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64" i="1" l="1"/>
  <c r="E76" i="1"/>
  <c r="E67" i="1"/>
  <c r="E72" i="1"/>
  <c r="E51" i="1"/>
  <c r="E46" i="1"/>
  <c r="E70" i="1"/>
  <c r="E57" i="1"/>
  <c r="E78" i="1"/>
  <c r="E73" i="1"/>
  <c r="E77" i="1"/>
  <c r="E65" i="1"/>
  <c r="E66" i="1"/>
  <c r="E61" i="1"/>
  <c r="E74" i="1"/>
  <c r="E59" i="1"/>
  <c r="E48" i="1"/>
  <c r="E82" i="1"/>
  <c r="E55" i="1"/>
  <c r="E53" i="1"/>
  <c r="E71" i="1"/>
  <c r="E80" i="1"/>
  <c r="E68" i="1"/>
  <c r="E85" i="1"/>
  <c r="E84" i="1"/>
  <c r="E81" i="1"/>
  <c r="E69" i="1"/>
  <c r="E60" i="1"/>
  <c r="E79" i="1"/>
  <c r="E50" i="1"/>
  <c r="E47" i="1"/>
  <c r="E62" i="1"/>
  <c r="E63" i="1"/>
  <c r="E49" i="1"/>
  <c r="E58" i="1"/>
  <c r="E54" i="1"/>
  <c r="E52" i="1"/>
  <c r="E56" i="1"/>
  <c r="E75" i="1"/>
  <c r="E83" i="1"/>
  <c r="B142" i="4"/>
  <c r="B141" i="4"/>
  <c r="B140" i="4"/>
  <c r="B139" i="4"/>
  <c r="B138" i="4"/>
  <c r="B137" i="4"/>
  <c r="B136" i="4"/>
  <c r="B135" i="4"/>
  <c r="B134" i="4"/>
  <c r="B133" i="4"/>
  <c r="B132" i="4"/>
  <c r="B131" i="4"/>
  <c r="N102" i="4"/>
  <c r="M102" i="4"/>
  <c r="L102" i="4"/>
  <c r="K102" i="4"/>
  <c r="J102" i="4"/>
  <c r="I102" i="4"/>
  <c r="H102" i="4"/>
  <c r="G102" i="4"/>
  <c r="F102" i="4"/>
  <c r="E102" i="4"/>
  <c r="D102" i="4"/>
  <c r="C102" i="4"/>
  <c r="A90" i="21" l="1"/>
  <c r="A105" i="21"/>
  <c r="A107" i="21"/>
  <c r="A106" i="2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E55" i="11"/>
  <c r="F56" i="11"/>
  <c r="E57" i="11"/>
  <c r="E68" i="11"/>
  <c r="E59" i="11"/>
  <c r="E58" i="11"/>
  <c r="E60" i="11"/>
  <c r="E61" i="11"/>
  <c r="E62" i="11"/>
  <c r="E63" i="11"/>
  <c r="E64" i="11"/>
  <c r="E65" i="11"/>
  <c r="E66" i="11"/>
  <c r="E67" i="11"/>
  <c r="A89" i="21"/>
  <c r="A88" i="21"/>
  <c r="A87" i="21"/>
  <c r="A86" i="21"/>
  <c r="A83" i="21"/>
  <c r="A82" i="21"/>
  <c r="A81" i="21"/>
  <c r="A80" i="21"/>
  <c r="A79"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<sst xmlns="http://schemas.openxmlformats.org/spreadsheetml/2006/main" count="2608" uniqueCount="689">
  <si>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</si>
  <si>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</si>
  <si>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</si>
  <si>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</si>
  <si>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</si>
  <si>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</si>
  <si>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</si>
  <si>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</si>
  <si>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</si>
  <si>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</si>
  <si>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</si>
  <si>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</si>
  <si>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</si>
  <si>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</si>
  <si>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</si>
  <si>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</si>
  <si>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</si>
  <si>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</si>
  <si>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</si>
  <si>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</si>
  <si>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</si>
  <si>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</si>
  <si>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</si>
  <si>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</si>
  <si>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</si>
  <si>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</si>
  <si>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</si>
  <si>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</si>
  <si>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</si>
  <si>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</si>
  <si>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</si>
  <si>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</si>
  <si>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</si>
  <si>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</si>
  <si>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</si>
  <si>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</si>
  <si>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</si>
  <si>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</si>
  <si>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</si>
  <si>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</si>
  <si>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</si>
  <si>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</si>
  <si>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</si>
  <si>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</si>
  <si>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</si>
  <si>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</si>
  <si>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</si>
  <si>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</si>
  <si>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</si>
  <si>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</si>
  <si>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</si>
  <si>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</si>
  <si>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</si>
  <si>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</si>
  <si>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</si>
  <si>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</si>
  <si>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</si>
  <si>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</si>
  <si>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</si>
  <si>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</si>
  <si>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</si>
  <si>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</si>
  <si>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</si>
  <si>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</si>
  <si>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</si>
  <si>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</si>
  <si>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</si>
  <si>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</si>
  <si>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</si>
  <si>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</si>
  <si>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</si>
  <si>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</si>
  <si>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</si>
  <si>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</si>
  <si>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</si>
  <si>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</si>
  <si>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</si>
  <si>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</si>
  <si>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</si>
  <si>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</si>
  <si>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</si>
  <si>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</si>
  <si>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</si>
  <si>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</si>
  <si>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</si>
  <si>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</si>
  <si>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</si>
  <si>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</si>
  <si>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</si>
  <si>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</si>
  <si>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</si>
  <si>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</si>
  <si>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</si>
  <si>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</si>
  <si>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</si>
  <si>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</si>
  <si>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</si>
  <si>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</si>
  <si>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</si>
  <si>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</si>
  <si>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</si>
  <si>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</si>
  <si>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</si>
  <si>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</si>
  <si>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</si>
  <si>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</si>
  <si>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</si>
  <si>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</si>
  <si>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</si>
  <si>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</si>
  <si>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</si>
  <si>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</si>
  <si>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</si>
  <si>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</si>
  <si>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</si>
  <si>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</si>
  <si>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</si>
  <si>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</si>
  <si>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</si>
  <si>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</si>
  <si>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</si>
  <si>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</si>
  <si>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</si>
  <si>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</si>
  <si>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</si>
  <si>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</si>
  <si>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</si>
  <si>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</si>
  <si>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</si>
  <si>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</si>
  <si>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</si>
  <si>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</si>
  <si>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</si>
  <si>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</si>
  <si>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</si>
  <si>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</si>
  <si>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</si>
  <si>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</si>
  <si>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</si>
  <si>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</si>
  <si>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</si>
  <si>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</si>
  <si>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</si>
  <si>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</si>
  <si>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</si>
  <si>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</si>
  <si>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</si>
  <si>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</si>
  <si>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</si>
  <si>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</si>
  <si>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</si>
  <si>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</si>
  <si>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</si>
  <si>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</si>
  <si>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</si>
  <si>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</si>
  <si>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</si>
  <si>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</si>
  <si>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</si>
  <si>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</si>
  <si>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</si>
  <si>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</si>
  <si>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</si>
  <si>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</si>
  <si>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</si>
  <si>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</si>
  <si>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</si>
  <si>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</si>
  <si>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</si>
  <si>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</si>
  <si>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</si>
  <si>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</si>
  <si>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</si>
  <si>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</si>
  <si>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</si>
  <si>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</si>
  <si>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</si>
  <si>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</si>
  <si>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</si>
  <si>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</si>
  <si>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</si>
  <si>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</si>
  <si>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</si>
  <si>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</si>
  <si>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</si>
  <si>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</si>
  <si>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</si>
  <si>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</si>
  <si>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</si>
  <si>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</si>
  <si>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</si>
  <si>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</si>
  <si>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</si>
  <si>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</si>
  <si>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</si>
  <si>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</si>
  <si>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</si>
  <si>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</si>
  <si>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</si>
  <si>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</si>
  <si>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</si>
  <si>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</si>
  <si>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</si>
  <si>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</si>
  <si>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</si>
  <si>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</si>
  <si>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</si>
  <si>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</si>
  <si>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</si>
  <si>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</si>
  <si>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</si>
  <si>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</si>
  <si>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</si>
  <si>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</si>
  <si>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</si>
  <si>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</si>
  <si>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</si>
  <si>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</si>
  <si>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</si>
  <si>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</si>
  <si>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</si>
  <si>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</si>
  <si>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</si>
  <si>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</si>
  <si>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</si>
  <si>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</si>
  <si>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</si>
  <si>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</si>
  <si>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</si>
  <si>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</si>
  <si>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</si>
  <si>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</si>
  <si>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</si>
  <si>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</si>
  <si>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</si>
  <si>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</si>
  <si>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</si>
  <si>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</si>
  <si>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</si>
  <si>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</si>
  <si>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</si>
  <si>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</si>
  <si>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</si>
  <si>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</si>
  <si>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</si>
  <si>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</si>
  <si>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</si>
  <si>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</si>
  <si>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</si>
  <si>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</si>
  <si>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</si>
  <si>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</si>
  <si>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</si>
  <si>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</si>
  <si>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</si>
  <si>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</si>
  <si>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</si>
  <si>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</si>
  <si>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</si>
  <si>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</si>
  <si>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</si>
  <si>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</si>
  <si>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</si>
  <si>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</si>
  <si>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</si>
  <si>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</si>
  <si>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</si>
  <si>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</si>
  <si>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</si>
  <si>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</si>
  <si>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</si>
  <si>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</si>
  <si>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</si>
  <si>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</si>
  <si>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</si>
  <si>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</si>
  <si>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</si>
  <si>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</si>
  <si>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</si>
  <si>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</si>
  <si>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</si>
  <si>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</si>
  <si>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 Severe Housing Cost Burden</t>
  </si>
  <si>
    <t>Burlington Total</t>
  </si>
  <si>
    <t>Burlington County</t>
  </si>
  <si>
    <t>11.4. Burlington county juvenile arrest rate, 2012-2016</t>
  </si>
  <si>
    <t>14.1. Burlington county mental health services (programs), 2017</t>
  </si>
  <si>
    <t>0.1 Burlington County Basic Needs Overview</t>
  </si>
  <si>
    <t>0.2 Burlington County Service Needs Overview</t>
  </si>
  <si>
    <t>Bass River</t>
  </si>
  <si>
    <t>Beverly</t>
  </si>
  <si>
    <t>Bordentown City</t>
  </si>
  <si>
    <t>Bordentown Township</t>
  </si>
  <si>
    <t>Burlington City</t>
  </si>
  <si>
    <t>Burlington Township</t>
  </si>
  <si>
    <t>Chesterfield</t>
  </si>
  <si>
    <t>Cinnaminson</t>
  </si>
  <si>
    <t>Delanco</t>
  </si>
  <si>
    <t>Delran</t>
  </si>
  <si>
    <t>Eastampton</t>
  </si>
  <si>
    <t>Edgewater Park</t>
  </si>
  <si>
    <t>Evesham</t>
  </si>
  <si>
    <t>Fieldsboro</t>
  </si>
  <si>
    <t>Florence</t>
  </si>
  <si>
    <t>Hainesport</t>
  </si>
  <si>
    <t>Lumberton</t>
  </si>
  <si>
    <t>Mansfield</t>
  </si>
  <si>
    <t>Maple Shade</t>
  </si>
  <si>
    <t>Medford Lakes</t>
  </si>
  <si>
    <t>Medford Township</t>
  </si>
  <si>
    <t>Moorestown</t>
  </si>
  <si>
    <t>Mount Holly</t>
  </si>
  <si>
    <t>Mount Laurel</t>
  </si>
  <si>
    <t>New Hanover</t>
  </si>
  <si>
    <t>North Hanover</t>
  </si>
  <si>
    <t>Palmyra</t>
  </si>
  <si>
    <t>Pemberton Borough</t>
  </si>
  <si>
    <t>Pemberton Township</t>
  </si>
  <si>
    <t>Riverside</t>
  </si>
  <si>
    <t>Riverton</t>
  </si>
  <si>
    <t>Shamong</t>
  </si>
  <si>
    <t>Southampton</t>
  </si>
  <si>
    <t>Springfield</t>
  </si>
  <si>
    <t>Tabernacle</t>
  </si>
  <si>
    <t>Washington Township</t>
  </si>
  <si>
    <t>Westampton</t>
  </si>
  <si>
    <t>Willingboro</t>
  </si>
  <si>
    <t>Woodland Township</t>
  </si>
  <si>
    <t>Wrightstown</t>
  </si>
  <si>
    <t>Beverly City</t>
  </si>
  <si>
    <t>15-16%</t>
  </si>
  <si>
    <t>16-17%</t>
  </si>
  <si>
    <t>15-17%</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</si>
  <si>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</si>
  <si>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</si>
  <si>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Bass River township</t>
  </si>
  <si>
    <t>Beverly city</t>
  </si>
  <si>
    <t>Bordentown city</t>
  </si>
  <si>
    <t>Bordentown township</t>
  </si>
  <si>
    <t>Burlington city</t>
  </si>
  <si>
    <t>Burlington township</t>
  </si>
  <si>
    <t>Chesterfield township</t>
  </si>
  <si>
    <t>Cinnaminson township</t>
  </si>
  <si>
    <t>Delanco township</t>
  </si>
  <si>
    <t>Delran township</t>
  </si>
  <si>
    <t>Eastampton township</t>
  </si>
  <si>
    <t>Edgewater Park township</t>
  </si>
  <si>
    <t>Evesham township</t>
  </si>
  <si>
    <t>Fieldsboro borough</t>
  </si>
  <si>
    <t>Florence township</t>
  </si>
  <si>
    <t>Hainesport township</t>
  </si>
  <si>
    <t>Lumberton township</t>
  </si>
  <si>
    <t>Mansfield township</t>
  </si>
  <si>
    <t>Maple Shade township</t>
  </si>
  <si>
    <t>Medford township</t>
  </si>
  <si>
    <t>Medford Lakes borough</t>
  </si>
  <si>
    <t>Moorestown township</t>
  </si>
  <si>
    <t>Mount Holly township</t>
  </si>
  <si>
    <t>Mount Laurel township</t>
  </si>
  <si>
    <t>New Hanover township</t>
  </si>
  <si>
    <t>North Hanover township</t>
  </si>
  <si>
    <t>Palmyra borough</t>
  </si>
  <si>
    <t>Pemberton borough</t>
  </si>
  <si>
    <t>Pemberton township</t>
  </si>
  <si>
    <t>Riverside township</t>
  </si>
  <si>
    <t>Riverton borough</t>
  </si>
  <si>
    <t>Shamong township</t>
  </si>
  <si>
    <t>Southampton township</t>
  </si>
  <si>
    <t>Springfield township</t>
  </si>
  <si>
    <t>Tabernacle township</t>
  </si>
  <si>
    <t>Washington township</t>
  </si>
  <si>
    <t>Westampton township</t>
  </si>
  <si>
    <t>Willingboro township</t>
  </si>
  <si>
    <t>Woodland township</t>
  </si>
  <si>
    <t>Wrightstown borough</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</si>
  <si>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</si>
  <si>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</si>
  <si>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</si>
  <si>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</si>
  <si>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</si>
  <si>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</si>
  <si>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</si>
  <si>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</si>
  <si>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</si>
  <si>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</si>
  <si>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</si>
  <si>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</si>
  <si>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</si>
  <si>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</si>
  <si>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</si>
  <si>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</si>
  <si>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</si>
  <si>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</si>
  <si>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1.2 Racial/ ethnic demographics (%) over time, in county</t>
  </si>
  <si>
    <t>1.8 Population (%) English only speakers over time, in county</t>
  </si>
  <si>
    <t xml:space="preserve">10.6 Median income ($) by sex: national, state, and county comparison </t>
  </si>
  <si>
    <t>1.11. Children (#) per age category in NJ by county</t>
  </si>
  <si>
    <t>Copy County</t>
  </si>
  <si>
    <t>High</t>
  </si>
  <si>
    <t>Middle</t>
  </si>
  <si>
    <t>Low</t>
  </si>
  <si>
    <t xml:space="preserve">Males
</t>
  </si>
  <si>
    <t>14.8. Diagnosed depression by race/ethnicity, in county</t>
  </si>
  <si>
    <t>14.9 Diagnosed depression by sex, in county</t>
  </si>
  <si>
    <t>Copy County Total 2</t>
  </si>
  <si>
    <t>Copy County Total 1</t>
  </si>
  <si>
    <t>NJ avg 19%</t>
  </si>
  <si>
    <t>Infant County Copy</t>
  </si>
  <si>
    <t>PreK County Copy</t>
  </si>
  <si>
    <t>US avg. 5.7%</t>
  </si>
  <si>
    <t>Children County Copy</t>
  </si>
  <si>
    <t>Adults County Copy</t>
  </si>
  <si>
    <t>Males Copy County</t>
  </si>
  <si>
    <t>Females Copy County</t>
  </si>
  <si>
    <t>NJ Rate 10</t>
  </si>
  <si>
    <t>NJ % change -12%</t>
  </si>
  <si>
    <t>NJ Overall 12.1%</t>
  </si>
  <si>
    <t>14.4. Frequency (%) of mental health distress by race/ethnicity – age adjusted, in county</t>
  </si>
  <si>
    <t>14.5 Frequency (%) of mental health distress by sex – age adjusted, in county</t>
  </si>
  <si>
    <t>NJ Overall 14.8%</t>
  </si>
  <si>
    <t># &lt;18 who are &lt;6</t>
  </si>
  <si>
    <t># &lt;18 who are between 6 &amp; 11</t>
  </si>
  <si>
    <t># &lt;18 who are between 12 and 17</t>
  </si>
  <si>
    <t>Copy County 2</t>
  </si>
  <si>
    <t>1.9. Illustration of English-only speakers (%) variation by municipality</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</si>
  <si>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</si>
  <si>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</si>
  <si>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</si>
  <si>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</si>
  <si>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</si>
  <si>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</si>
  <si>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</si>
  <si>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</si>
  <si>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</si>
  <si>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</si>
  <si>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</si>
  <si>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</si>
  <si>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</si>
  <si>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</si>
  <si>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</si>
  <si>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</si>
  <si>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</si>
  <si>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</si>
  <si>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 xml:space="preserve">15. Education </t>
  </si>
  <si>
    <t>6.3 Children (#) receiving free or reduced lunch, in county</t>
  </si>
  <si>
    <t xml:space="preserve">6.4 Children (#) receiving NJ SNAP supplemental nutritional assistance, in county </t>
  </si>
  <si>
    <t>Total children under 18 years in households</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</si>
  <si>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</si>
  <si>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</si>
  <si>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</si>
  <si>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</si>
  <si>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</si>
  <si>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</si>
  <si>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</si>
  <si>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</si>
  <si>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</si>
  <si>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</si>
  <si>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</si>
  <si>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</si>
  <si>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</si>
  <si>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</si>
  <si>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</si>
  <si>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</si>
  <si>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</si>
  <si>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</si>
  <si>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</si>
  <si>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</si>
  <si>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</si>
  <si>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</si>
  <si>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</si>
  <si>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</si>
  <si>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</si>
  <si>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</si>
  <si>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</si>
  <si>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</si>
  <si>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</si>
  <si>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</si>
  <si>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</si>
  <si>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</si>
  <si>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</si>
  <si>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</si>
  <si>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1.12. Children (#), by municipality</t>
  </si>
  <si>
    <t>11.5: Crime guns recovered (#) in NJ (by county), October 2020</t>
  </si>
  <si>
    <t>11.7: Municipalities in NJ with most crime guns recovered (#), October 2020</t>
  </si>
  <si>
    <t>12.4. Domestic violence offenses by type (#) in New Jersey, 2019</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</si>
  <si>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</si>
  <si>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</si>
  <si>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</si>
  <si>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</si>
  <si>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</si>
  <si>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Burlington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</si>
  <si>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</si>
  <si>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</si>
  <si>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</si>
  <si>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</si>
  <si>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</si>
  <si>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</si>
  <si>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</si>
  <si>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</si>
  <si>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</si>
  <si>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</si>
  <si>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Population_Under18_2019</t>
  </si>
  <si>
    <t xml:space="preserve">Source: American Community Survey (US Census), 2019 data. CHILDREN CHARACTERISTICS, 2019 American Community Survey 1-Year Estimates. Table S0901. </t>
  </si>
  <si>
    <t>Source: Department of Children and Families, December 31, 2019</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</si>
  <si>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</si>
  <si>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</si>
  <si>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</si>
  <si>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Burlington county municipality poverty rate of families with children &lt; 18  (in the past 12 months), 2019</t>
  </si>
  <si>
    <t>Source: Selected economic characteristics. American Community Survey 5-yr estimates. 2019.</t>
  </si>
  <si>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</si>
  <si>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</si>
  <si>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Burlington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</si>
  <si>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</si>
  <si>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</si>
  <si>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 </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</si>
  <si>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</si>
  <si>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</si>
  <si>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</si>
  <si>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</si>
  <si>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</si>
  <si>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</si>
  <si>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</si>
  <si>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in NJ (by county),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</si>
  <si>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</si>
  <si>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</si>
  <si>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</si>
  <si>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</si>
  <si>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Burlington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</si>
  <si>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</si>
  <si>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</si>
  <si>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</si>
  <si>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</si>
  <si>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</si>
  <si>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</si>
  <si>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</si>
  <si>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</si>
  <si>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Burlington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</si>
  <si>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</si>
  <si>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</si>
  <si>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</si>
  <si>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</si>
  <si>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10.8 Burlington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</si>
  <si>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</si>
  <si>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</si>
  <si>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</si>
  <si>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</si>
  <si>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</si>
  <si>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</si>
  <si>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</si>
  <si>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</si>
  <si>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</si>
  <si>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Burlington county municipality, 2013-2019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</si>
  <si>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</si>
  <si>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Info: The New Jersey State Police UCR Unit relies on the individual reporting agencies for accuracy of the reported data. Data are available annually. Municipality estimates are not available. Note that total county population size has not been accounted for in this indicator.</t>
  </si>
  <si>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</si>
  <si>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</si>
  <si>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r>
      <rPr>
        <i/>
        <sz val="9"/>
        <color theme="1"/>
        <rFont val="Calibri"/>
        <family val="2"/>
        <scheme val="minor"/>
      </rPr>
      <t>Info</t>
    </r>
    <r>
      <rPr>
        <sz val="9"/>
        <color theme="1"/>
        <rFont val="Calibri"/>
        <family val="2"/>
        <scheme val="minor"/>
      </rPr>
      <t>: 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</si>
  <si>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</si>
  <si>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</si>
  <si>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</si>
  <si>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</si>
  <si>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</si>
  <si>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</si>
  <si>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</si>
  <si>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</si>
  <si>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</si>
  <si>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</si>
  <si>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</si>
  <si>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</si>
  <si>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</si>
  <si>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</si>
  <si>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Note: A total of 44,632 children were being served by New Jersey CP&amp;P on December 31, 2019.  This includes 3,020 children with no county reported. Note that total county population size has not been accounted for in this indicator.</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</si>
  <si>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</si>
  <si>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</si>
  <si>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</si>
  <si>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NJ avg. 23%</t>
  </si>
  <si>
    <t>Sussex </t>
  </si>
  <si>
    <t>Cape May </t>
  </si>
  <si>
    <t>NJ Median $85,751</t>
  </si>
  <si>
    <t>US Median $65,712</t>
  </si>
  <si>
    <t>17-19%</t>
  </si>
  <si>
    <t>19-20%</t>
  </si>
  <si>
    <t>20-21%</t>
  </si>
  <si>
    <t>20-22%</t>
  </si>
  <si>
    <t>21-23%</t>
  </si>
  <si>
    <t>24-26%</t>
  </si>
  <si>
    <t>Hunterdon </t>
  </si>
  <si>
    <t>Passaic  </t>
  </si>
  <si>
    <t>Burlington avg 30</t>
  </si>
  <si>
    <t> $  49,984 </t>
  </si>
  <si>
    <t> $  54,461 </t>
  </si>
  <si>
    <t> $  62,513 </t>
  </si>
  <si>
    <t> $  67,296 </t>
  </si>
  <si>
    <t> $  58,699 </t>
  </si>
  <si>
    <t> $  57,637 </t>
  </si>
  <si>
    <t> $  72,804 </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</si>
  <si>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</si>
  <si>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</si>
  <si>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</si>
  <si>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</si>
  <si>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</si>
  <si>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</si>
  <si>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</si>
  <si>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</si>
  <si>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</si>
  <si>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</si>
  <si>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</si>
  <si>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</si>
  <si>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</si>
  <si>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</si>
  <si>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</si>
  <si>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</si>
  <si>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</si>
  <si>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</si>
  <si>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</si>
  <si>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</si>
  <si>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</si>
  <si>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</si>
  <si>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</si>
  <si>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</si>
  <si>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</si>
  <si>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</si>
  <si>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</si>
  <si>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</si>
  <si>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</si>
  <si>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</si>
  <si>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</si>
  <si>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</si>
  <si>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</si>
  <si>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</si>
  <si>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</si>
  <si>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</si>
  <si>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</si>
  <si>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</si>
  <si>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</si>
  <si>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</si>
  <si>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</si>
  <si>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</si>
  <si>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</si>
  <si>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</si>
  <si>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</si>
  <si>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</si>
  <si>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</si>
  <si>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</si>
  <si>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</si>
  <si>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Burlington County avg. 2.40%</t>
  </si>
  <si>
    <t>NJ Avg. 94.40%</t>
  </si>
  <si>
    <t>Gloucester </t>
  </si>
  <si>
    <t>Camden </t>
  </si>
  <si>
    <t>Hudson </t>
  </si>
  <si>
    <t>Essex </t>
  </si>
  <si>
    <t>Cumberland </t>
  </si>
  <si>
    <t>NJ Median 5.5%</t>
  </si>
  <si>
    <t>Criminal Sexual Contact</t>
  </si>
  <si>
    <t>Criminal Coercion</t>
  </si>
  <si>
    <t>Sexual Assault</t>
  </si>
  <si>
    <t>Terroristic Threats</t>
  </si>
  <si>
    <t>NJ -3% change</t>
  </si>
  <si>
    <t>Burlington Avg. 9.7%</t>
  </si>
  <si>
    <t>Burlington County Avg. 86.9%</t>
  </si>
  <si>
    <t>Burlington County Avg. 6.6%</t>
  </si>
  <si>
    <t>Burlington County median $87,416</t>
  </si>
  <si>
    <t>Under 3 years</t>
  </si>
  <si>
    <t>3 and 4 years</t>
  </si>
  <si>
    <t>5 years</t>
  </si>
  <si>
    <t>6 to 8 years</t>
  </si>
  <si>
    <t>9 to 11 years</t>
  </si>
  <si>
    <t>12 to 14 years</t>
  </si>
  <si>
    <t>15 to 17 years</t>
  </si>
  <si>
    <t>Total in households &lt;18</t>
  </si>
  <si>
    <t>Source: American Community Survey (US Census), 2019 data. CHILDREN CHARACTERISTICS, 2019 American Community Survey 5-Year Estimates. Table S0901 and Table B09001.</t>
  </si>
  <si>
    <t>US 14%</t>
  </si>
  <si>
    <t>NJ 10%</t>
  </si>
  <si>
    <t>US avg. 11.5%</t>
  </si>
  <si>
    <t>NJ avg. 8.7%</t>
  </si>
  <si>
    <t>US avg. 27.6</t>
  </si>
  <si>
    <t>NJ avg. 33.1</t>
  </si>
  <si>
    <t>NJ avg. 4.3%</t>
  </si>
  <si>
    <t>2018 Copy This County</t>
  </si>
  <si>
    <t>2019 Copy This County</t>
  </si>
  <si>
    <t>11. Community Safety</t>
  </si>
  <si>
    <t>NJ avg. 68%</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</si>
  <si>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</si>
  <si>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</si>
  <si>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</si>
  <si>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</si>
  <si>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</si>
  <si>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Sussex </t>
  </si>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</sst>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_(* #,##0_);_(* \(#,##0\);_(* &quot;-&quot;??_);_(@_)"/>
  </numFmts>
  <fonts count="58">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1"/>
      <color rgb="FF000000"/>
      <name val="Calibri"/>
      <family val="2"/>
      <scheme val="minor"/>
    </font>
    <font>
      <sz val="10"/>
      <color rgb="FF333333"/>
      <name val="Calibri"/>
      <family val="2"/>
      <scheme val="minor"/>
    </font>
    <font>
      <b/>
      <sz val="10"/>
      <color rgb="FF333333"/>
      <name val="Calibri"/>
      <family val="2"/>
      <scheme val="minor"/>
    </font>
    <font>
      <sz val="10"/>
      <color rgb="FF333333"/>
      <name val="Arial"/>
      <family val="2"/>
    </font>
    <font>
      <sz val="10"/>
      <color theme="1"/>
      <name val="Arial"/>
      <family val="2"/>
    </font>
    <font>
      <b/>
      <sz val="10"/>
      <color theme="1"/>
      <name val="Arial"/>
      <family val="2"/>
    </font>
    <font>
      <b/>
      <sz val="10"/>
      <color rgb="FF333333"/>
      <name val="Arial"/>
      <family val="2"/>
    </font>
    <font>
      <sz val="9"/>
      <color theme="1"/>
      <name val="Arial"/>
      <family val="2"/>
    </font>
    <font>
      <sz val="14"/>
      <color theme="1"/>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s>
  <fills count="1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s>
  <borders count="2">
    <border>
      <left/>
      <right/>
      <top/>
      <bottom/>
      <diagonal/>
    </border>
    <border>
      <left style="medium">
        <color rgb="FFCECED2"/>
      </left>
      <right/>
      <top/>
      <bottom/>
      <diagonal/>
    </border>
  </borders>
  <cellStyleXfs count="7">
    <xf numFmtId="0" fontId="0" fillId="0" borderId="0"/>
    <xf numFmtId="9" fontId="5" fillId="0" borderId="0" applyFont="0" applyFill="0" applyBorder="0" applyAlignment="0" applyProtection="0"/>
    <xf numFmtId="44" fontId="5" fillId="0" borderId="0" applyFont="0" applyFill="0" applyBorder="0" applyAlignment="0" applyProtection="0"/>
    <xf numFmtId="0" fontId="42" fillId="0" borderId="0" applyNumberFormat="0" applyFill="0" applyBorder="0" applyAlignment="0" applyProtection="0"/>
    <xf numFmtId="0" fontId="54" fillId="0" borderId="0"/>
    <xf numFmtId="43" fontId="5" fillId="0" borderId="0" applyFont="0" applyFill="0" applyBorder="0" applyAlignment="0" applyProtection="0"/>
    <xf numFmtId="44" fontId="1" fillId="0" borderId="0" applyFont="0" applyFill="0" applyBorder="0" applyAlignment="0" applyProtection="0"/>
  </cellStyleXfs>
  <cellXfs count="422">
    <xf numFmtId="0" fontId="0" fillId="0" borderId="0" xfId="0"/>
    <xf numFmtId="0" fontId="0" fillId="0" borderId="0" xfId="0" applyBorder="1"/>
    <xf numFmtId="0" fontId="2" fillId="0" borderId="0" xfId="0" applyFont="1" applyFill="1"/>
    <xf numFmtId="0" fontId="2" fillId="0" borderId="0" xfId="0" applyFont="1"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0" fontId="0" fillId="0" borderId="0" xfId="0" applyFont="1" applyAlignment="1">
      <alignment horizontal="right"/>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7" fontId="11" fillId="0" borderId="0" xfId="0" applyNumberFormat="1" applyFont="1" applyAlignment="1">
      <alignment horizontal="center" vertical="center"/>
    </xf>
    <xf numFmtId="164" fontId="15" fillId="0" borderId="0" xfId="0" applyNumberFormat="1" applyFont="1" applyAlignment="1">
      <alignment horizontal="center"/>
    </xf>
    <xf numFmtId="0" fontId="19" fillId="0" borderId="0" xfId="0" applyFont="1" applyAlignment="1">
      <alignment horizontal="left" vertical="center" wrapText="1"/>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3" fontId="8" fillId="0" borderId="0" xfId="0" applyNumberFormat="1" applyFont="1"/>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0" fontId="32" fillId="0" borderId="0" xfId="0" applyFont="1" applyAlignment="1">
      <alignment horizontal="center" vertical="center" wrapText="1"/>
    </xf>
    <xf numFmtId="0" fontId="8"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1" fontId="8" fillId="0" borderId="0" xfId="1" applyNumberFormat="1" applyFont="1" applyBorder="1" applyAlignment="1">
      <alignment horizontal="left" vertical="center"/>
    </xf>
    <xf numFmtId="9" fontId="8" fillId="0" borderId="0" xfId="1" applyFont="1" applyBorder="1" applyAlignment="1">
      <alignment horizontal="left" vertical="center"/>
    </xf>
    <xf numFmtId="9" fontId="8" fillId="0" borderId="0" xfId="1" applyFont="1" applyAlignment="1">
      <alignment horizontal="left" vertical="center"/>
    </xf>
    <xf numFmtId="0" fontId="8" fillId="0" borderId="0" xfId="0" applyFont="1" applyFill="1" applyAlignment="1">
      <alignment horizontal="left" vertical="center"/>
    </xf>
    <xf numFmtId="9" fontId="8" fillId="0" borderId="0" xfId="1" applyFont="1" applyFill="1" applyAlignment="1">
      <alignment horizontal="left" vertical="center"/>
    </xf>
    <xf numFmtId="0" fontId="0" fillId="0" borderId="0" xfId="0" applyFill="1" applyAlignment="1">
      <alignment wrapText="1"/>
    </xf>
    <xf numFmtId="164" fontId="16" fillId="0" borderId="0" xfId="0" applyNumberFormat="1" applyFont="1"/>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Fill="1" applyBorder="1" applyAlignment="1">
      <alignment horizont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166" fontId="8" fillId="0" borderId="0" xfId="1" applyNumberFormat="1" applyFont="1"/>
    <xf numFmtId="0" fontId="8" fillId="0" borderId="0" xfId="0" applyFont="1" applyFill="1" applyAlignment="1">
      <alignment horizontal="center"/>
    </xf>
    <xf numFmtId="164" fontId="8" fillId="0" borderId="0" xfId="0" applyNumberFormat="1" applyFont="1" applyFill="1" applyBorder="1" applyAlignment="1">
      <alignment horizontal="center" vertical="center"/>
    </xf>
    <xf numFmtId="0" fontId="0" fillId="0" borderId="0" xfId="0" applyAlignment="1">
      <alignment horizontal="right"/>
    </xf>
    <xf numFmtId="10" fontId="15" fillId="0" borderId="0" xfId="0" applyNumberFormat="1" applyFont="1"/>
    <xf numFmtId="0" fontId="36" fillId="0" borderId="0" xfId="0" applyFont="1"/>
    <xf numFmtId="165" fontId="10" fillId="0" borderId="0" xfId="2" applyNumberFormat="1" applyFont="1" applyFill="1"/>
    <xf numFmtId="0" fontId="32" fillId="0" borderId="0" xfId="0" applyFont="1" applyFill="1" applyAlignment="1">
      <alignment horizontal="center" vertical="center" wrapText="1"/>
    </xf>
    <xf numFmtId="9" fontId="8" fillId="0" borderId="0" xfId="1" applyFont="1" applyFill="1"/>
    <xf numFmtId="10" fontId="8" fillId="0" borderId="0" xfId="2" applyNumberFormat="1" applyFont="1" applyFill="1" applyAlignment="1">
      <alignment horizontal="right"/>
    </xf>
    <xf numFmtId="166" fontId="15" fillId="0" borderId="0" xfId="0" applyNumberFormat="1" applyFont="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8" fillId="0" borderId="0" xfId="0" applyFont="1" applyFill="1" applyAlignment="1">
      <alignment horizontal="right"/>
    </xf>
    <xf numFmtId="9" fontId="15" fillId="0" borderId="0" xfId="0" applyNumberFormat="1"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8" fillId="0" borderId="0" xfId="0" applyFont="1"/>
    <xf numFmtId="10" fontId="0" fillId="0" borderId="0" xfId="0" applyNumberFormat="1"/>
    <xf numFmtId="167" fontId="8" fillId="0" borderId="0" xfId="1" applyNumberFormat="1" applyFont="1" applyBorder="1" applyAlignment="1">
      <alignment horizontal="center"/>
    </xf>
    <xf numFmtId="167" fontId="8" fillId="5" borderId="0" xfId="1" applyNumberFormat="1" applyFont="1" applyFill="1" applyBorder="1" applyAlignment="1">
      <alignment horizontal="center"/>
    </xf>
    <xf numFmtId="167" fontId="10" fillId="5" borderId="0" xfId="0" applyNumberFormat="1" applyFont="1" applyFill="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0" fontId="8" fillId="0" borderId="0" xfId="0" applyFont="1" applyBorder="1" applyAlignment="1">
      <alignment horizontal="center" vertical="center"/>
    </xf>
    <xf numFmtId="10" fontId="2" fillId="0" borderId="0" xfId="0" applyNumberFormat="1" applyFont="1"/>
    <xf numFmtId="0" fontId="17" fillId="0" borderId="0" xfId="0" applyFont="1"/>
    <xf numFmtId="0" fontId="2" fillId="6" borderId="0" xfId="0" applyFont="1" applyFill="1"/>
    <xf numFmtId="0" fontId="17" fillId="6" borderId="0" xfId="0" applyFont="1" applyFill="1"/>
    <xf numFmtId="10" fontId="17" fillId="0" borderId="0" xfId="0" applyNumberFormat="1" applyFont="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40" fillId="0" borderId="0" xfId="2" applyNumberFormat="1" applyFont="1"/>
    <xf numFmtId="0" fontId="4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165" fontId="8" fillId="7"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5" fontId="10" fillId="7" borderId="0" xfId="2" applyNumberFormat="1" applyFont="1" applyFill="1"/>
    <xf numFmtId="0" fontId="8" fillId="0" borderId="0" xfId="0" applyFont="1" applyFill="1" applyAlignment="1">
      <alignment vertical="center" wrapText="1"/>
    </xf>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0" fontId="0" fillId="0" borderId="0" xfId="0" applyFont="1" applyFill="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165" fontId="10" fillId="0" borderId="0" xfId="0" applyNumberFormat="1" applyFont="1"/>
    <xf numFmtId="0" fontId="3" fillId="0" borderId="0" xfId="0" applyFont="1" applyAlignment="1">
      <alignment wrapText="1"/>
    </xf>
    <xf numFmtId="0" fontId="8" fillId="5" borderId="0" xfId="0" applyFont="1" applyFill="1" applyBorder="1"/>
    <xf numFmtId="9" fontId="0" fillId="0" borderId="0" xfId="0" applyNumberFormat="1"/>
    <xf numFmtId="0" fontId="2" fillId="0" borderId="0" xfId="0" applyFont="1" applyAlignment="1">
      <alignment wrapText="1"/>
    </xf>
    <xf numFmtId="0" fontId="2" fillId="0" borderId="0" xfId="0" applyFont="1" applyAlignment="1">
      <alignment horizontal="center" wrapText="1"/>
    </xf>
    <xf numFmtId="0" fontId="42" fillId="0" borderId="0" xfId="3"/>
    <xf numFmtId="0" fontId="39" fillId="6" borderId="0" xfId="0" applyFont="1" applyFill="1"/>
    <xf numFmtId="9" fontId="10" fillId="0" borderId="0" xfId="1" applyFont="1" applyBorder="1" applyAlignment="1">
      <alignment horizontal="center"/>
    </xf>
    <xf numFmtId="3" fontId="43" fillId="0" borderId="0" xfId="0" applyNumberFormat="1" applyFont="1" applyFill="1" applyAlignment="1">
      <alignment horizontal="center" vertical="center" wrapText="1"/>
    </xf>
    <xf numFmtId="0" fontId="3" fillId="0" borderId="0" xfId="0" applyFont="1" applyFill="1" applyAlignment="1">
      <alignment wrapText="1"/>
    </xf>
    <xf numFmtId="0" fontId="3" fillId="0" borderId="0" xfId="0" applyFont="1" applyFill="1" applyAlignment="1"/>
    <xf numFmtId="0" fontId="3" fillId="0" borderId="0" xfId="0" applyFont="1" applyAlignment="1">
      <alignment horizontal="center" wrapText="1"/>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2" fillId="0" borderId="0" xfId="0" applyFont="1" applyAlignment="1">
      <alignment vertical="center" wrapText="1"/>
    </xf>
    <xf numFmtId="0" fontId="11" fillId="2" borderId="0" xfId="0" applyFont="1" applyFill="1" applyAlignment="1"/>
    <xf numFmtId="0" fontId="3" fillId="2" borderId="0" xfId="0" applyFont="1" applyFill="1" applyAlignment="1">
      <alignment wrapText="1"/>
    </xf>
    <xf numFmtId="165" fontId="19" fillId="0" borderId="0" xfId="2" applyNumberFormat="1" applyFont="1" applyFill="1" applyAlignment="1">
      <alignment horizontal="right" vertical="center"/>
    </xf>
    <xf numFmtId="0" fontId="17" fillId="2" borderId="0" xfId="0" applyFont="1" applyFill="1"/>
    <xf numFmtId="10" fontId="0" fillId="0" borderId="0" xfId="0" applyNumberFormat="1" applyAlignment="1">
      <alignment vertical="center" wrapText="1"/>
    </xf>
    <xf numFmtId="9" fontId="0" fillId="0" borderId="0" xfId="0" applyNumberFormat="1" applyAlignment="1">
      <alignment vertical="center" wrapText="1"/>
    </xf>
    <xf numFmtId="6" fontId="0" fillId="0" borderId="0" xfId="0" applyNumberFormat="1" applyAlignment="1">
      <alignment vertical="center" wrapText="1"/>
    </xf>
    <xf numFmtId="3" fontId="0" fillId="0" borderId="0" xfId="0" applyNumberFormat="1" applyAlignment="1">
      <alignment vertical="center" wrapText="1"/>
    </xf>
    <xf numFmtId="0" fontId="2" fillId="2" borderId="0" xfId="0" applyFont="1" applyFill="1" applyAlignment="1"/>
    <xf numFmtId="49" fontId="0" fillId="0" borderId="0" xfId="0" applyNumberFormat="1" applyAlignment="1">
      <alignment vertical="center" wrapText="1"/>
    </xf>
    <xf numFmtId="10" fontId="17" fillId="0" borderId="0" xfId="0" applyNumberFormat="1" applyFont="1" applyAlignment="1">
      <alignment vertical="center" wrapText="1"/>
    </xf>
    <xf numFmtId="10" fontId="8" fillId="0" borderId="0" xfId="1" applyNumberFormat="1" applyFont="1" applyFill="1" applyBorder="1" applyAlignment="1">
      <alignment horizontal="center"/>
    </xf>
    <xf numFmtId="10" fontId="10"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10" fontId="17" fillId="6" borderId="0" xfId="0" applyNumberFormat="1" applyFont="1" applyFill="1"/>
    <xf numFmtId="10" fontId="39" fillId="6" borderId="0" xfId="0" applyNumberFormat="1" applyFont="1" applyFill="1"/>
    <xf numFmtId="10" fontId="8" fillId="0" borderId="0" xfId="0" applyNumberFormat="1" applyFont="1"/>
    <xf numFmtId="10" fontId="10" fillId="0" borderId="0" xfId="0" applyNumberFormat="1" applyFont="1"/>
    <xf numFmtId="166" fontId="13"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applyFont="1"/>
    <xf numFmtId="0" fontId="0" fillId="0" borderId="0" xfId="0" applyAlignment="1">
      <alignment horizontal="right" vertical="center" wrapText="1"/>
    </xf>
    <xf numFmtId="49" fontId="2" fillId="0" borderId="0" xfId="0" applyNumberFormat="1" applyFont="1" applyAlignment="1">
      <alignment vertical="center" wrapText="1"/>
    </xf>
    <xf numFmtId="0" fontId="0" fillId="0" borderId="0" xfId="0" applyAlignment="1">
      <alignment wrapText="1"/>
    </xf>
    <xf numFmtId="0" fontId="3" fillId="0" borderId="0" xfId="0" applyFont="1" applyAlignment="1">
      <alignment wrapText="1"/>
    </xf>
    <xf numFmtId="0" fontId="2" fillId="0" borderId="0" xfId="0" applyFont="1" applyFill="1" applyAlignment="1"/>
    <xf numFmtId="0" fontId="0" fillId="0" borderId="0" xfId="0" applyFont="1" applyFill="1" applyAlignment="1">
      <alignment wrapText="1"/>
    </xf>
    <xf numFmtId="0" fontId="0" fillId="0" borderId="0" xfId="0"/>
    <xf numFmtId="0" fontId="8" fillId="0" borderId="0" xfId="0" applyFont="1" applyBorder="1"/>
    <xf numFmtId="0" fontId="3" fillId="0" borderId="0" xfId="0" applyFont="1" applyAlignment="1">
      <alignment horizontal="center" vertical="center" wrapText="1"/>
    </xf>
    <xf numFmtId="0" fontId="0" fillId="2" borderId="0" xfId="0" applyFill="1"/>
    <xf numFmtId="0" fontId="0" fillId="0" borderId="0" xfId="0" applyFont="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applyAlignment="1">
      <alignment vertical="center" wrapText="1"/>
    </xf>
    <xf numFmtId="0" fontId="3" fillId="0" borderId="0" xfId="0" applyFont="1" applyFill="1" applyAlignment="1">
      <alignment wrapText="1"/>
    </xf>
    <xf numFmtId="0" fontId="3" fillId="0" borderId="0" xfId="0" applyFont="1" applyFill="1" applyAlignment="1">
      <alignment horizontal="left" wrapText="1"/>
    </xf>
    <xf numFmtId="0" fontId="3" fillId="0" borderId="0" xfId="0" applyFont="1" applyAlignment="1">
      <alignment wrapText="1"/>
    </xf>
    <xf numFmtId="0" fontId="3" fillId="0" borderId="0" xfId="0" applyFont="1" applyAlignment="1">
      <alignment horizontal="center"/>
    </xf>
    <xf numFmtId="9" fontId="15" fillId="0" borderId="0" xfId="0" applyNumberFormat="1" applyFont="1" applyFill="1" applyAlignment="1">
      <alignment horizontal="right"/>
    </xf>
    <xf numFmtId="6" fontId="0" fillId="0" borderId="0" xfId="0" applyNumberFormat="1"/>
    <xf numFmtId="3" fontId="0" fillId="0" borderId="0" xfId="0" applyNumberFormat="1"/>
    <xf numFmtId="10" fontId="0" fillId="0" borderId="0" xfId="0" applyNumberFormat="1" applyFill="1"/>
    <xf numFmtId="10" fontId="24" fillId="0" borderId="0" xfId="0" applyNumberFormat="1" applyFont="1" applyFill="1" applyBorder="1" applyAlignment="1">
      <alignment horizontal="right" vertical="center" wrapText="1"/>
    </xf>
    <xf numFmtId="0" fontId="2" fillId="5" borderId="0" xfId="0" applyFont="1" applyFill="1" applyAlignment="1"/>
    <xf numFmtId="0" fontId="0" fillId="5" borderId="0" xfId="0" applyFill="1"/>
    <xf numFmtId="166" fontId="24" fillId="5" borderId="0" xfId="0" applyNumberFormat="1" applyFont="1" applyFill="1" applyBorder="1" applyAlignment="1">
      <alignment horizontal="right" vertical="center" wrapText="1"/>
    </xf>
    <xf numFmtId="0" fontId="24" fillId="5" borderId="0" xfId="0" applyFont="1" applyFill="1" applyBorder="1" applyAlignment="1">
      <alignment horizontal="right" vertical="center" wrapText="1"/>
    </xf>
    <xf numFmtId="10" fontId="3" fillId="0" borderId="0" xfId="0" applyNumberFormat="1" applyFont="1" applyAlignment="1">
      <alignment horizontal="center" vertical="center" wrapText="1"/>
    </xf>
    <xf numFmtId="6" fontId="0" fillId="0" borderId="0" xfId="0" applyNumberFormat="1" applyFill="1" applyBorder="1"/>
    <xf numFmtId="1" fontId="8" fillId="0" borderId="0" xfId="1" applyNumberFormat="1" applyFont="1" applyBorder="1" applyAlignment="1">
      <alignment horizontal="right"/>
    </xf>
    <xf numFmtId="1" fontId="8" fillId="0" borderId="0" xfId="0" applyNumberFormat="1" applyFont="1" applyAlignment="1">
      <alignment horizontal="right"/>
    </xf>
    <xf numFmtId="3" fontId="0" fillId="0" borderId="0" xfId="0" applyNumberFormat="1" applyFont="1"/>
    <xf numFmtId="0" fontId="0" fillId="0" borderId="0" xfId="0"/>
    <xf numFmtId="0" fontId="2" fillId="0" borderId="0" xfId="0" applyFont="1"/>
    <xf numFmtId="0" fontId="3" fillId="0" borderId="0" xfId="0" applyFont="1" applyAlignment="1">
      <alignment horizontal="center" vertical="center" wrapText="1"/>
    </xf>
    <xf numFmtId="0" fontId="0" fillId="0" borderId="0" xfId="0" applyFont="1"/>
    <xf numFmtId="10" fontId="0" fillId="0" borderId="0" xfId="0" applyNumberFormat="1"/>
    <xf numFmtId="10" fontId="2" fillId="0" borderId="0" xfId="0" applyNumberFormat="1" applyFont="1"/>
    <xf numFmtId="10" fontId="0" fillId="0" borderId="0" xfId="0" applyNumberFormat="1" applyFont="1"/>
    <xf numFmtId="0" fontId="0" fillId="0" borderId="0" xfId="0" applyNumberFormat="1" applyFont="1"/>
    <xf numFmtId="3" fontId="0" fillId="0" borderId="0" xfId="0" applyNumberFormat="1"/>
    <xf numFmtId="3" fontId="2" fillId="0" borderId="0" xfId="0" applyNumberFormat="1" applyFont="1"/>
    <xf numFmtId="3" fontId="0" fillId="5" borderId="0" xfId="0" applyNumberFormat="1" applyFill="1"/>
    <xf numFmtId="0" fontId="8" fillId="0" borderId="0" xfId="0" applyFont="1" applyAlignment="1">
      <alignment horizontal="right" vertical="center" wrapText="1"/>
    </xf>
    <xf numFmtId="0" fontId="10" fillId="0" borderId="0" xfId="0" applyFont="1" applyAlignment="1">
      <alignment horizontal="center"/>
    </xf>
    <xf numFmtId="0" fontId="0" fillId="0" borderId="0" xfId="0" applyAlignment="1">
      <alignment wrapText="1"/>
    </xf>
    <xf numFmtId="16" fontId="44" fillId="0" borderId="0" xfId="0" applyNumberFormat="1" applyFont="1" applyAlignment="1">
      <alignment horizontal="left" wrapText="1"/>
    </xf>
    <xf numFmtId="0" fontId="44" fillId="0" borderId="0" xfId="0" applyFont="1" applyAlignment="1">
      <alignment horizontal="left" wrapText="1"/>
    </xf>
    <xf numFmtId="17" fontId="32" fillId="0" borderId="0" xfId="0" applyNumberFormat="1" applyFont="1" applyAlignment="1">
      <alignment horizontal="center" vertical="center" wrapText="1"/>
    </xf>
    <xf numFmtId="0" fontId="8" fillId="0" borderId="0" xfId="0" applyNumberFormat="1" applyFont="1" applyAlignment="1">
      <alignment horizontal="center" vertical="center"/>
    </xf>
    <xf numFmtId="0" fontId="0" fillId="0" borderId="0" xfId="0"/>
    <xf numFmtId="0" fontId="8" fillId="0" borderId="0" xfId="0" applyFont="1"/>
    <xf numFmtId="3" fontId="8" fillId="0" borderId="0" xfId="0" applyNumberFormat="1" applyFont="1"/>
    <xf numFmtId="0" fontId="8" fillId="0" borderId="0" xfId="0" applyFont="1" applyAlignment="1">
      <alignment horizontal="right"/>
    </xf>
    <xf numFmtId="0" fontId="3" fillId="0" borderId="0" xfId="0" applyFont="1" applyAlignment="1">
      <alignment horizontal="center" vertical="center"/>
    </xf>
    <xf numFmtId="0" fontId="45" fillId="0" borderId="0" xfId="0" applyFont="1" applyAlignment="1">
      <alignment horizontal="center" vertical="center" wrapText="1"/>
    </xf>
    <xf numFmtId="0" fontId="0" fillId="0" borderId="0" xfId="0" quotePrefix="1"/>
    <xf numFmtId="0" fontId="8" fillId="0" borderId="0" xfId="0" applyFont="1" applyAlignment="1">
      <alignment horizontal="center"/>
    </xf>
    <xf numFmtId="0" fontId="0" fillId="0" borderId="0" xfId="0" applyAlignment="1">
      <alignment wrapText="1"/>
    </xf>
    <xf numFmtId="0" fontId="3" fillId="0" borderId="0" xfId="0" applyFont="1" applyAlignment="1">
      <alignment horizontal="center"/>
    </xf>
    <xf numFmtId="0" fontId="10" fillId="0" borderId="0" xfId="0" applyFont="1" applyAlignment="1">
      <alignment horizontal="center"/>
    </xf>
    <xf numFmtId="0" fontId="8" fillId="0" borderId="0" xfId="0" applyFont="1" applyAlignment="1">
      <alignment horizontal="center"/>
    </xf>
    <xf numFmtId="164" fontId="0" fillId="0" borderId="0" xfId="0" applyNumberFormat="1" applyFont="1"/>
    <xf numFmtId="166" fontId="0" fillId="0" borderId="0" xfId="0" applyNumberFormat="1" applyAlignment="1">
      <alignment vertical="center" wrapText="1"/>
    </xf>
    <xf numFmtId="10" fontId="0" fillId="0" borderId="0" xfId="0" applyNumberFormat="1" applyFont="1" applyAlignment="1">
      <alignment horizontal="center"/>
    </xf>
    <xf numFmtId="164" fontId="0" fillId="0" borderId="0" xfId="0" applyNumberFormat="1" applyAlignment="1">
      <alignment vertical="center" wrapText="1"/>
    </xf>
    <xf numFmtId="3" fontId="3" fillId="0" borderId="0" xfId="0" applyNumberFormat="1" applyFont="1"/>
    <xf numFmtId="3" fontId="11" fillId="0" borderId="0" xfId="0" applyNumberFormat="1" applyFont="1"/>
    <xf numFmtId="9" fontId="2" fillId="0" borderId="0" xfId="0" applyNumberFormat="1" applyFont="1"/>
    <xf numFmtId="9" fontId="0" fillId="0" borderId="0" xfId="0" applyNumberFormat="1" applyFont="1"/>
    <xf numFmtId="9" fontId="46" fillId="0" borderId="0" xfId="0" applyNumberFormat="1" applyFont="1"/>
    <xf numFmtId="166" fontId="46" fillId="0" borderId="0" xfId="0" applyNumberFormat="1" applyFont="1"/>
    <xf numFmtId="0" fontId="0" fillId="0" borderId="0" xfId="0" applyNumberFormat="1" applyAlignment="1">
      <alignment vertical="center" wrapText="1"/>
    </xf>
    <xf numFmtId="10" fontId="8" fillId="0" borderId="0" xfId="0" applyNumberFormat="1" applyFont="1" applyAlignment="1">
      <alignment horizontal="right"/>
    </xf>
    <xf numFmtId="3" fontId="10" fillId="0" borderId="0" xfId="0" applyNumberFormat="1" applyFont="1"/>
    <xf numFmtId="3" fontId="38" fillId="0" borderId="0" xfId="0" applyNumberFormat="1" applyFont="1"/>
    <xf numFmtId="0" fontId="0" fillId="0" borderId="0" xfId="0" applyAlignment="1">
      <alignment horizontal="center"/>
    </xf>
    <xf numFmtId="0" fontId="38" fillId="0" borderId="0" xfId="0" applyFont="1" applyAlignment="1">
      <alignment horizontal="center"/>
    </xf>
    <xf numFmtId="0" fontId="2" fillId="0" borderId="0" xfId="0" applyFont="1" applyAlignment="1">
      <alignment horizontal="center"/>
    </xf>
    <xf numFmtId="0" fontId="1" fillId="0" borderId="0" xfId="0" applyFont="1"/>
    <xf numFmtId="9" fontId="8" fillId="0" borderId="0" xfId="0" applyNumberFormat="1" applyFont="1"/>
    <xf numFmtId="9" fontId="8" fillId="0" borderId="0" xfId="0" applyNumberFormat="1" applyFont="1" applyAlignment="1">
      <alignment horizontal="center"/>
    </xf>
    <xf numFmtId="9" fontId="10" fillId="0" borderId="0" xfId="0" applyNumberFormat="1" applyFont="1" applyAlignment="1">
      <alignment horizontal="center"/>
    </xf>
    <xf numFmtId="6" fontId="2" fillId="0" borderId="0" xfId="0" applyNumberFormat="1" applyFont="1"/>
    <xf numFmtId="9" fontId="10" fillId="0" borderId="0" xfId="0" applyNumberFormat="1" applyFont="1"/>
    <xf numFmtId="0" fontId="47" fillId="0" borderId="0" xfId="0" applyFont="1"/>
    <xf numFmtId="0" fontId="48" fillId="0" borderId="0" xfId="0" applyFont="1"/>
    <xf numFmtId="3" fontId="49" fillId="0" borderId="0" xfId="0" applyNumberFormat="1" applyFont="1"/>
    <xf numFmtId="0" fontId="49" fillId="0" borderId="0" xfId="0" applyFont="1"/>
    <xf numFmtId="0" fontId="50" fillId="0" borderId="0" xfId="0" applyFont="1"/>
    <xf numFmtId="0" fontId="51" fillId="0" borderId="0" xfId="0" applyFont="1"/>
    <xf numFmtId="3" fontId="52" fillId="0" borderId="0" xfId="0" applyNumberFormat="1" applyFont="1"/>
    <xf numFmtId="6" fontId="8" fillId="0" borderId="0" xfId="0" applyNumberFormat="1" applyFont="1" applyAlignment="1">
      <alignment vertical="center" wrapText="1"/>
    </xf>
    <xf numFmtId="166" fontId="10" fillId="0" borderId="0" xfId="0" applyNumberFormat="1" applyFont="1" applyAlignment="1">
      <alignment horizontal="center"/>
    </xf>
    <xf numFmtId="166" fontId="0" fillId="0" borderId="0" xfId="0" applyNumberFormat="1" applyAlignment="1">
      <alignment horizontal="center"/>
    </xf>
    <xf numFmtId="166" fontId="2" fillId="0" borderId="0" xfId="0" applyNumberFormat="1" applyFont="1" applyAlignment="1">
      <alignment horizontal="center"/>
    </xf>
    <xf numFmtId="0" fontId="53" fillId="0" borderId="0" xfId="0" applyFont="1"/>
    <xf numFmtId="9" fontId="0" fillId="8" borderId="0" xfId="0" applyNumberFormat="1" applyFill="1"/>
    <xf numFmtId="9" fontId="0" fillId="9" borderId="0" xfId="0" applyNumberFormat="1" applyFill="1"/>
    <xf numFmtId="9" fontId="2" fillId="8" borderId="0" xfId="0" applyNumberFormat="1" applyFont="1" applyFill="1"/>
    <xf numFmtId="9" fontId="0" fillId="8" borderId="0" xfId="0" applyNumberFormat="1" applyFont="1" applyFill="1"/>
    <xf numFmtId="2" fontId="0" fillId="0" borderId="0" xfId="0" applyNumberFormat="1"/>
    <xf numFmtId="4" fontId="0" fillId="0" borderId="0" xfId="0" applyNumberFormat="1"/>
    <xf numFmtId="10" fontId="0" fillId="0" borderId="0" xfId="1" applyNumberFormat="1" applyFont="1" applyAlignment="1">
      <alignment vertical="center" wrapText="1"/>
    </xf>
    <xf numFmtId="166" fontId="3" fillId="0" borderId="0" xfId="0" applyNumberFormat="1" applyFont="1" applyAlignment="1">
      <alignment horizontal="center" vertical="center" wrapText="1"/>
    </xf>
    <xf numFmtId="10" fontId="0" fillId="0" borderId="0" xfId="1" applyNumberFormat="1" applyFont="1"/>
    <xf numFmtId="10" fontId="10" fillId="0" borderId="0" xfId="0" applyNumberFormat="1" applyFont="1" applyAlignment="1">
      <alignment horizontal="right"/>
    </xf>
    <xf numFmtId="9" fontId="18" fillId="0" borderId="0" xfId="1" applyFont="1" applyBorder="1"/>
    <xf numFmtId="0" fontId="2" fillId="5" borderId="0" xfId="0" applyFont="1" applyFill="1"/>
    <xf numFmtId="0" fontId="18" fillId="0" borderId="0" xfId="0" applyFont="1" applyBorder="1"/>
    <xf numFmtId="0" fontId="13" fillId="0" borderId="0" xfId="0" applyFont="1" applyFill="1" applyBorder="1"/>
    <xf numFmtId="9" fontId="13" fillId="0" borderId="0" xfId="1" applyFont="1" applyFill="1"/>
    <xf numFmtId="0" fontId="16" fillId="0" borderId="0" xfId="0" applyFont="1" applyBorder="1"/>
    <xf numFmtId="9" fontId="16" fillId="0" borderId="0" xfId="1" applyFont="1" applyBorder="1"/>
    <xf numFmtId="0" fontId="0" fillId="0" borderId="0" xfId="0"/>
    <xf numFmtId="0" fontId="0" fillId="0" borderId="0" xfId="0" applyFont="1"/>
    <xf numFmtId="0" fontId="0" fillId="5" borderId="0" xfId="0" applyFont="1" applyFill="1"/>
    <xf numFmtId="0" fontId="0" fillId="5" borderId="0" xfId="0" applyFill="1"/>
    <xf numFmtId="3" fontId="54" fillId="0" borderId="0" xfId="4" applyNumberFormat="1"/>
    <xf numFmtId="0" fontId="3" fillId="0" borderId="0" xfId="0" applyFont="1" applyFill="1" applyAlignment="1">
      <alignment wrapText="1"/>
    </xf>
    <xf numFmtId="164" fontId="8" fillId="0" borderId="0" xfId="1" applyNumberFormat="1" applyFont="1" applyFill="1" applyBorder="1" applyAlignment="1">
      <alignment horizontal="right"/>
    </xf>
    <xf numFmtId="164" fontId="10" fillId="0" borderId="0" xfId="1" applyNumberFormat="1" applyFont="1" applyFill="1" applyBorder="1" applyAlignment="1">
      <alignment horizontal="right"/>
    </xf>
    <xf numFmtId="9" fontId="19" fillId="0" borderId="0" xfId="0" applyNumberFormat="1" applyFont="1" applyFill="1" applyAlignment="1">
      <alignment horizontal="right"/>
    </xf>
    <xf numFmtId="1" fontId="0" fillId="5" borderId="0" xfId="1" applyNumberFormat="1" applyFont="1" applyFill="1" applyBorder="1" applyAlignment="1">
      <alignment horizontal="center"/>
    </xf>
    <xf numFmtId="0" fontId="0" fillId="5" borderId="0" xfId="1" applyNumberFormat="1" applyFont="1" applyFill="1" applyBorder="1" applyAlignment="1">
      <alignment horizontal="center"/>
    </xf>
    <xf numFmtId="1" fontId="2" fillId="5" borderId="0" xfId="1" applyNumberFormat="1" applyFont="1" applyFill="1" applyBorder="1" applyAlignment="1">
      <alignment horizontal="center"/>
    </xf>
    <xf numFmtId="1" fontId="17" fillId="0" borderId="0" xfId="1" applyNumberFormat="1" applyFont="1" applyBorder="1" applyAlignment="1">
      <alignment horizontal="center"/>
    </xf>
    <xf numFmtId="1" fontId="17" fillId="0" borderId="0" xfId="0" applyNumberFormat="1" applyFont="1" applyAlignment="1">
      <alignment horizontal="center"/>
    </xf>
    <xf numFmtId="1" fontId="5" fillId="5" borderId="0" xfId="1" applyNumberFormat="1" applyFont="1" applyFill="1" applyBorder="1" applyAlignment="1">
      <alignment horizontal="center"/>
    </xf>
    <xf numFmtId="168" fontId="38" fillId="0" borderId="0" xfId="5" applyNumberFormat="1" applyFont="1"/>
    <xf numFmtId="168" fontId="0" fillId="0" borderId="0" xfId="5" applyNumberFormat="1" applyFont="1"/>
    <xf numFmtId="168" fontId="2" fillId="0" borderId="0" xfId="5" applyNumberFormat="1" applyFont="1"/>
    <xf numFmtId="168" fontId="13" fillId="0" borderId="0" xfId="5" applyNumberFormat="1" applyFont="1"/>
    <xf numFmtId="168" fontId="8" fillId="0" borderId="0" xfId="5" applyNumberFormat="1" applyFont="1"/>
    <xf numFmtId="168" fontId="10" fillId="0" borderId="0" xfId="5" applyNumberFormat="1" applyFont="1"/>
    <xf numFmtId="0" fontId="0" fillId="0" borderId="0" xfId="0" applyAlignment="1">
      <alignment wrapText="1"/>
    </xf>
    <xf numFmtId="165" fontId="55" fillId="0" borderId="0" xfId="6" applyNumberFormat="1" applyFont="1" applyFill="1" applyBorder="1" applyAlignment="1">
      <alignment horizontal="right" vertical="center"/>
    </xf>
    <xf numFmtId="165" fontId="38" fillId="0" borderId="0" xfId="6" applyNumberFormat="1" applyFont="1" applyFill="1" applyBorder="1"/>
    <xf numFmtId="165" fontId="56" fillId="0" borderId="0" xfId="6" applyNumberFormat="1" applyFont="1" applyFill="1" applyBorder="1" applyAlignment="1">
      <alignment horizontal="right" vertical="center"/>
    </xf>
    <xf numFmtId="165" fontId="46" fillId="0" borderId="0" xfId="6" applyNumberFormat="1" applyFont="1" applyFill="1" applyBorder="1" applyAlignment="1">
      <alignment horizontal="right" vertical="center"/>
    </xf>
    <xf numFmtId="0" fontId="10" fillId="0" borderId="0" xfId="0" applyFont="1" applyAlignment="1">
      <alignment horizontal="left" vertical="center"/>
    </xf>
    <xf numFmtId="165" fontId="57" fillId="0" borderId="0" xfId="2" applyNumberFormat="1" applyFont="1" applyFill="1" applyBorder="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0" fontId="0" fillId="0" borderId="0" xfId="0" applyNumberFormat="1" applyFont="1" applyAlignment="1">
      <alignment horizontal="center"/>
    </xf>
    <xf numFmtId="0" fontId="0" fillId="0" borderId="0" xfId="0" applyNumberFormat="1" applyAlignment="1">
      <alignment horizontal="center"/>
    </xf>
    <xf numFmtId="167" fontId="10" fillId="0" borderId="0" xfId="0" applyNumberFormat="1" applyFont="1" applyBorder="1" applyAlignment="1">
      <alignment horizontal="center"/>
    </xf>
    <xf numFmtId="0" fontId="2" fillId="0" borderId="0" xfId="0" applyNumberFormat="1" applyFont="1" applyAlignment="1">
      <alignment horizontal="center"/>
    </xf>
    <xf numFmtId="0" fontId="0" fillId="5" borderId="0" xfId="0" applyFont="1" applyFill="1" applyBorder="1" applyAlignment="1">
      <alignment horizontal="center"/>
    </xf>
    <xf numFmtId="167" fontId="10" fillId="0" borderId="0" xfId="1" applyNumberFormat="1" applyFont="1" applyBorder="1" applyAlignment="1">
      <alignment horizontal="center"/>
    </xf>
    <xf numFmtId="167" fontId="10" fillId="5" borderId="0" xfId="1" applyNumberFormat="1" applyFont="1" applyFill="1" applyBorder="1" applyAlignment="1">
      <alignment horizontal="center"/>
    </xf>
    <xf numFmtId="0" fontId="16" fillId="0" borderId="0" xfId="0" applyFont="1" applyBorder="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2" fillId="2" borderId="0" xfId="0" applyFont="1" applyFill="1" applyAlignment="1"/>
    <xf numFmtId="0" fontId="3" fillId="0" borderId="0" xfId="0" applyFont="1" applyFill="1" applyAlignment="1">
      <alignment wrapText="1"/>
    </xf>
    <xf numFmtId="0" fontId="3" fillId="0" borderId="0" xfId="0" applyFont="1" applyFill="1" applyAlignment="1"/>
    <xf numFmtId="0" fontId="4" fillId="0" borderId="0" xfId="0" applyFont="1" applyFill="1" applyAlignment="1">
      <alignment wrapText="1"/>
    </xf>
    <xf numFmtId="0" fontId="3" fillId="0" borderId="0" xfId="0" applyFont="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 fillId="0" borderId="0" xfId="0" applyFont="1" applyFill="1" applyBorder="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3" fillId="0" borderId="0" xfId="0" applyFont="1" applyAlignment="1">
      <alignment horizontal="center"/>
    </xf>
    <xf numFmtId="0" fontId="10" fillId="0" borderId="0" xfId="0" applyFont="1" applyAlignment="1">
      <alignment horizontal="center"/>
    </xf>
    <xf numFmtId="0" fontId="4" fillId="0" borderId="0" xfId="0" applyFont="1" applyAlignment="1">
      <alignment wrapText="1"/>
    </xf>
    <xf numFmtId="0" fontId="3" fillId="0" borderId="0" xfId="0" applyFont="1" applyAlignment="1">
      <alignment horizontal="center" wrapText="1"/>
    </xf>
    <xf numFmtId="0" fontId="3" fillId="5" borderId="0" xfId="0" applyFont="1" applyFill="1" applyAlignment="1">
      <alignment wrapText="1"/>
    </xf>
    <xf numFmtId="0" fontId="2" fillId="2" borderId="0" xfId="0" applyFont="1" applyFill="1" applyAlignment="1">
      <alignment wrapText="1"/>
    </xf>
    <xf numFmtId="0" fontId="8" fillId="0" borderId="0" xfId="0" applyFont="1" applyAlignment="1">
      <alignment horizontal="center"/>
    </xf>
    <xf numFmtId="0" fontId="8" fillId="0" borderId="0" xfId="0" applyFont="1" applyFill="1" applyAlignment="1"/>
  </cellXfs>
  <cellStyles count="7">
    <cellStyle name="Comma" xfId="5" builtinId="3"/>
    <cellStyle name="Currency" xfId="2" builtinId="4"/>
    <cellStyle name="Currency 3" xfId="6"/>
    <cellStyle name="Hyperlink" xfId="3" builtinId="8"/>
    <cellStyle name="Normal" xfId="0" builtinId="0"/>
    <cellStyle name="Normal 2" xfId="4"/>
    <cellStyle name="Percent" xfId="1" builtinId="5"/>
  </cellStyles>
  <dxfs count="6">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FF9966"/>
      <color rgb="FF00CCFF"/>
      <color rgb="FF00FFFF"/>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Overview'!$A$8,'0. Overview'!$A$33,'0. Overview'!$A$52,'0. Overview'!$A$77,'0. Overview'!$A$99,'0. Overview'!$A$125,'0. Overview'!$A$143,'0. Overview'!$A$166,'0. Overview'!$A$185,'0. Overview'!$A$210,'0. Overview'!$A$225)</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Overview'!$C$8,'0. Overview'!$C$33,'0. Overview'!$C$52,'0. Overview'!$C$77,'0. Overview'!$C$99,'0. Overview'!$C$125,'0. Overview'!$C$143,'0. Overview'!$C$166,'0. Overview'!$C$185,'0. Overview'!$C$210,'0. Overview'!$C$225)</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CD7E-4DBF-9100-54215736D03C}"/>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Overview'!$A$8,'0. Overview'!$A$33,'0. Overview'!$A$52,'0. Overview'!$A$77,'0. Overview'!$A$99,'0. Overview'!$A$125,'0. Overview'!$A$143,'0. Overview'!$A$166,'0. Overview'!$A$185,'0. Overview'!$A$210,'0. Overview'!$A$225)</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Overview'!$D$8,'0. Overview'!$D$33,'0. Overview'!$D$52,'0. Overview'!$D$77,'0. Overview'!$D$99,'0. Overview'!$D$125,'0. Overview'!$D$143,'0. Overview'!$D$166,'0. Overview'!$D$185,'0. Overview'!$D$210,'0. Overview'!$D$225)</c:f>
              <c:numCache>
                <c:formatCode>General</c:formatCode>
                <c:ptCount val="11"/>
                <c:pt idx="0">
                  <c:v>15.875</c:v>
                </c:pt>
                <c:pt idx="1">
                  <c:v>12.875</c:v>
                </c:pt>
                <c:pt idx="2">
                  <c:v>15.875</c:v>
                </c:pt>
                <c:pt idx="3">
                  <c:v>12.875</c:v>
                </c:pt>
                <c:pt idx="4">
                  <c:v>12.875</c:v>
                </c:pt>
                <c:pt idx="5">
                  <c:v>8.875</c:v>
                </c:pt>
                <c:pt idx="6">
                  <c:v>12.875</c:v>
                </c:pt>
                <c:pt idx="7">
                  <c:v>11.875</c:v>
                </c:pt>
                <c:pt idx="8">
                  <c:v>14.875</c:v>
                </c:pt>
                <c:pt idx="9">
                  <c:v>9.875</c:v>
                </c:pt>
                <c:pt idx="10">
                  <c:v>16.875</c:v>
                </c:pt>
              </c:numCache>
            </c:numRef>
          </c:val>
          <c:extLst>
            <c:ext xmlns:c16="http://schemas.microsoft.com/office/drawing/2014/chart" uri="{C3380CC4-5D6E-409C-BE32-E72D297353CC}">
              <c16:uniqueId val="{00000001-CD7E-4DBF-9100-54215736D03C}"/>
            </c:ext>
          </c:extLst>
        </c:ser>
        <c:ser>
          <c:idx val="3"/>
          <c:order val="2"/>
          <c:spPr>
            <a:solidFill>
              <a:schemeClr val="bg2">
                <a:lumMod val="75000"/>
              </a:schemeClr>
            </a:solidFill>
            <a:ln>
              <a:solidFill>
                <a:schemeClr val="tx1"/>
              </a:solidFill>
            </a:ln>
            <a:effectLst/>
          </c:spPr>
          <c:invertIfNegative val="0"/>
          <c:cat>
            <c:strRef>
              <c:f>('0. Overview'!$A$8,'0. Overview'!$A$33,'0. Overview'!$A$52,'0. Overview'!$A$77,'0. Overview'!$A$99,'0. Overview'!$A$125,'0. Overview'!$A$143,'0. Overview'!$A$166,'0. Overview'!$A$185,'0. Overview'!$A$210,'0. Overview'!$A$225)</c:f>
              <c:strCache>
                <c:ptCount val="11"/>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pt idx="10">
                  <c:v>Burlington</c:v>
                </c:pt>
              </c:strCache>
            </c:strRef>
          </c:cat>
          <c:val>
            <c:numRef>
              <c:f>('0. Overview'!$E$8,'0. Overview'!$E$33,'0. Overview'!$E$52,'0. Overview'!$E$77,'0. Overview'!$E$99,'0. Overview'!$E$125,'0. Overview'!$E$143,'0. Overview'!$E$166,'0. Overview'!$E$185,'0. Overview'!$E$210,'0. Overview'!$E$225)</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CD7E-4DBF-9100-54215736D03C}"/>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Overview'!$A$256,'0. Overview'!$A$279,'0. Overview'!$A$302,'0. Overview'!$A$329,'0. Overview'!$A$350,'0. Overview'!$A$375,'0. Overview'!$A$387,'0. Overview'!$A$416,'0.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Overview'!$C$256,'0. Overview'!$C$279,'0. Overview'!$C$302,'0. Overview'!$C$329,'0. Overview'!$C$350,'0. Overview'!$C$375,'0. Overview'!$C$387,'0. Overview'!$C$416,'0. Overview'!$C$436)</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17AE-452C-8E70-9C2D3F54519D}"/>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Overview'!$A$256,'0. Overview'!$A$279,'0. Overview'!$A$302,'0. Overview'!$A$329,'0. Overview'!$A$350,'0. Overview'!$A$375,'0. Overview'!$A$387,'0. Overview'!$A$416,'0.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Overview'!$D$256,'0. Overview'!$D$279,'0. Overview'!$D$302,'0. Overview'!$D$329,'0. Overview'!$D$350,'0. Overview'!$D$375,'0. Overview'!$D$387,'0. Overview'!$D$416,'0. Overview'!$D$436)</c:f>
              <c:numCache>
                <c:formatCode>General</c:formatCode>
                <c:ptCount val="9"/>
                <c:pt idx="0">
                  <c:v>11.875</c:v>
                </c:pt>
                <c:pt idx="1">
                  <c:v>10.875</c:v>
                </c:pt>
                <c:pt idx="2">
                  <c:v>9.875</c:v>
                </c:pt>
                <c:pt idx="3">
                  <c:v>4.875</c:v>
                </c:pt>
                <c:pt idx="4">
                  <c:v>6.875</c:v>
                </c:pt>
                <c:pt idx="5">
                  <c:v>3.875</c:v>
                </c:pt>
                <c:pt idx="6">
                  <c:v>13.875</c:v>
                </c:pt>
                <c:pt idx="7">
                  <c:v>8.875</c:v>
                </c:pt>
                <c:pt idx="8">
                  <c:v>10.875</c:v>
                </c:pt>
              </c:numCache>
            </c:numRef>
          </c:val>
          <c:extLst>
            <c:ext xmlns:c16="http://schemas.microsoft.com/office/drawing/2014/chart" uri="{C3380CC4-5D6E-409C-BE32-E72D297353CC}">
              <c16:uniqueId val="{00000001-17AE-452C-8E70-9C2D3F54519D}"/>
            </c:ext>
          </c:extLst>
        </c:ser>
        <c:ser>
          <c:idx val="3"/>
          <c:order val="2"/>
          <c:spPr>
            <a:solidFill>
              <a:schemeClr val="bg2">
                <a:lumMod val="75000"/>
              </a:schemeClr>
            </a:solidFill>
            <a:ln>
              <a:solidFill>
                <a:schemeClr val="tx1"/>
              </a:solidFill>
            </a:ln>
            <a:effectLst/>
          </c:spPr>
          <c:invertIfNegative val="0"/>
          <c:cat>
            <c:strRef>
              <c:f>('0. Overview'!$A$256,'0. Overview'!$A$279,'0. Overview'!$A$302,'0. Overview'!$A$329,'0. Overview'!$A$350,'0. Overview'!$A$375,'0. Overview'!$A$387,'0. Overview'!$A$416,'0. Overview'!$A$436)</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Overview'!$E$256,'0. Overview'!$E$279,'0. Overview'!$E$302,'0. Overview'!$E$329,'0. Overview'!$E$350,'0. Overview'!$E$375,'0. Overview'!$E$387,'0. Overview'!$E$416,'0. Overview'!$E$436)</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17AE-452C-8E70-9C2D3F54519D}"/>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2"/>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7" t="s">
        <v>0</v>
      </c>
    </row>
    <row r="2" spans="1:1">
      <c r="A2" s="175" t="str">
        <f>'0. Overview'!A1</f>
        <v>0.1 Burlington County Basic Needs Overview</v>
      </c>
    </row>
    <row r="3" spans="1:1">
      <c r="A3" s="175" t="str">
        <f>'0. Overview'!A244</f>
        <v>0.2 Burlington County Service Needs Overview</v>
      </c>
    </row>
    <row r="5" spans="1:1">
      <c r="A5" s="7" t="s">
        <v>1</v>
      </c>
    </row>
    <row r="6" spans="1:1">
      <c r="A6" s="175" t="str">
        <f>'1. Demographics'!A1:I1</f>
        <v>1.1. NJ counties race/ethnicity (percentage), 2019</v>
      </c>
    </row>
    <row r="7" spans="1:1">
      <c r="A7" s="175" t="str">
        <f>'1. Demographics'!31:31</f>
        <v>1.2 Racial/ ethnic demographics (%) over time, in county</v>
      </c>
    </row>
    <row r="8" spans="1:1">
      <c r="A8" s="175" t="str">
        <f>'1. Demographics'!44:44</f>
        <v>1.3. Burlington county municipalities race/ethnicity (percentage), 2019</v>
      </c>
    </row>
    <row r="9" spans="1:1">
      <c r="A9" s="175" t="str">
        <f>'1. Demographics'!124:124</f>
        <v>1.4. Population (%) foreign-born in NJ (by county)</v>
      </c>
    </row>
    <row r="10" spans="1:1">
      <c r="A10" s="175" t="str">
        <f>'1. Demographics'!153:153</f>
        <v>1.5 Population (%)  foreign born over time, in county</v>
      </c>
    </row>
    <row r="11" spans="1:1">
      <c r="A11" s="175" t="str">
        <f>'1. Demographics'!165:165</f>
        <v>1.6. Population (%) foreign-born by municipality</v>
      </c>
    </row>
    <row r="12" spans="1:1">
      <c r="A12" s="175" t="str">
        <f>'1. Demographics'!242:242</f>
        <v>1.7. NJ county language demographics (percentage), 2019</v>
      </c>
    </row>
    <row r="13" spans="1:1">
      <c r="A13" s="175" t="str">
        <f>'1. Demographics'!271:271</f>
        <v>1.8 Population (%) English only speakers over time, in county</v>
      </c>
    </row>
    <row r="14" spans="1:1">
      <c r="A14" s="175" t="str">
        <f>'1. Demographics'!283:283</f>
        <v>1.9. Illustration of English-only speakers (%) variation by municipality</v>
      </c>
    </row>
    <row r="15" spans="1:1">
      <c r="A15" s="175" t="str">
        <f>'1. Demographics'!363:363</f>
        <v>1.10. Total children in each county under the age of 18</v>
      </c>
    </row>
    <row r="16" spans="1:1">
      <c r="A16" s="175" t="str">
        <f>'1. Demographics'!395:395</f>
        <v>1.11. Children (#) per age category in NJ by county</v>
      </c>
    </row>
    <row r="17" spans="1:1">
      <c r="A17" s="175" t="str">
        <f>'1. Demographics'!425:425</f>
        <v>1.12. Children (#), by municipality</v>
      </c>
    </row>
    <row r="18" spans="1:1">
      <c r="A18" s="175" t="str">
        <f>'1. Demographics'!452:452</f>
        <v>1.13. Children served by CP&amp;P</v>
      </c>
    </row>
    <row r="19" spans="1:1">
      <c r="A19" s="175" t="str">
        <f>'1. Demographics'!484:484</f>
        <v>1.14 Children (#) in CP&amp;P out-of-home placement – kin and non-kin, in county</v>
      </c>
    </row>
    <row r="21" spans="1:1">
      <c r="A21" s="7" t="s">
        <v>2</v>
      </c>
    </row>
    <row r="22" spans="1:1">
      <c r="A22" s="175" t="str">
        <f>'2. Poverty'!1:1</f>
        <v>2.1. NJ county poverty rate of families with children &lt;18 (in the past 12 months), 2019</v>
      </c>
    </row>
    <row r="23" spans="1:1">
      <c r="A23" s="175" t="str">
        <f>'2. Poverty'!31:31</f>
        <v>2.2 Families (%) with children under the age of 18 living in poverty over time, in county</v>
      </c>
    </row>
    <row r="24" spans="1:1">
      <c r="A24" s="175" t="str">
        <f>'2. Poverty'!43:43</f>
        <v>2.3. Burlington county municipality poverty rate of families with children &lt; 18  (in the past 12 months), 2019</v>
      </c>
    </row>
    <row r="26" spans="1:1">
      <c r="A26" s="7" t="s">
        <v>3</v>
      </c>
    </row>
    <row r="27" spans="1:1">
      <c r="A27" s="175" t="str">
        <f>'3. Cost of Living'!1:1</f>
        <v xml:space="preserve">3.1. Monthly cost of living estimates ($) for NJ counties </v>
      </c>
    </row>
    <row r="28" spans="1:1">
      <c r="A28" s="175" t="str">
        <f>'3. Cost of Living'!29:29</f>
        <v>3.2 Annual cost of living estimates ($) in NJ (by county)</v>
      </c>
    </row>
    <row r="30" spans="1:1">
      <c r="A30" s="7" t="s">
        <v>4</v>
      </c>
    </row>
    <row r="31" spans="1:1">
      <c r="A31" s="175" t="str">
        <f>'4. Income'!1:1</f>
        <v>4.1. NJ counties median household income, 2019</v>
      </c>
    </row>
    <row r="32" spans="1:1">
      <c r="A32" s="175" t="str">
        <f>'4. Income'!31:31</f>
        <v>4.2 Median household income ($) over time, in county</v>
      </c>
    </row>
    <row r="33" spans="1:1">
      <c r="A33" s="175" t="str">
        <f>'4. Income'!43:43</f>
        <v>4.3. Burlington county municipalities median household income, 2019</v>
      </c>
    </row>
    <row r="35" spans="1:1">
      <c r="A35" s="7" t="s">
        <v>5</v>
      </c>
    </row>
    <row r="36" spans="1:1">
      <c r="A36" s="175" t="str">
        <f>'5. Housing'!1:1</f>
        <v>5.1. Households (%) with severe cost burden for housing (by county)</v>
      </c>
    </row>
    <row r="37" spans="1:1">
      <c r="A37" s="175" t="str">
        <f>'5. Housing'!31:31</f>
        <v>5.2 Households (%) with severe housing problems* over time, in county</v>
      </c>
    </row>
    <row r="39" spans="1:1">
      <c r="A39" s="7" t="s">
        <v>6</v>
      </c>
    </row>
    <row r="40" spans="1:1" s="175" customFormat="1">
      <c r="A40" s="175" t="str">
        <f>'6. Food &amp; Nutrition'!A1</f>
        <v>6.1 Food Insecurity (%) across counties, 2018</v>
      </c>
    </row>
    <row r="41" spans="1:1">
      <c r="A41" s="175" t="str">
        <f>'6. Food &amp; Nutrition'!37:37</f>
        <v>6.2 Individuals (#) enrolled in WIC nutrition program, in county</v>
      </c>
    </row>
    <row r="42" spans="1:1">
      <c r="A42" s="175" t="str">
        <f>'6. Food &amp; Nutrition'!66:66</f>
        <v>6.3 Children (#) receiving free or reduced lunch, in county</v>
      </c>
    </row>
    <row r="43" spans="1:1">
      <c r="A43" s="175" t="str">
        <f>'6. Food &amp; Nutrition'!95:95</f>
        <v xml:space="preserve">6.4 Children (#) receiving NJ SNAP supplemental nutritional assistance, in county </v>
      </c>
    </row>
    <row r="45" spans="1:1">
      <c r="A45" s="7" t="s">
        <v>7</v>
      </c>
    </row>
    <row r="46" spans="1:1">
      <c r="A46" s="175" t="str">
        <f>'7. Child Care'!1:1</f>
        <v>7.1. Median monthly child care cost of center-based care by age of child​</v>
      </c>
    </row>
    <row r="47" spans="1:1">
      <c r="A47" s="175" t="str">
        <f>'7. Child Care'!36:36</f>
        <v>7.2. Median monthly child care cost of center-based care by age of child compared with median household income, by county</v>
      </c>
    </row>
    <row r="49" spans="1:1">
      <c r="A49" s="7" t="s">
        <v>8</v>
      </c>
    </row>
    <row r="50" spans="1:1">
      <c r="A50" s="175" t="str">
        <f>'8. Transportation &amp; Commute'!1:1</f>
        <v>8.1 Average commute (minutes) in NJ (by county)</v>
      </c>
    </row>
    <row r="51" spans="1:1">
      <c r="A51" s="175" t="str">
        <f>'8. Transportation &amp; Commute'!31:31</f>
        <v>8.2 Average commute (minutes) over time, in county</v>
      </c>
    </row>
    <row r="52" spans="1:1">
      <c r="A52" s="175" t="str">
        <f>'8. Transportation &amp; Commute'!43:43</f>
        <v>8.3 Average commute (minutes) by municipality</v>
      </c>
    </row>
    <row r="53" spans="1:1">
      <c r="A53" s="175" t="str">
        <f>'8. Transportation &amp; Commute'!120:120</f>
        <v>8.4. Cost of transportation as a % of income in NJ counties, 2017</v>
      </c>
    </row>
    <row r="54" spans="1:1">
      <c r="A54" s="175" t="str">
        <f>'8. Transportation &amp; Commute'!149:149</f>
        <v>8.5. Annual Total Auto Cost ($) in NJ (by county), 2020</v>
      </c>
    </row>
    <row r="56" spans="1:1">
      <c r="A56" s="7" t="s">
        <v>9</v>
      </c>
    </row>
    <row r="57" spans="1:1">
      <c r="A57" s="175" t="str">
        <f>'9. Health Ins. &amp; Health Care'!1:1</f>
        <v>9.1. Proportion of NJ county minors with no health insurance coverage, 2019</v>
      </c>
    </row>
    <row r="58" spans="1:1">
      <c r="A58" s="175" t="str">
        <f>'9. Health Ins. &amp; Health Care'!32:32</f>
        <v>9.2 Children without health insurance (%) over time, in county</v>
      </c>
    </row>
    <row r="59" spans="1:1">
      <c r="A59" s="175" t="str">
        <f>'9. Health Ins. &amp; Health Care'!45:45</f>
        <v>9.3. Proportion of Burlington county municipality minors with no health insurance coverage, 2019</v>
      </c>
    </row>
    <row r="60" spans="1:1">
      <c r="A60" s="175" t="str">
        <f>'9. Health Ins. &amp; Health Care'!124:124</f>
        <v>9.4 NJ Family Care Medicaid Participation, by County, November 2020</v>
      </c>
    </row>
    <row r="61" spans="1:1">
      <c r="A61" s="175" t="str">
        <f>'9. Health Ins. &amp; Health Care'!153:153</f>
        <v>9.5 Percentage of Children Meeting All Immunization Requirements by Grade Type and County, NJ, 2019-2020</v>
      </c>
    </row>
    <row r="62" spans="1:1">
      <c r="A62" s="175" t="str">
        <f>'9. Health Ins. &amp; Health Care'!184:184</f>
        <v>9.6 County immunization rates (%) (all grade types), in county</v>
      </c>
    </row>
    <row r="63" spans="1:1">
      <c r="A63" s="175" t="str">
        <f>'9. Health Ins. &amp; Health Care'!199:199</f>
        <v>9.7 Reports of late or lack of prenatal care, by County, 2018-2019</v>
      </c>
    </row>
    <row r="64" spans="1:1">
      <c r="A64" s="175" t="str">
        <f>'9. Health Ins. &amp; Health Care'!231:231</f>
        <v>9.8 Late or lack of prenatal care reports (#) over time, in county</v>
      </c>
    </row>
    <row r="66" spans="1:1">
      <c r="A66" s="7" t="s">
        <v>10</v>
      </c>
    </row>
    <row r="67" spans="1:1">
      <c r="A67" s="175" t="str">
        <f>'10. Employment'!1:1</f>
        <v>10.1. NJ county average weekly wage ($) by quarter, 2019</v>
      </c>
    </row>
    <row r="68" spans="1:1">
      <c r="A68" s="175" t="str">
        <f>'10. Employment'!31:31</f>
        <v>10.2. Burlington county average weekly wage by quarter, 2017-2019</v>
      </c>
    </row>
    <row r="69" spans="1:1">
      <c r="A69" s="175" t="str">
        <f>'10. Employment'!43:43</f>
        <v xml:space="preserve">10.3. County level unemployment rates, October 2019-September 2020 (unadjusted) </v>
      </c>
    </row>
    <row r="70" spans="1:1" s="175" customFormat="1">
      <c r="A70" s="175" t="str">
        <f>'10. Employment'!A74</f>
        <v>10.4 Median unemployment rates, October 2019-September 2020, across counties</v>
      </c>
    </row>
    <row r="71" spans="1:1">
      <c r="A71" s="175" t="str">
        <f>'10. Employment'!105:105</f>
        <v>10.5. NJ counties median Income by Sex, 2019</v>
      </c>
    </row>
    <row r="72" spans="1:1">
      <c r="A72" t="str">
        <f>'10. Employment'!A135:I135</f>
        <v xml:space="preserve">10.6 Median income ($) by sex: national, state, and county comparison </v>
      </c>
    </row>
    <row r="73" spans="1:1">
      <c r="A73" s="175" t="str">
        <f>'10. Employment'!147:147</f>
        <v>10.7 Median income ($) by sex over time, in county</v>
      </c>
    </row>
    <row r="74" spans="1:1">
      <c r="A74" s="175" t="str">
        <f>'10. Employment'!162:162</f>
        <v>10.8 Burlington county municipalities median Income by Sex, 2019</v>
      </c>
    </row>
    <row r="75" spans="1:1" s="100" customFormat="1">
      <c r="A75" s="175"/>
    </row>
    <row r="76" spans="1:1" s="100" customFormat="1">
      <c r="A76" s="7" t="s">
        <v>680</v>
      </c>
    </row>
    <row r="77" spans="1:1" s="100" customFormat="1">
      <c r="A77" s="100" t="str">
        <f>'11. Community Safety'!1:1</f>
        <v>11.1. Violent Crimes (#) and the Crime Rate (per 1,000), 2019</v>
      </c>
    </row>
    <row r="78" spans="1:1" s="100" customFormat="1">
      <c r="A78" s="100" t="str">
        <f>'11. Community Safety'!34:34</f>
        <v>11.2 Crimes by type (#) in county</v>
      </c>
    </row>
    <row r="79" spans="1:1" s="100" customFormat="1">
      <c r="A79" s="100" t="str">
        <f>'11. Community Safety'!58:58</f>
        <v xml:space="preserve">11.3. NJ county juvenile arrest rates, 2016 </v>
      </c>
    </row>
    <row r="80" spans="1:1" s="100" customFormat="1">
      <c r="A80" s="100" t="str">
        <f>'11. Community Safety'!87:87</f>
        <v>11.4. Burlington county juvenile arrest rate, 2012-2016</v>
      </c>
    </row>
    <row r="81" spans="1:1" s="100" customFormat="1">
      <c r="A81" s="100" t="str">
        <f>'11. Community Safety'!100:100</f>
        <v>11.5: Crime guns recovered (#) in NJ (by county), October 2020</v>
      </c>
    </row>
    <row r="82" spans="1:1">
      <c r="A82" s="100" t="str">
        <f>'11. Community Safety'!128:128</f>
        <v>11.6: Crime guns recovered (#) November 2019-October 2020, in county</v>
      </c>
    </row>
    <row r="83" spans="1:1">
      <c r="A83" s="100" t="str">
        <f>'11. Community Safety'!147:147</f>
        <v>11.7: Municipalities in NJ with most crime guns recovered (#), October 2020</v>
      </c>
    </row>
    <row r="84" spans="1:1">
      <c r="A84" s="7"/>
    </row>
    <row r="85" spans="1:1">
      <c r="A85" s="7" t="s">
        <v>11</v>
      </c>
    </row>
    <row r="86" spans="1:1">
      <c r="A86" s="100" t="str">
        <f>'12. Domestic Violence'!1:1</f>
        <v>12.1. NJ county domestic violence incidents, 2019</v>
      </c>
    </row>
    <row r="87" spans="1:1">
      <c r="A87" s="100" t="str">
        <f>'12. Domestic Violence'!30:30</f>
        <v>12.2 Domestic violence incidents (# reported) over time, in county</v>
      </c>
    </row>
    <row r="88" spans="1:1">
      <c r="A88" s="100" t="str">
        <f>'12. Domestic Violence'!42:42</f>
        <v>12.3. Domestic violence incidents by Burlington county municipality, 2013-2019</v>
      </c>
    </row>
    <row r="89" spans="1:1">
      <c r="A89" s="100" t="str">
        <f>'12. Domestic Violence'!119:119</f>
        <v>12.4. Domestic violence offenses by type (#) in New Jersey, 2019</v>
      </c>
    </row>
    <row r="90" spans="1:1" s="249" customFormat="1">
      <c r="A90" s="253" t="str">
        <f>'12. Domestic Violence'!148:148</f>
        <v>12.5. Domestic violence offenses by type (#) in County, 2019</v>
      </c>
    </row>
    <row r="91" spans="1:1">
      <c r="A91" s="100"/>
    </row>
    <row r="92" spans="1:1">
      <c r="A92" s="7" t="s">
        <v>684</v>
      </c>
    </row>
    <row r="93" spans="1:1">
      <c r="A93" s="100" t="str">
        <f>'13. Substance Use Disorder'!1:1</f>
        <v>13.1. NJ counties suspected opioid overdose deaths and % change, 2018-2019</v>
      </c>
    </row>
    <row r="94" spans="1:1">
      <c r="A94" s="100" t="str">
        <f>'13. Substance Use Disorder'!31:31</f>
        <v>13.2 Number of (#) suspected opioid deaths over time, in county</v>
      </c>
    </row>
    <row r="95" spans="1:1">
      <c r="A95" s="100" t="str">
        <f>'13. Substance Use Disorder'!43:43</f>
        <v>13.3. Change in Population for every one overdose death, 2017-2018</v>
      </c>
    </row>
    <row r="96" spans="1:1">
      <c r="A96" s="100" t="str">
        <f>'13. Substance Use Disorder'!73:73</f>
        <v>13.4 Population for every 1 overdose death over time, in county</v>
      </c>
    </row>
    <row r="97" spans="1:1">
      <c r="A97" s="100" t="str">
        <f>'13. Substance Use Disorder'!85:85</f>
        <v>13.5. Proportion of substances (percentage) identified at substance abuse treatment center admissions across NJ counties, 2018</v>
      </c>
    </row>
    <row r="98" spans="1:1">
      <c r="A98" s="100"/>
    </row>
    <row r="99" spans="1:1">
      <c r="A99" s="7" t="s">
        <v>12</v>
      </c>
    </row>
    <row r="100" spans="1:1">
      <c r="A100" s="175" t="str">
        <f>'14. Mental Health Services'!1:1</f>
        <v>14.1. Burlington county mental health services (programs), 2017</v>
      </c>
    </row>
    <row r="101" spans="1:1">
      <c r="A101" s="175" t="str">
        <f>'14. Mental Health Services'!29:29</f>
        <v>14.2. NJ county age adjusted frequency of mental health distress, 2017</v>
      </c>
    </row>
    <row r="102" spans="1:1">
      <c r="A102" s="175" t="str">
        <f>'14. Mental Health Services'!57:57</f>
        <v>14.3 Frequency (%) of mental health distress over time – age adjusted, in county</v>
      </c>
    </row>
    <row r="103" spans="1:1">
      <c r="A103" s="175" t="str">
        <f>'14. Mental Health Services'!69:69</f>
        <v>14.4. Frequency (%) of mental health distress by race/ethnicity – age adjusted, in county</v>
      </c>
    </row>
    <row r="104" spans="1:1">
      <c r="A104" s="175" t="str">
        <f>'14. Mental Health Services'!81:81</f>
        <v>14.5 Frequency (%) of mental health distress by sex – age adjusted, in county</v>
      </c>
    </row>
    <row r="105" spans="1:1">
      <c r="A105" s="175" t="str">
        <f>'14. Mental Health Services'!90:90</f>
        <v>14.6. NJ county age adjusted prevalence of diagnosed depression, 2017</v>
      </c>
    </row>
    <row r="106" spans="1:1">
      <c r="A106" s="175" t="str">
        <f>'14. Mental Health Services'!118:118</f>
        <v>14.7 Frequency (%) of depression over time, in county</v>
      </c>
    </row>
    <row r="107" spans="1:1" s="249" customFormat="1">
      <c r="A107" s="249" t="str">
        <f>'14. Mental Health Services'!130:130</f>
        <v>14.8. Diagnosed depression by race/ethnicity, in county</v>
      </c>
    </row>
    <row r="108" spans="1:1" s="249" customFormat="1">
      <c r="A108" s="249" t="str">
        <f>'14. Mental Health Services'!A143:I143</f>
        <v>14.9 Diagnosed depression by sex, in county</v>
      </c>
    </row>
    <row r="110" spans="1:1">
      <c r="A110" s="7" t="s">
        <v>443</v>
      </c>
    </row>
    <row r="111" spans="1:1">
      <c r="A111" s="175" t="str">
        <f>'15. Education'!1:1</f>
        <v>15.1 Children enrolled in special education services, by County, 2018-2019</v>
      </c>
    </row>
    <row r="112" spans="1:1">
      <c r="A112" s="175"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E230" sqref="E230"/>
    </sheetView>
  </sheetViews>
  <sheetFormatPr defaultRowHeight="14.5"/>
  <cols>
    <col min="1" max="1" width="8.7265625" style="357"/>
    <col min="2" max="5" width="8.7265625" style="5"/>
    <col min="6" max="16384" width="8.7265625" style="357"/>
  </cols>
  <sheetData>
    <row r="1" spans="1:6" s="151" customFormat="1">
      <c r="A1" s="152" t="s">
        <v>287</v>
      </c>
      <c r="B1" s="252"/>
      <c r="C1" s="252"/>
      <c r="D1" s="252"/>
      <c r="E1" s="252"/>
    </row>
    <row r="2" spans="1:6" ht="29">
      <c r="B2" s="109" t="s">
        <v>13</v>
      </c>
      <c r="C2" s="109" t="s">
        <v>14</v>
      </c>
      <c r="D2" s="109" t="s">
        <v>15</v>
      </c>
      <c r="E2" s="109" t="s">
        <v>16</v>
      </c>
      <c r="F2" s="378" t="s">
        <v>17</v>
      </c>
    </row>
    <row r="3" spans="1:6">
      <c r="A3" s="357" t="s">
        <v>18</v>
      </c>
      <c r="B3" s="5">
        <v>21</v>
      </c>
      <c r="C3" s="5">
        <v>22</v>
      </c>
      <c r="D3" s="5">
        <v>20.875</v>
      </c>
      <c r="E3" s="5">
        <v>0.25</v>
      </c>
      <c r="F3" s="357">
        <v>2.1</v>
      </c>
    </row>
    <row r="4" spans="1:6">
      <c r="A4" s="357" t="s">
        <v>20</v>
      </c>
      <c r="B4" s="5">
        <v>20</v>
      </c>
      <c r="C4" s="5">
        <v>22</v>
      </c>
      <c r="D4" s="5">
        <v>19.875</v>
      </c>
      <c r="E4" s="5">
        <v>0.25</v>
      </c>
    </row>
    <row r="5" spans="1:6">
      <c r="A5" s="357" t="s">
        <v>23</v>
      </c>
      <c r="B5" s="5">
        <v>19</v>
      </c>
      <c r="C5" s="5">
        <v>22</v>
      </c>
      <c r="D5" s="5">
        <v>18.875</v>
      </c>
      <c r="E5" s="5">
        <v>0.25</v>
      </c>
    </row>
    <row r="6" spans="1:6">
      <c r="A6" s="357" t="s">
        <v>24</v>
      </c>
      <c r="B6" s="5">
        <v>18</v>
      </c>
      <c r="C6" s="5">
        <v>22</v>
      </c>
      <c r="D6" s="5">
        <v>17.875</v>
      </c>
      <c r="E6" s="5">
        <v>0.25</v>
      </c>
    </row>
    <row r="7" spans="1:6">
      <c r="A7" s="357" t="s">
        <v>19</v>
      </c>
      <c r="B7" s="5">
        <v>17</v>
      </c>
      <c r="C7" s="5">
        <v>22</v>
      </c>
      <c r="D7" s="5">
        <v>16.875</v>
      </c>
      <c r="E7" s="5">
        <v>0.25</v>
      </c>
    </row>
    <row r="8" spans="1:6">
      <c r="A8" s="357" t="s">
        <v>22</v>
      </c>
      <c r="B8" s="5">
        <v>16</v>
      </c>
      <c r="C8" s="5">
        <v>22</v>
      </c>
      <c r="D8" s="5">
        <v>15.875</v>
      </c>
      <c r="E8" s="5">
        <v>0.25</v>
      </c>
    </row>
    <row r="9" spans="1:6">
      <c r="A9" s="357" t="s">
        <v>687</v>
      </c>
      <c r="B9" s="5">
        <v>15</v>
      </c>
      <c r="C9" s="5">
        <v>22</v>
      </c>
      <c r="D9" s="5">
        <v>14.875</v>
      </c>
      <c r="E9" s="5">
        <v>0.25</v>
      </c>
    </row>
    <row r="10" spans="1:6">
      <c r="A10" s="357" t="s">
        <v>26</v>
      </c>
      <c r="B10" s="5">
        <v>14</v>
      </c>
      <c r="C10" s="5">
        <v>22</v>
      </c>
      <c r="D10" s="5">
        <v>13.875</v>
      </c>
      <c r="E10" s="5">
        <v>0.25</v>
      </c>
    </row>
    <row r="11" spans="1:6">
      <c r="A11" s="357" t="s">
        <v>27</v>
      </c>
      <c r="B11" s="5">
        <v>13</v>
      </c>
      <c r="C11" s="5">
        <v>22</v>
      </c>
      <c r="D11" s="5">
        <v>12.875</v>
      </c>
      <c r="E11" s="5">
        <v>0.25</v>
      </c>
    </row>
    <row r="12" spans="1:6">
      <c r="A12" s="357" t="s">
        <v>25</v>
      </c>
      <c r="B12" s="5">
        <v>12</v>
      </c>
      <c r="C12" s="5">
        <v>22</v>
      </c>
      <c r="D12" s="5">
        <v>11.875</v>
      </c>
      <c r="E12" s="5">
        <v>0.25</v>
      </c>
    </row>
    <row r="13" spans="1:6">
      <c r="A13" s="357" t="s">
        <v>28</v>
      </c>
      <c r="B13" s="5">
        <v>11</v>
      </c>
      <c r="C13" s="5">
        <v>22</v>
      </c>
      <c r="D13" s="5">
        <v>10.875</v>
      </c>
      <c r="E13" s="5">
        <v>0.25</v>
      </c>
    </row>
    <row r="14" spans="1:6">
      <c r="A14" s="357" t="s">
        <v>30</v>
      </c>
      <c r="B14" s="5">
        <v>10</v>
      </c>
      <c r="C14" s="5">
        <v>22</v>
      </c>
      <c r="D14" s="5">
        <v>9.875</v>
      </c>
      <c r="E14" s="5">
        <v>0.25</v>
      </c>
    </row>
    <row r="15" spans="1:6">
      <c r="A15" s="357" t="s">
        <v>29</v>
      </c>
      <c r="B15" s="5">
        <v>9</v>
      </c>
      <c r="C15" s="5">
        <v>22</v>
      </c>
      <c r="D15" s="5">
        <v>8.875</v>
      </c>
      <c r="E15" s="5">
        <v>0.25</v>
      </c>
    </row>
    <row r="16" spans="1:6">
      <c r="A16" s="357" t="s">
        <v>42</v>
      </c>
      <c r="B16" s="5">
        <v>8</v>
      </c>
      <c r="C16" s="5">
        <v>22</v>
      </c>
      <c r="D16" s="5">
        <v>7.875</v>
      </c>
      <c r="E16" s="5">
        <v>0.25</v>
      </c>
    </row>
    <row r="17" spans="1:6">
      <c r="A17" s="357" t="s">
        <v>32</v>
      </c>
      <c r="B17" s="5">
        <v>7</v>
      </c>
      <c r="C17" s="5">
        <v>22</v>
      </c>
      <c r="D17" s="5">
        <v>6.875</v>
      </c>
      <c r="E17" s="5">
        <v>0.25</v>
      </c>
    </row>
    <row r="18" spans="1:6">
      <c r="A18" s="357" t="s">
        <v>35</v>
      </c>
      <c r="B18" s="5">
        <v>6</v>
      </c>
      <c r="C18" s="5">
        <v>22</v>
      </c>
      <c r="D18" s="5">
        <v>5.875</v>
      </c>
      <c r="E18" s="5">
        <v>0.25</v>
      </c>
    </row>
    <row r="19" spans="1:6">
      <c r="A19" s="357" t="s">
        <v>38</v>
      </c>
      <c r="B19" s="5">
        <v>5</v>
      </c>
      <c r="C19" s="5">
        <v>22</v>
      </c>
      <c r="D19" s="5">
        <v>4.875</v>
      </c>
      <c r="E19" s="5">
        <v>0.25</v>
      </c>
    </row>
    <row r="20" spans="1:6">
      <c r="A20" s="357" t="s">
        <v>36</v>
      </c>
      <c r="B20" s="5">
        <v>4</v>
      </c>
      <c r="C20" s="5">
        <v>22</v>
      </c>
      <c r="D20" s="5">
        <v>3.875</v>
      </c>
      <c r="E20" s="5">
        <v>0.25</v>
      </c>
    </row>
    <row r="21" spans="1:6">
      <c r="A21" s="357" t="s">
        <v>33</v>
      </c>
      <c r="B21" s="5">
        <v>3</v>
      </c>
      <c r="C21" s="5">
        <v>22</v>
      </c>
      <c r="D21" s="5">
        <v>2.875</v>
      </c>
      <c r="E21" s="5">
        <v>0.25</v>
      </c>
    </row>
    <row r="22" spans="1:6">
      <c r="A22" s="357" t="s">
        <v>37</v>
      </c>
      <c r="B22" s="5">
        <v>2</v>
      </c>
      <c r="C22" s="5">
        <v>22</v>
      </c>
      <c r="D22" s="5">
        <v>1.875</v>
      </c>
      <c r="E22" s="5">
        <v>0.25</v>
      </c>
    </row>
    <row r="23" spans="1:6">
      <c r="A23" s="357" t="s">
        <v>34</v>
      </c>
      <c r="B23" s="5">
        <v>1</v>
      </c>
      <c r="C23" s="5">
        <v>22</v>
      </c>
      <c r="D23" s="5">
        <v>0.875</v>
      </c>
      <c r="E23" s="5">
        <v>0.25</v>
      </c>
    </row>
    <row r="25" spans="1:6">
      <c r="A25" s="357" t="s">
        <v>19</v>
      </c>
      <c r="B25" s="5">
        <v>21</v>
      </c>
      <c r="C25" s="5">
        <v>22</v>
      </c>
      <c r="D25" s="5">
        <v>20.875</v>
      </c>
      <c r="E25" s="5">
        <v>0.25</v>
      </c>
      <c r="F25" s="357">
        <v>4.0999999999999996</v>
      </c>
    </row>
    <row r="26" spans="1:6">
      <c r="A26" s="357" t="s">
        <v>18</v>
      </c>
      <c r="B26" s="5">
        <v>20</v>
      </c>
      <c r="C26" s="5">
        <v>22</v>
      </c>
      <c r="D26" s="5">
        <v>19.875</v>
      </c>
      <c r="E26" s="5">
        <v>0.25</v>
      </c>
    </row>
    <row r="27" spans="1:6">
      <c r="A27" s="357" t="s">
        <v>20</v>
      </c>
      <c r="B27" s="5">
        <v>19</v>
      </c>
      <c r="C27" s="5">
        <v>22</v>
      </c>
      <c r="D27" s="5">
        <v>18.875</v>
      </c>
      <c r="E27" s="5">
        <v>0.25</v>
      </c>
    </row>
    <row r="28" spans="1:6">
      <c r="A28" s="357" t="s">
        <v>23</v>
      </c>
      <c r="B28" s="5">
        <v>18</v>
      </c>
      <c r="C28" s="5">
        <v>22</v>
      </c>
      <c r="D28" s="5">
        <v>17.875</v>
      </c>
      <c r="E28" s="5">
        <v>0.25</v>
      </c>
    </row>
    <row r="29" spans="1:6">
      <c r="A29" s="357" t="s">
        <v>24</v>
      </c>
      <c r="B29" s="5">
        <v>17</v>
      </c>
      <c r="C29" s="5">
        <v>22</v>
      </c>
      <c r="D29" s="5">
        <v>16.875</v>
      </c>
      <c r="E29" s="5">
        <v>0.25</v>
      </c>
    </row>
    <row r="30" spans="1:6">
      <c r="A30" s="357" t="s">
        <v>21</v>
      </c>
      <c r="B30" s="5">
        <v>16</v>
      </c>
      <c r="C30" s="5">
        <v>22</v>
      </c>
      <c r="D30" s="5">
        <v>15.875</v>
      </c>
      <c r="E30" s="5">
        <v>0.25</v>
      </c>
    </row>
    <row r="31" spans="1:6">
      <c r="A31" s="357" t="s">
        <v>25</v>
      </c>
      <c r="B31" s="5">
        <v>15</v>
      </c>
      <c r="C31" s="5">
        <v>22</v>
      </c>
      <c r="D31" s="5">
        <v>14.875</v>
      </c>
      <c r="E31" s="5">
        <v>0.25</v>
      </c>
    </row>
    <row r="32" spans="1:6">
      <c r="A32" s="357" t="s">
        <v>26</v>
      </c>
      <c r="B32" s="5">
        <v>14</v>
      </c>
      <c r="C32" s="5">
        <v>22</v>
      </c>
      <c r="D32" s="5">
        <v>13.875</v>
      </c>
      <c r="E32" s="5">
        <v>0.25</v>
      </c>
    </row>
    <row r="33" spans="1:6">
      <c r="A33" s="357" t="s">
        <v>22</v>
      </c>
      <c r="B33" s="5">
        <v>13</v>
      </c>
      <c r="C33" s="5">
        <v>22</v>
      </c>
      <c r="D33" s="5">
        <v>12.875</v>
      </c>
      <c r="E33" s="5">
        <v>0.25</v>
      </c>
    </row>
    <row r="34" spans="1:6">
      <c r="A34" s="357" t="s">
        <v>27</v>
      </c>
      <c r="B34" s="5">
        <v>12</v>
      </c>
      <c r="C34" s="5">
        <v>22</v>
      </c>
      <c r="D34" s="5">
        <v>11.875</v>
      </c>
      <c r="E34" s="5">
        <v>0.25</v>
      </c>
    </row>
    <row r="35" spans="1:6">
      <c r="A35" s="357" t="s">
        <v>28</v>
      </c>
      <c r="B35" s="5">
        <v>11</v>
      </c>
      <c r="C35" s="5">
        <v>22</v>
      </c>
      <c r="D35" s="5">
        <v>10.875</v>
      </c>
      <c r="E35" s="5">
        <v>0.25</v>
      </c>
    </row>
    <row r="36" spans="1:6">
      <c r="A36" s="357" t="s">
        <v>29</v>
      </c>
      <c r="B36" s="5">
        <v>10</v>
      </c>
      <c r="C36" s="5">
        <v>22</v>
      </c>
      <c r="D36" s="5">
        <v>9.875</v>
      </c>
      <c r="E36" s="5">
        <v>0.25</v>
      </c>
    </row>
    <row r="37" spans="1:6">
      <c r="A37" s="357" t="s">
        <v>36</v>
      </c>
      <c r="B37" s="5">
        <v>9</v>
      </c>
      <c r="C37" s="5">
        <v>22</v>
      </c>
      <c r="D37" s="5">
        <v>8.875</v>
      </c>
      <c r="E37" s="5">
        <v>0.25</v>
      </c>
    </row>
    <row r="38" spans="1:6">
      <c r="A38" s="357" t="s">
        <v>37</v>
      </c>
      <c r="B38" s="5">
        <v>8</v>
      </c>
      <c r="C38" s="5">
        <v>22</v>
      </c>
      <c r="D38" s="5">
        <v>7.875</v>
      </c>
      <c r="E38" s="5">
        <v>0.25</v>
      </c>
    </row>
    <row r="39" spans="1:6">
      <c r="A39" s="357" t="s">
        <v>30</v>
      </c>
      <c r="B39" s="5">
        <v>7</v>
      </c>
      <c r="C39" s="5">
        <v>22</v>
      </c>
      <c r="D39" s="5">
        <v>6.875</v>
      </c>
      <c r="E39" s="5">
        <v>0.25</v>
      </c>
    </row>
    <row r="40" spans="1:6">
      <c r="A40" s="357" t="s">
        <v>32</v>
      </c>
      <c r="B40" s="5">
        <v>6</v>
      </c>
      <c r="C40" s="5">
        <v>22</v>
      </c>
      <c r="D40" s="5">
        <v>5.875</v>
      </c>
      <c r="E40" s="5">
        <v>0.25</v>
      </c>
    </row>
    <row r="41" spans="1:6">
      <c r="A41" s="357" t="s">
        <v>31</v>
      </c>
      <c r="B41" s="5">
        <v>5</v>
      </c>
      <c r="C41" s="5">
        <v>22</v>
      </c>
      <c r="D41" s="5">
        <v>4.875</v>
      </c>
      <c r="E41" s="5">
        <v>0.25</v>
      </c>
    </row>
    <row r="42" spans="1:6">
      <c r="A42" s="357" t="s">
        <v>34</v>
      </c>
      <c r="B42" s="5">
        <v>4</v>
      </c>
      <c r="C42" s="5">
        <v>22</v>
      </c>
      <c r="D42" s="5">
        <v>3.875</v>
      </c>
      <c r="E42" s="5">
        <v>0.25</v>
      </c>
    </row>
    <row r="43" spans="1:6">
      <c r="A43" s="357" t="s">
        <v>33</v>
      </c>
      <c r="B43" s="5">
        <v>3</v>
      </c>
      <c r="C43" s="5">
        <v>22</v>
      </c>
      <c r="D43" s="5">
        <v>2.875</v>
      </c>
      <c r="E43" s="5">
        <v>0.25</v>
      </c>
    </row>
    <row r="44" spans="1:6">
      <c r="A44" s="357" t="s">
        <v>35</v>
      </c>
      <c r="B44" s="5">
        <v>2</v>
      </c>
      <c r="C44" s="5">
        <v>22</v>
      </c>
      <c r="D44" s="5">
        <v>1.875</v>
      </c>
      <c r="E44" s="5">
        <v>0.25</v>
      </c>
    </row>
    <row r="45" spans="1:6">
      <c r="A45" s="357" t="s">
        <v>38</v>
      </c>
      <c r="B45" s="5">
        <v>1</v>
      </c>
      <c r="C45" s="5">
        <v>22</v>
      </c>
      <c r="D45" s="5">
        <v>0.875</v>
      </c>
      <c r="E45" s="5">
        <v>0.25</v>
      </c>
    </row>
    <row r="47" spans="1:6">
      <c r="A47" s="357" t="s">
        <v>18</v>
      </c>
      <c r="B47" s="5">
        <v>21</v>
      </c>
      <c r="C47" s="5">
        <v>22</v>
      </c>
      <c r="D47" s="5">
        <v>20.875</v>
      </c>
      <c r="E47" s="5">
        <v>0.25</v>
      </c>
      <c r="F47" s="357">
        <v>5.0999999999999996</v>
      </c>
    </row>
    <row r="48" spans="1:6">
      <c r="A48" s="357" t="s">
        <v>19</v>
      </c>
      <c r="B48" s="5">
        <v>20</v>
      </c>
      <c r="C48" s="5">
        <v>22</v>
      </c>
      <c r="D48" s="5">
        <v>19.875</v>
      </c>
      <c r="E48" s="5">
        <v>0.25</v>
      </c>
    </row>
    <row r="49" spans="1:5">
      <c r="A49" s="357" t="s">
        <v>27</v>
      </c>
      <c r="B49" s="5">
        <v>19</v>
      </c>
      <c r="C49" s="5">
        <v>22</v>
      </c>
      <c r="D49" s="5">
        <v>18.875</v>
      </c>
      <c r="E49" s="5">
        <v>0.25</v>
      </c>
    </row>
    <row r="50" spans="1:5">
      <c r="A50" s="357" t="s">
        <v>26</v>
      </c>
      <c r="B50" s="5">
        <v>18</v>
      </c>
      <c r="C50" s="5">
        <v>22</v>
      </c>
      <c r="D50" s="5">
        <v>17.875</v>
      </c>
      <c r="E50" s="5">
        <v>0.25</v>
      </c>
    </row>
    <row r="51" spans="1:5">
      <c r="A51" s="357" t="s">
        <v>21</v>
      </c>
      <c r="B51" s="5">
        <v>17</v>
      </c>
      <c r="C51" s="5">
        <v>22</v>
      </c>
      <c r="D51" s="5">
        <v>16.875</v>
      </c>
      <c r="E51" s="5">
        <v>0.25</v>
      </c>
    </row>
    <row r="52" spans="1:5">
      <c r="A52" s="357" t="s">
        <v>22</v>
      </c>
      <c r="B52" s="5">
        <v>16</v>
      </c>
      <c r="C52" s="5">
        <v>22</v>
      </c>
      <c r="D52" s="5">
        <v>15.875</v>
      </c>
      <c r="E52" s="5">
        <v>0.25</v>
      </c>
    </row>
    <row r="53" spans="1:5">
      <c r="A53" s="357" t="s">
        <v>20</v>
      </c>
      <c r="B53" s="5">
        <v>15</v>
      </c>
      <c r="C53" s="5">
        <v>22</v>
      </c>
      <c r="D53" s="5">
        <v>14.875</v>
      </c>
      <c r="E53" s="5">
        <v>0.25</v>
      </c>
    </row>
    <row r="54" spans="1:5">
      <c r="A54" s="357" t="s">
        <v>34</v>
      </c>
      <c r="B54" s="5">
        <v>14</v>
      </c>
      <c r="C54" s="5">
        <v>22</v>
      </c>
      <c r="D54" s="5">
        <v>13.875</v>
      </c>
      <c r="E54" s="5">
        <v>0.25</v>
      </c>
    </row>
    <row r="55" spans="1:5">
      <c r="A55" s="357" t="s">
        <v>25</v>
      </c>
      <c r="B55" s="5">
        <v>13</v>
      </c>
      <c r="C55" s="5">
        <v>22</v>
      </c>
      <c r="D55" s="5">
        <v>12.875</v>
      </c>
      <c r="E55" s="5">
        <v>0.25</v>
      </c>
    </row>
    <row r="56" spans="1:5">
      <c r="A56" s="357" t="s">
        <v>29</v>
      </c>
      <c r="B56" s="5">
        <v>12</v>
      </c>
      <c r="C56" s="5">
        <v>22</v>
      </c>
      <c r="D56" s="5">
        <v>11.875</v>
      </c>
      <c r="E56" s="5">
        <v>0.25</v>
      </c>
    </row>
    <row r="57" spans="1:5">
      <c r="A57" s="357" t="s">
        <v>24</v>
      </c>
      <c r="B57" s="5">
        <v>11</v>
      </c>
      <c r="C57" s="5">
        <v>22</v>
      </c>
      <c r="D57" s="5">
        <v>10.875</v>
      </c>
      <c r="E57" s="5">
        <v>0.25</v>
      </c>
    </row>
    <row r="58" spans="1:5">
      <c r="A58" s="357" t="s">
        <v>30</v>
      </c>
      <c r="B58" s="5">
        <v>10</v>
      </c>
      <c r="C58" s="5">
        <v>22</v>
      </c>
      <c r="D58" s="5">
        <v>9.875</v>
      </c>
      <c r="E58" s="5">
        <v>0.25</v>
      </c>
    </row>
    <row r="59" spans="1:5">
      <c r="A59" s="357" t="s">
        <v>32</v>
      </c>
      <c r="B59" s="5">
        <v>9</v>
      </c>
      <c r="C59" s="5">
        <v>22</v>
      </c>
      <c r="D59" s="5">
        <v>8.875</v>
      </c>
      <c r="E59" s="5">
        <v>0.25</v>
      </c>
    </row>
    <row r="60" spans="1:5">
      <c r="A60" s="357" t="s">
        <v>31</v>
      </c>
      <c r="B60" s="5">
        <v>8</v>
      </c>
      <c r="C60" s="5">
        <v>22</v>
      </c>
      <c r="D60" s="5">
        <v>7.875</v>
      </c>
      <c r="E60" s="5">
        <v>0.25</v>
      </c>
    </row>
    <row r="61" spans="1:5">
      <c r="A61" s="357" t="s">
        <v>23</v>
      </c>
      <c r="B61" s="5">
        <v>7</v>
      </c>
      <c r="C61" s="5">
        <v>22</v>
      </c>
      <c r="D61" s="5">
        <v>6.875</v>
      </c>
      <c r="E61" s="5">
        <v>0.25</v>
      </c>
    </row>
    <row r="62" spans="1:5">
      <c r="A62" s="357" t="s">
        <v>28</v>
      </c>
      <c r="B62" s="5">
        <v>6</v>
      </c>
      <c r="C62" s="5">
        <v>22</v>
      </c>
      <c r="D62" s="5">
        <v>5.875</v>
      </c>
      <c r="E62" s="5">
        <v>0.25</v>
      </c>
    </row>
    <row r="63" spans="1:5">
      <c r="A63" s="357" t="s">
        <v>38</v>
      </c>
      <c r="B63" s="5">
        <v>5</v>
      </c>
      <c r="C63" s="5">
        <v>22</v>
      </c>
      <c r="D63" s="5">
        <v>4.875</v>
      </c>
      <c r="E63" s="5">
        <v>0.25</v>
      </c>
    </row>
    <row r="64" spans="1:5">
      <c r="A64" s="357" t="s">
        <v>35</v>
      </c>
      <c r="B64" s="5">
        <v>4</v>
      </c>
      <c r="C64" s="5">
        <v>22</v>
      </c>
      <c r="D64" s="5">
        <v>3.875</v>
      </c>
      <c r="E64" s="5">
        <v>0.25</v>
      </c>
    </row>
    <row r="65" spans="1:6">
      <c r="A65" s="357" t="s">
        <v>36</v>
      </c>
      <c r="B65" s="5">
        <v>3</v>
      </c>
      <c r="C65" s="5">
        <v>22</v>
      </c>
      <c r="D65" s="5">
        <v>2.875</v>
      </c>
      <c r="E65" s="5">
        <v>0.25</v>
      </c>
    </row>
    <row r="66" spans="1:6">
      <c r="A66" s="357" t="s">
        <v>33</v>
      </c>
      <c r="B66" s="5">
        <v>2</v>
      </c>
      <c r="C66" s="5">
        <v>22</v>
      </c>
      <c r="D66" s="5">
        <v>1.875</v>
      </c>
      <c r="E66" s="5">
        <v>0.25</v>
      </c>
    </row>
    <row r="67" spans="1:6">
      <c r="A67" s="357" t="s">
        <v>37</v>
      </c>
      <c r="B67" s="5">
        <v>1</v>
      </c>
      <c r="C67" s="5">
        <v>22</v>
      </c>
      <c r="D67" s="5">
        <v>0.875</v>
      </c>
      <c r="E67" s="5">
        <v>0.25</v>
      </c>
    </row>
    <row r="69" spans="1:6">
      <c r="A69" s="294" t="s">
        <v>18</v>
      </c>
      <c r="B69" s="194">
        <v>21</v>
      </c>
      <c r="C69" s="5">
        <v>22</v>
      </c>
      <c r="D69" s="5">
        <v>20.875</v>
      </c>
      <c r="E69" s="5">
        <v>0.25</v>
      </c>
      <c r="F69" s="194">
        <v>6.2</v>
      </c>
    </row>
    <row r="70" spans="1:6">
      <c r="A70" s="294" t="s">
        <v>21</v>
      </c>
      <c r="B70" s="194">
        <v>20</v>
      </c>
      <c r="C70" s="5">
        <v>22</v>
      </c>
      <c r="D70" s="5">
        <v>19.875</v>
      </c>
      <c r="E70" s="5">
        <v>0.25</v>
      </c>
      <c r="F70" s="30"/>
    </row>
    <row r="71" spans="1:6">
      <c r="A71" s="294" t="s">
        <v>34</v>
      </c>
      <c r="B71" s="194">
        <v>19</v>
      </c>
      <c r="C71" s="5">
        <v>22</v>
      </c>
      <c r="D71" s="5">
        <v>18.875</v>
      </c>
      <c r="E71" s="5">
        <v>0.25</v>
      </c>
      <c r="F71" s="82"/>
    </row>
    <row r="72" spans="1:6">
      <c r="A72" s="294" t="s">
        <v>27</v>
      </c>
      <c r="B72" s="194">
        <v>18</v>
      </c>
      <c r="C72" s="5">
        <v>22</v>
      </c>
      <c r="D72" s="5">
        <v>17.875</v>
      </c>
      <c r="E72" s="5">
        <v>0.25</v>
      </c>
      <c r="F72" s="30"/>
    </row>
    <row r="73" spans="1:6">
      <c r="A73" s="294" t="s">
        <v>31</v>
      </c>
      <c r="B73" s="194">
        <v>17</v>
      </c>
      <c r="C73" s="5">
        <v>22</v>
      </c>
      <c r="D73" s="5">
        <v>16.875</v>
      </c>
      <c r="E73" s="5">
        <v>0.25</v>
      </c>
      <c r="F73" s="30"/>
    </row>
    <row r="74" spans="1:6">
      <c r="A74" s="294" t="s">
        <v>19</v>
      </c>
      <c r="B74" s="194">
        <v>16</v>
      </c>
      <c r="C74" s="5">
        <v>22</v>
      </c>
      <c r="D74" s="5">
        <v>15.875</v>
      </c>
      <c r="E74" s="5">
        <v>0.25</v>
      </c>
      <c r="F74" s="30"/>
    </row>
    <row r="75" spans="1:6">
      <c r="A75" s="294" t="s">
        <v>20</v>
      </c>
      <c r="B75" s="194">
        <v>15</v>
      </c>
      <c r="C75" s="5">
        <v>22</v>
      </c>
      <c r="D75" s="5">
        <v>14.875</v>
      </c>
      <c r="E75" s="5">
        <v>0.25</v>
      </c>
      <c r="F75" s="30"/>
    </row>
    <row r="76" spans="1:6">
      <c r="A76" s="294" t="s">
        <v>26</v>
      </c>
      <c r="B76" s="194">
        <v>14</v>
      </c>
      <c r="C76" s="5">
        <v>22</v>
      </c>
      <c r="D76" s="5">
        <v>13.875</v>
      </c>
      <c r="E76" s="5">
        <v>0.25</v>
      </c>
      <c r="F76" s="30"/>
    </row>
    <row r="77" spans="1:6">
      <c r="A77" s="294" t="s">
        <v>22</v>
      </c>
      <c r="B77" s="194">
        <v>13</v>
      </c>
      <c r="C77" s="5">
        <v>22</v>
      </c>
      <c r="D77" s="5">
        <v>12.875</v>
      </c>
      <c r="E77" s="5">
        <v>0.25</v>
      </c>
      <c r="F77" s="82"/>
    </row>
    <row r="78" spans="1:6">
      <c r="A78" s="294" t="s">
        <v>38</v>
      </c>
      <c r="B78" s="194">
        <v>12</v>
      </c>
      <c r="C78" s="5">
        <v>22</v>
      </c>
      <c r="D78" s="5">
        <v>11.875</v>
      </c>
      <c r="E78" s="5">
        <v>0.25</v>
      </c>
      <c r="F78" s="30"/>
    </row>
    <row r="79" spans="1:6">
      <c r="A79" s="294" t="s">
        <v>35</v>
      </c>
      <c r="B79" s="194">
        <v>11</v>
      </c>
      <c r="C79" s="5">
        <v>22</v>
      </c>
      <c r="D79" s="5">
        <v>10.875</v>
      </c>
      <c r="E79" s="5">
        <v>0.25</v>
      </c>
      <c r="F79" s="30"/>
    </row>
    <row r="80" spans="1:6">
      <c r="A80" s="294" t="s">
        <v>24</v>
      </c>
      <c r="B80" s="194">
        <v>10</v>
      </c>
      <c r="C80" s="5">
        <v>22</v>
      </c>
      <c r="D80" s="5">
        <v>9.875</v>
      </c>
      <c r="E80" s="5">
        <v>0.25</v>
      </c>
      <c r="F80" s="81"/>
    </row>
    <row r="81" spans="1:6">
      <c r="A81" s="294" t="s">
        <v>23</v>
      </c>
      <c r="B81" s="194">
        <v>9</v>
      </c>
      <c r="C81" s="5">
        <v>22</v>
      </c>
      <c r="D81" s="5">
        <v>7.875</v>
      </c>
      <c r="E81" s="5">
        <v>0.25</v>
      </c>
      <c r="F81" s="30"/>
    </row>
    <row r="82" spans="1:6">
      <c r="A82" s="294" t="s">
        <v>29</v>
      </c>
      <c r="B82" s="194">
        <v>8</v>
      </c>
      <c r="C82" s="5">
        <v>22</v>
      </c>
      <c r="D82" s="5">
        <v>6.875</v>
      </c>
      <c r="E82" s="5">
        <v>0.25</v>
      </c>
      <c r="F82" s="30"/>
    </row>
    <row r="83" spans="1:6">
      <c r="A83" s="294" t="s">
        <v>32</v>
      </c>
      <c r="B83" s="194">
        <v>7</v>
      </c>
      <c r="C83" s="5">
        <v>22</v>
      </c>
      <c r="D83" s="5">
        <v>5.875</v>
      </c>
      <c r="E83" s="5">
        <v>0.25</v>
      </c>
      <c r="F83" s="30"/>
    </row>
    <row r="84" spans="1:6">
      <c r="A84" s="294" t="s">
        <v>28</v>
      </c>
      <c r="B84" s="194">
        <v>6</v>
      </c>
      <c r="C84" s="5">
        <v>22</v>
      </c>
      <c r="D84" s="5">
        <v>4.875</v>
      </c>
      <c r="E84" s="5">
        <v>0.25</v>
      </c>
      <c r="F84" s="30"/>
    </row>
    <row r="85" spans="1:6">
      <c r="A85" s="294" t="s">
        <v>25</v>
      </c>
      <c r="B85" s="194">
        <v>5</v>
      </c>
      <c r="C85" s="5">
        <v>22</v>
      </c>
      <c r="D85" s="5">
        <v>3.875</v>
      </c>
      <c r="E85" s="5">
        <v>0.25</v>
      </c>
      <c r="F85" s="30"/>
    </row>
    <row r="86" spans="1:6">
      <c r="A86" s="294" t="s">
        <v>37</v>
      </c>
      <c r="B86" s="194">
        <v>4</v>
      </c>
      <c r="C86" s="5">
        <v>22</v>
      </c>
      <c r="D86" s="5">
        <v>1.875</v>
      </c>
      <c r="E86" s="5">
        <v>0.25</v>
      </c>
      <c r="F86" s="30"/>
    </row>
    <row r="87" spans="1:6">
      <c r="A87" s="294" t="s">
        <v>30</v>
      </c>
      <c r="B87" s="194">
        <v>3</v>
      </c>
      <c r="C87" s="5">
        <v>22</v>
      </c>
      <c r="D87" s="5">
        <v>0.875</v>
      </c>
      <c r="E87" s="5">
        <v>0.25</v>
      </c>
      <c r="F87" s="30"/>
    </row>
    <row r="88" spans="1:6">
      <c r="A88" s="294" t="s">
        <v>36</v>
      </c>
      <c r="B88" s="194">
        <v>2</v>
      </c>
      <c r="C88" s="5">
        <v>22</v>
      </c>
      <c r="D88" s="5">
        <v>0.875</v>
      </c>
      <c r="E88" s="5">
        <v>0.25</v>
      </c>
      <c r="F88" s="30"/>
    </row>
    <row r="89" spans="1:6">
      <c r="A89" s="294" t="s">
        <v>33</v>
      </c>
      <c r="B89" s="194">
        <v>1</v>
      </c>
      <c r="C89" s="5">
        <v>22</v>
      </c>
      <c r="D89" s="5">
        <v>0.875</v>
      </c>
      <c r="E89" s="5">
        <v>0.25</v>
      </c>
      <c r="F89" s="30"/>
    </row>
    <row r="90" spans="1:6">
      <c r="A90" s="294"/>
      <c r="F90" s="30"/>
    </row>
    <row r="91" spans="1:6" ht="29">
      <c r="A91" s="256" t="s">
        <v>31</v>
      </c>
      <c r="B91" s="256">
        <v>21</v>
      </c>
      <c r="C91" s="357">
        <v>22</v>
      </c>
      <c r="D91" s="357">
        <f t="shared" ref="D91:D111" si="0">B91-E91/2</f>
        <v>20.875</v>
      </c>
      <c r="E91" s="357">
        <v>0.25</v>
      </c>
      <c r="F91" s="357">
        <v>8.1</v>
      </c>
    </row>
    <row r="92" spans="1:6" ht="29">
      <c r="A92" s="256" t="s">
        <v>38</v>
      </c>
      <c r="B92" s="256">
        <v>20</v>
      </c>
      <c r="C92" s="357">
        <v>22</v>
      </c>
      <c r="D92" s="357">
        <f t="shared" si="0"/>
        <v>19.875</v>
      </c>
      <c r="E92" s="357">
        <v>0.25</v>
      </c>
    </row>
    <row r="93" spans="1:6">
      <c r="A93" s="256" t="s">
        <v>35</v>
      </c>
      <c r="B93" s="256">
        <v>19</v>
      </c>
      <c r="C93" s="357">
        <v>22</v>
      </c>
      <c r="D93" s="357">
        <f t="shared" si="0"/>
        <v>18.875</v>
      </c>
      <c r="E93" s="357">
        <v>0.25</v>
      </c>
    </row>
    <row r="94" spans="1:6">
      <c r="A94" s="256" t="s">
        <v>34</v>
      </c>
      <c r="B94" s="256">
        <v>18</v>
      </c>
      <c r="C94" s="357">
        <v>22</v>
      </c>
      <c r="D94" s="357">
        <f t="shared" si="0"/>
        <v>17.875</v>
      </c>
      <c r="E94" s="357">
        <v>0.25</v>
      </c>
    </row>
    <row r="95" spans="1:6">
      <c r="A95" s="256" t="s">
        <v>688</v>
      </c>
      <c r="B95" s="256">
        <v>17</v>
      </c>
      <c r="C95" s="357">
        <v>22</v>
      </c>
      <c r="D95" s="357">
        <f t="shared" si="0"/>
        <v>16.875</v>
      </c>
      <c r="E95" s="357">
        <v>0.25</v>
      </c>
    </row>
    <row r="96" spans="1:6">
      <c r="A96" s="256" t="s">
        <v>29</v>
      </c>
      <c r="B96" s="256">
        <v>16</v>
      </c>
      <c r="C96" s="357">
        <v>22</v>
      </c>
      <c r="D96" s="357">
        <f t="shared" si="0"/>
        <v>15.875</v>
      </c>
      <c r="E96" s="357">
        <v>0.25</v>
      </c>
    </row>
    <row r="97" spans="1:6">
      <c r="A97" s="256" t="s">
        <v>32</v>
      </c>
      <c r="B97" s="256">
        <v>15</v>
      </c>
      <c r="C97" s="357">
        <v>22</v>
      </c>
      <c r="D97" s="357">
        <f t="shared" si="0"/>
        <v>14.875</v>
      </c>
      <c r="E97" s="357">
        <v>0.25</v>
      </c>
    </row>
    <row r="98" spans="1:6" ht="29">
      <c r="A98" s="256" t="s">
        <v>26</v>
      </c>
      <c r="B98" s="256">
        <v>14</v>
      </c>
      <c r="C98" s="357">
        <v>22</v>
      </c>
      <c r="D98" s="357">
        <f t="shared" si="0"/>
        <v>13.875</v>
      </c>
      <c r="E98" s="357">
        <v>0.25</v>
      </c>
    </row>
    <row r="99" spans="1:6" ht="29">
      <c r="A99" s="256" t="s">
        <v>22</v>
      </c>
      <c r="B99" s="256">
        <v>13</v>
      </c>
      <c r="C99" s="357">
        <v>22</v>
      </c>
      <c r="D99" s="357">
        <f t="shared" si="0"/>
        <v>12.875</v>
      </c>
      <c r="E99" s="357">
        <v>0.25</v>
      </c>
    </row>
    <row r="100" spans="1:6">
      <c r="A100" s="256" t="s">
        <v>19</v>
      </c>
      <c r="B100" s="256">
        <v>12</v>
      </c>
      <c r="C100" s="357">
        <v>22</v>
      </c>
      <c r="D100" s="357">
        <f t="shared" si="0"/>
        <v>11.875</v>
      </c>
      <c r="E100" s="357">
        <v>0.25</v>
      </c>
    </row>
    <row r="101" spans="1:6">
      <c r="A101" s="256" t="s">
        <v>28</v>
      </c>
      <c r="B101" s="256">
        <v>11</v>
      </c>
      <c r="C101" s="357">
        <v>22</v>
      </c>
      <c r="D101" s="357">
        <f t="shared" si="0"/>
        <v>10.875</v>
      </c>
      <c r="E101" s="357">
        <v>0.25</v>
      </c>
    </row>
    <row r="102" spans="1:6">
      <c r="A102" s="256" t="s">
        <v>20</v>
      </c>
      <c r="B102" s="256">
        <v>10</v>
      </c>
      <c r="C102" s="357">
        <v>22</v>
      </c>
      <c r="D102" s="357">
        <f t="shared" si="0"/>
        <v>9.875</v>
      </c>
      <c r="E102" s="357">
        <v>0.25</v>
      </c>
    </row>
    <row r="103" spans="1:6">
      <c r="A103" s="256" t="s">
        <v>30</v>
      </c>
      <c r="B103" s="256">
        <v>9</v>
      </c>
      <c r="C103" s="357">
        <v>22</v>
      </c>
      <c r="D103" s="357">
        <f t="shared" si="0"/>
        <v>8.875</v>
      </c>
      <c r="E103" s="357">
        <v>0.25</v>
      </c>
    </row>
    <row r="104" spans="1:6">
      <c r="A104" s="256" t="s">
        <v>23</v>
      </c>
      <c r="B104" s="256">
        <v>8</v>
      </c>
      <c r="C104" s="357">
        <v>22</v>
      </c>
      <c r="D104" s="357">
        <f t="shared" si="0"/>
        <v>7.875</v>
      </c>
      <c r="E104" s="357">
        <v>0.25</v>
      </c>
    </row>
    <row r="105" spans="1:6" ht="29">
      <c r="A105" s="256" t="s">
        <v>25</v>
      </c>
      <c r="B105" s="256">
        <v>7</v>
      </c>
      <c r="C105" s="357">
        <v>22</v>
      </c>
      <c r="D105" s="357">
        <f t="shared" si="0"/>
        <v>6.875</v>
      </c>
      <c r="E105" s="357">
        <v>0.25</v>
      </c>
    </row>
    <row r="106" spans="1:6">
      <c r="A106" s="256" t="s">
        <v>33</v>
      </c>
      <c r="B106" s="256">
        <v>6</v>
      </c>
      <c r="C106" s="357">
        <v>22</v>
      </c>
      <c r="D106" s="357">
        <f t="shared" si="0"/>
        <v>5.875</v>
      </c>
      <c r="E106" s="357">
        <v>0.25</v>
      </c>
    </row>
    <row r="107" spans="1:6" ht="29">
      <c r="A107" s="256" t="s">
        <v>24</v>
      </c>
      <c r="B107" s="256">
        <v>5</v>
      </c>
      <c r="C107" s="357">
        <v>22</v>
      </c>
      <c r="D107" s="357">
        <f t="shared" si="0"/>
        <v>4.875</v>
      </c>
      <c r="E107" s="357">
        <v>0.25</v>
      </c>
    </row>
    <row r="108" spans="1:6" ht="29">
      <c r="A108" s="256" t="s">
        <v>118</v>
      </c>
      <c r="B108" s="256">
        <v>4</v>
      </c>
      <c r="C108" s="357">
        <v>22</v>
      </c>
      <c r="D108" s="357">
        <f t="shared" si="0"/>
        <v>3.875</v>
      </c>
      <c r="E108" s="357">
        <v>0.25</v>
      </c>
    </row>
    <row r="109" spans="1:6">
      <c r="A109" s="256" t="s">
        <v>36</v>
      </c>
      <c r="B109" s="256">
        <v>3</v>
      </c>
      <c r="C109" s="357">
        <v>22</v>
      </c>
      <c r="D109" s="357">
        <f t="shared" si="0"/>
        <v>2.875</v>
      </c>
      <c r="E109" s="357">
        <v>0.25</v>
      </c>
    </row>
    <row r="110" spans="1:6">
      <c r="A110" s="256" t="s">
        <v>27</v>
      </c>
      <c r="B110" s="256">
        <v>2</v>
      </c>
      <c r="C110" s="357">
        <v>22</v>
      </c>
      <c r="D110" s="357">
        <f t="shared" si="0"/>
        <v>1.875</v>
      </c>
      <c r="E110" s="357">
        <v>0.25</v>
      </c>
    </row>
    <row r="111" spans="1:6">
      <c r="A111" s="256" t="s">
        <v>21</v>
      </c>
      <c r="B111" s="256">
        <v>1</v>
      </c>
      <c r="C111" s="357">
        <v>22</v>
      </c>
      <c r="D111" s="357">
        <f t="shared" si="0"/>
        <v>0.875</v>
      </c>
      <c r="E111" s="357">
        <v>0.25</v>
      </c>
    </row>
    <row r="112" spans="1:6">
      <c r="A112" s="294"/>
      <c r="B112" s="134"/>
      <c r="C112" s="134"/>
      <c r="D112" s="357"/>
      <c r="E112" s="134"/>
      <c r="F112" s="30"/>
    </row>
    <row r="113" spans="1:6">
      <c r="A113" s="357" t="s">
        <v>36</v>
      </c>
      <c r="B113" s="5">
        <v>21</v>
      </c>
      <c r="C113" s="5">
        <v>22</v>
      </c>
      <c r="D113" s="5">
        <v>20.875</v>
      </c>
      <c r="E113" s="5">
        <v>0.25</v>
      </c>
      <c r="F113" s="357">
        <v>8.4</v>
      </c>
    </row>
    <row r="114" spans="1:6">
      <c r="A114" s="357" t="s">
        <v>33</v>
      </c>
      <c r="B114" s="5">
        <v>20</v>
      </c>
      <c r="C114" s="5">
        <v>22</v>
      </c>
      <c r="D114" s="5">
        <v>19.875</v>
      </c>
      <c r="E114" s="5">
        <v>0.25</v>
      </c>
    </row>
    <row r="115" spans="1:6">
      <c r="A115" s="357" t="s">
        <v>23</v>
      </c>
      <c r="B115" s="5">
        <v>19</v>
      </c>
      <c r="C115" s="5">
        <v>22</v>
      </c>
      <c r="D115" s="5">
        <v>18.875</v>
      </c>
      <c r="E115" s="5">
        <v>0.25</v>
      </c>
    </row>
    <row r="116" spans="1:6">
      <c r="A116" s="357" t="s">
        <v>28</v>
      </c>
      <c r="B116" s="5">
        <v>18</v>
      </c>
      <c r="C116" s="5">
        <v>22</v>
      </c>
      <c r="D116" s="5">
        <v>17.875</v>
      </c>
      <c r="E116" s="5">
        <v>0.25</v>
      </c>
    </row>
    <row r="117" spans="1:6">
      <c r="A117" s="357" t="s">
        <v>37</v>
      </c>
      <c r="B117" s="5">
        <v>17</v>
      </c>
      <c r="C117" s="5">
        <v>22</v>
      </c>
      <c r="D117" s="5">
        <v>16.875</v>
      </c>
      <c r="E117" s="5">
        <v>0.25</v>
      </c>
    </row>
    <row r="118" spans="1:6">
      <c r="A118" s="357" t="s">
        <v>29</v>
      </c>
      <c r="B118" s="5">
        <v>16</v>
      </c>
      <c r="C118" s="5">
        <v>22</v>
      </c>
      <c r="D118" s="5">
        <v>15.875</v>
      </c>
      <c r="E118" s="5">
        <v>0.25</v>
      </c>
    </row>
    <row r="119" spans="1:6">
      <c r="A119" s="357" t="s">
        <v>25</v>
      </c>
      <c r="B119" s="5">
        <v>15</v>
      </c>
      <c r="C119" s="5">
        <v>22</v>
      </c>
      <c r="D119" s="5">
        <v>14.875</v>
      </c>
      <c r="E119" s="5">
        <v>0.25</v>
      </c>
    </row>
    <row r="120" spans="1:6">
      <c r="A120" s="357" t="s">
        <v>20</v>
      </c>
      <c r="B120" s="5">
        <v>14</v>
      </c>
      <c r="C120" s="5">
        <v>22</v>
      </c>
      <c r="D120" s="5">
        <v>13.875</v>
      </c>
      <c r="E120" s="5">
        <v>0.25</v>
      </c>
    </row>
    <row r="121" spans="1:6">
      <c r="A121" s="357" t="s">
        <v>30</v>
      </c>
      <c r="B121" s="5">
        <v>13</v>
      </c>
      <c r="C121" s="5">
        <v>22</v>
      </c>
      <c r="D121" s="5">
        <v>12.875</v>
      </c>
      <c r="E121" s="5">
        <v>0.25</v>
      </c>
    </row>
    <row r="122" spans="1:6">
      <c r="A122" s="357" t="s">
        <v>19</v>
      </c>
      <c r="B122" s="5">
        <v>12</v>
      </c>
      <c r="C122" s="5">
        <v>22</v>
      </c>
      <c r="D122" s="5">
        <v>11.875</v>
      </c>
      <c r="E122" s="5">
        <v>0.25</v>
      </c>
    </row>
    <row r="123" spans="1:6">
      <c r="A123" s="357" t="s">
        <v>24</v>
      </c>
      <c r="B123" s="5">
        <v>11</v>
      </c>
      <c r="C123" s="5">
        <v>22</v>
      </c>
      <c r="D123" s="5">
        <v>10.875</v>
      </c>
      <c r="E123" s="5">
        <v>0.25</v>
      </c>
    </row>
    <row r="124" spans="1:6">
      <c r="A124" s="357" t="s">
        <v>32</v>
      </c>
      <c r="B124" s="5">
        <v>10</v>
      </c>
      <c r="C124" s="5">
        <v>22</v>
      </c>
      <c r="D124" s="5">
        <v>9.875</v>
      </c>
      <c r="E124" s="5">
        <v>0.25</v>
      </c>
    </row>
    <row r="125" spans="1:6">
      <c r="A125" s="357" t="s">
        <v>22</v>
      </c>
      <c r="B125" s="5">
        <v>9</v>
      </c>
      <c r="C125" s="5">
        <v>22</v>
      </c>
      <c r="D125" s="5">
        <v>8.875</v>
      </c>
      <c r="E125" s="5">
        <v>0.25</v>
      </c>
    </row>
    <row r="126" spans="1:6">
      <c r="A126" s="357" t="s">
        <v>31</v>
      </c>
      <c r="B126" s="5">
        <v>8</v>
      </c>
      <c r="C126" s="5">
        <v>22</v>
      </c>
      <c r="D126" s="5">
        <v>7.875</v>
      </c>
      <c r="E126" s="5">
        <v>0.25</v>
      </c>
    </row>
    <row r="127" spans="1:6">
      <c r="A127" s="357" t="s">
        <v>27</v>
      </c>
      <c r="B127" s="5">
        <v>7</v>
      </c>
      <c r="C127" s="5">
        <v>22</v>
      </c>
      <c r="D127" s="5">
        <v>6.875</v>
      </c>
      <c r="E127" s="5">
        <v>0.25</v>
      </c>
    </row>
    <row r="128" spans="1:6">
      <c r="A128" s="357" t="s">
        <v>21</v>
      </c>
      <c r="B128" s="5">
        <v>6</v>
      </c>
      <c r="C128" s="5">
        <v>22</v>
      </c>
      <c r="D128" s="5">
        <v>5.875</v>
      </c>
      <c r="E128" s="5">
        <v>0.25</v>
      </c>
    </row>
    <row r="129" spans="1:6">
      <c r="A129" s="357" t="s">
        <v>18</v>
      </c>
      <c r="B129" s="5">
        <v>5</v>
      </c>
      <c r="C129" s="5">
        <v>22</v>
      </c>
      <c r="D129" s="5">
        <v>4.875</v>
      </c>
      <c r="E129" s="5">
        <v>0.25</v>
      </c>
    </row>
    <row r="130" spans="1:6">
      <c r="A130" s="357" t="s">
        <v>26</v>
      </c>
      <c r="B130" s="5">
        <v>4</v>
      </c>
      <c r="C130" s="5">
        <v>22</v>
      </c>
      <c r="D130" s="5">
        <v>3.875</v>
      </c>
      <c r="E130" s="5">
        <v>0.25</v>
      </c>
    </row>
    <row r="131" spans="1:6">
      <c r="A131" s="357" t="s">
        <v>34</v>
      </c>
      <c r="B131" s="5">
        <v>3</v>
      </c>
      <c r="C131" s="5">
        <v>22</v>
      </c>
      <c r="D131" s="5">
        <v>2.875</v>
      </c>
      <c r="E131" s="5">
        <v>0.25</v>
      </c>
    </row>
    <row r="132" spans="1:6">
      <c r="A132" s="357" t="s">
        <v>35</v>
      </c>
      <c r="B132" s="5">
        <v>2</v>
      </c>
      <c r="C132" s="5">
        <v>22</v>
      </c>
      <c r="D132" s="5">
        <v>1.875</v>
      </c>
      <c r="E132" s="5">
        <v>0.25</v>
      </c>
    </row>
    <row r="133" spans="1:6">
      <c r="A133" s="357" t="s">
        <v>38</v>
      </c>
      <c r="B133" s="5">
        <v>1</v>
      </c>
      <c r="C133" s="5">
        <v>22</v>
      </c>
      <c r="D133" s="5">
        <v>0.875</v>
      </c>
      <c r="E133" s="5">
        <v>0.25</v>
      </c>
    </row>
    <row r="135" spans="1:6">
      <c r="A135" s="357" t="s">
        <v>21</v>
      </c>
      <c r="B135" s="5">
        <v>21</v>
      </c>
      <c r="C135" s="5">
        <v>22</v>
      </c>
      <c r="D135" s="5">
        <v>20.875</v>
      </c>
      <c r="E135" s="5">
        <v>0.25</v>
      </c>
      <c r="F135" s="357">
        <v>9.1</v>
      </c>
    </row>
    <row r="136" spans="1:6">
      <c r="A136" s="357" t="s">
        <v>118</v>
      </c>
      <c r="B136" s="5">
        <v>20</v>
      </c>
      <c r="C136" s="5">
        <v>22</v>
      </c>
      <c r="D136" s="5">
        <v>19.875</v>
      </c>
      <c r="E136" s="5">
        <v>0.25</v>
      </c>
    </row>
    <row r="137" spans="1:6">
      <c r="A137" s="357" t="s">
        <v>27</v>
      </c>
      <c r="B137" s="5">
        <v>19</v>
      </c>
      <c r="C137" s="5">
        <v>22</v>
      </c>
      <c r="D137" s="5">
        <v>18.875</v>
      </c>
      <c r="E137" s="5">
        <v>0.25</v>
      </c>
    </row>
    <row r="138" spans="1:6">
      <c r="A138" s="357" t="s">
        <v>31</v>
      </c>
      <c r="B138" s="5">
        <v>18</v>
      </c>
      <c r="C138" s="5">
        <v>22</v>
      </c>
      <c r="D138" s="5">
        <v>17.875</v>
      </c>
      <c r="E138" s="5">
        <v>0.25</v>
      </c>
    </row>
    <row r="139" spans="1:6">
      <c r="A139" s="357" t="s">
        <v>34</v>
      </c>
      <c r="B139" s="5">
        <v>17</v>
      </c>
      <c r="C139" s="5">
        <v>22</v>
      </c>
      <c r="D139" s="5">
        <v>16.875</v>
      </c>
      <c r="E139" s="5">
        <v>0.25</v>
      </c>
    </row>
    <row r="140" spans="1:6">
      <c r="A140" s="357" t="s">
        <v>32</v>
      </c>
      <c r="B140" s="5">
        <v>16</v>
      </c>
      <c r="C140" s="5">
        <v>22</v>
      </c>
      <c r="D140" s="5">
        <v>15.875</v>
      </c>
      <c r="E140" s="5">
        <v>0.25</v>
      </c>
    </row>
    <row r="141" spans="1:6">
      <c r="A141" s="357" t="s">
        <v>38</v>
      </c>
      <c r="B141" s="5">
        <v>15</v>
      </c>
      <c r="C141" s="5">
        <v>22</v>
      </c>
      <c r="D141" s="5">
        <v>14.875</v>
      </c>
      <c r="E141" s="5">
        <v>0.25</v>
      </c>
    </row>
    <row r="142" spans="1:6">
      <c r="A142" s="357" t="s">
        <v>30</v>
      </c>
      <c r="B142" s="5">
        <v>14</v>
      </c>
      <c r="C142" s="5">
        <v>22</v>
      </c>
      <c r="D142" s="5">
        <v>13.875</v>
      </c>
      <c r="E142" s="5">
        <v>0.25</v>
      </c>
    </row>
    <row r="143" spans="1:6">
      <c r="A143" s="357" t="s">
        <v>22</v>
      </c>
      <c r="B143" s="5">
        <v>13</v>
      </c>
      <c r="C143" s="5">
        <v>22</v>
      </c>
      <c r="D143" s="5">
        <v>12.875</v>
      </c>
      <c r="E143" s="5">
        <v>0.25</v>
      </c>
    </row>
    <row r="144" spans="1:6">
      <c r="A144" s="357" t="s">
        <v>35</v>
      </c>
      <c r="B144" s="5">
        <v>12</v>
      </c>
      <c r="C144" s="5">
        <v>22</v>
      </c>
      <c r="D144" s="5">
        <v>11.875</v>
      </c>
      <c r="E144" s="5">
        <v>0.25</v>
      </c>
    </row>
    <row r="145" spans="1:6">
      <c r="A145" s="357" t="s">
        <v>23</v>
      </c>
      <c r="B145" s="5">
        <v>11</v>
      </c>
      <c r="C145" s="5">
        <v>22</v>
      </c>
      <c r="D145" s="5">
        <v>10.875</v>
      </c>
      <c r="E145" s="5">
        <v>0.25</v>
      </c>
    </row>
    <row r="146" spans="1:6">
      <c r="A146" s="357" t="s">
        <v>24</v>
      </c>
      <c r="B146" s="5">
        <v>10</v>
      </c>
      <c r="C146" s="5">
        <v>22</v>
      </c>
      <c r="D146" s="5">
        <v>9.875</v>
      </c>
      <c r="E146" s="5">
        <v>0.25</v>
      </c>
    </row>
    <row r="147" spans="1:6">
      <c r="A147" s="357" t="s">
        <v>19</v>
      </c>
      <c r="B147" s="5">
        <v>9</v>
      </c>
      <c r="C147" s="5">
        <v>22</v>
      </c>
      <c r="D147" s="5">
        <v>8.875</v>
      </c>
      <c r="E147" s="5">
        <v>0.25</v>
      </c>
    </row>
    <row r="148" spans="1:6">
      <c r="A148" s="357" t="s">
        <v>29</v>
      </c>
      <c r="B148" s="5">
        <v>8</v>
      </c>
      <c r="C148" s="5">
        <v>22</v>
      </c>
      <c r="D148" s="5">
        <v>7.875</v>
      </c>
      <c r="E148" s="5">
        <v>0.25</v>
      </c>
    </row>
    <row r="149" spans="1:6">
      <c r="A149" s="357" t="s">
        <v>36</v>
      </c>
      <c r="B149" s="5">
        <v>7</v>
      </c>
      <c r="C149" s="5">
        <v>22</v>
      </c>
      <c r="D149" s="5">
        <v>6.875</v>
      </c>
      <c r="E149" s="5">
        <v>0.25</v>
      </c>
    </row>
    <row r="150" spans="1:6">
      <c r="A150" s="357" t="s">
        <v>25</v>
      </c>
      <c r="B150" s="5">
        <v>6</v>
      </c>
      <c r="C150" s="5">
        <v>22</v>
      </c>
      <c r="D150" s="5">
        <v>5.875</v>
      </c>
      <c r="E150" s="5">
        <v>0.25</v>
      </c>
    </row>
    <row r="151" spans="1:6">
      <c r="A151" s="357" t="s">
        <v>26</v>
      </c>
      <c r="B151" s="5">
        <v>5</v>
      </c>
      <c r="C151" s="5">
        <v>22</v>
      </c>
      <c r="D151" s="5">
        <v>4.875</v>
      </c>
      <c r="E151" s="5">
        <v>0.25</v>
      </c>
    </row>
    <row r="152" spans="1:6">
      <c r="A152" s="357" t="s">
        <v>33</v>
      </c>
      <c r="B152" s="5">
        <v>4</v>
      </c>
      <c r="C152" s="5">
        <v>22</v>
      </c>
      <c r="D152" s="5">
        <v>3.875</v>
      </c>
      <c r="E152" s="5">
        <v>0.25</v>
      </c>
    </row>
    <row r="153" spans="1:6">
      <c r="A153" s="357" t="s">
        <v>20</v>
      </c>
      <c r="B153" s="5">
        <v>3</v>
      </c>
      <c r="C153" s="5">
        <v>22</v>
      </c>
      <c r="D153" s="5">
        <v>2.875</v>
      </c>
      <c r="E153" s="5">
        <v>0.25</v>
      </c>
    </row>
    <row r="154" spans="1:6">
      <c r="A154" s="357" t="s">
        <v>28</v>
      </c>
      <c r="B154" s="5">
        <v>2</v>
      </c>
      <c r="C154" s="5">
        <v>22</v>
      </c>
      <c r="D154" s="5">
        <v>1.875</v>
      </c>
      <c r="E154" s="5">
        <v>0.25</v>
      </c>
    </row>
    <row r="155" spans="1:6">
      <c r="A155" s="357" t="s">
        <v>688</v>
      </c>
      <c r="B155" s="5">
        <v>1</v>
      </c>
      <c r="C155" s="5">
        <v>22</v>
      </c>
      <c r="D155" s="5">
        <v>0.875</v>
      </c>
      <c r="E155" s="5">
        <v>0.25</v>
      </c>
    </row>
    <row r="157" spans="1:6">
      <c r="A157" s="357" t="s">
        <v>18</v>
      </c>
      <c r="B157" s="5">
        <v>21</v>
      </c>
      <c r="C157" s="5">
        <v>22</v>
      </c>
      <c r="D157" s="5">
        <v>20.875</v>
      </c>
      <c r="E157" s="5">
        <v>0.25</v>
      </c>
      <c r="F157" s="357">
        <v>9.4</v>
      </c>
    </row>
    <row r="158" spans="1:6">
      <c r="A158" s="357" t="s">
        <v>21</v>
      </c>
      <c r="B158" s="5">
        <v>20</v>
      </c>
      <c r="C158" s="5">
        <v>22</v>
      </c>
      <c r="D158" s="5">
        <v>19.875</v>
      </c>
      <c r="E158" s="5">
        <v>0.25</v>
      </c>
    </row>
    <row r="159" spans="1:6">
      <c r="A159" s="357" t="s">
        <v>27</v>
      </c>
      <c r="B159" s="5">
        <v>19</v>
      </c>
      <c r="C159" s="5">
        <v>22</v>
      </c>
      <c r="D159" s="5">
        <v>18.875</v>
      </c>
      <c r="E159" s="5">
        <v>0.25</v>
      </c>
    </row>
    <row r="160" spans="1:6">
      <c r="A160" s="357" t="s">
        <v>34</v>
      </c>
      <c r="B160" s="5">
        <v>18</v>
      </c>
      <c r="C160" s="5">
        <v>22</v>
      </c>
      <c r="D160" s="5">
        <v>17.875</v>
      </c>
      <c r="E160" s="5">
        <v>0.25</v>
      </c>
    </row>
    <row r="161" spans="1:5">
      <c r="A161" s="357" t="s">
        <v>31</v>
      </c>
      <c r="B161" s="5">
        <v>17</v>
      </c>
      <c r="C161" s="5">
        <v>22</v>
      </c>
      <c r="D161" s="5">
        <v>16.875</v>
      </c>
      <c r="E161" s="5">
        <v>0.25</v>
      </c>
    </row>
    <row r="162" spans="1:5">
      <c r="A162" s="357" t="s">
        <v>20</v>
      </c>
      <c r="B162" s="5">
        <v>16</v>
      </c>
      <c r="C162" s="5">
        <v>22</v>
      </c>
      <c r="D162" s="5">
        <v>15.875</v>
      </c>
      <c r="E162" s="5">
        <v>0.25</v>
      </c>
    </row>
    <row r="163" spans="1:5">
      <c r="A163" s="357" t="s">
        <v>19</v>
      </c>
      <c r="B163" s="5">
        <v>15</v>
      </c>
      <c r="C163" s="5">
        <v>22</v>
      </c>
      <c r="D163" s="5">
        <v>14.875</v>
      </c>
      <c r="E163" s="5">
        <v>0.25</v>
      </c>
    </row>
    <row r="164" spans="1:5">
      <c r="A164" s="357" t="s">
        <v>26</v>
      </c>
      <c r="B164" s="5">
        <v>14</v>
      </c>
      <c r="C164" s="5">
        <v>22</v>
      </c>
      <c r="D164" s="5">
        <v>13.875</v>
      </c>
      <c r="E164" s="5">
        <v>0.25</v>
      </c>
    </row>
    <row r="165" spans="1:5">
      <c r="A165" s="357" t="s">
        <v>38</v>
      </c>
      <c r="B165" s="5">
        <v>13</v>
      </c>
      <c r="C165" s="5">
        <v>22</v>
      </c>
      <c r="D165" s="5">
        <v>12.875</v>
      </c>
      <c r="E165" s="5">
        <v>0.25</v>
      </c>
    </row>
    <row r="166" spans="1:5">
      <c r="A166" s="357" t="s">
        <v>22</v>
      </c>
      <c r="B166" s="5">
        <v>12</v>
      </c>
      <c r="C166" s="5">
        <v>22</v>
      </c>
      <c r="D166" s="5">
        <v>11.875</v>
      </c>
      <c r="E166" s="5">
        <v>0.25</v>
      </c>
    </row>
    <row r="167" spans="1:5">
      <c r="A167" s="357" t="s">
        <v>35</v>
      </c>
      <c r="B167" s="5">
        <v>11</v>
      </c>
      <c r="C167" s="5">
        <v>22</v>
      </c>
      <c r="D167" s="5">
        <v>10.875</v>
      </c>
      <c r="E167" s="5">
        <v>0.25</v>
      </c>
    </row>
    <row r="168" spans="1:5">
      <c r="A168" s="357" t="s">
        <v>24</v>
      </c>
      <c r="B168" s="5">
        <v>10</v>
      </c>
      <c r="C168" s="5">
        <v>22</v>
      </c>
      <c r="D168" s="5">
        <v>9.875</v>
      </c>
      <c r="E168" s="5">
        <v>0.25</v>
      </c>
    </row>
    <row r="169" spans="1:5">
      <c r="A169" s="357" t="s">
        <v>29</v>
      </c>
      <c r="B169" s="5">
        <v>9</v>
      </c>
      <c r="C169" s="5">
        <v>22</v>
      </c>
      <c r="D169" s="5">
        <v>8.875</v>
      </c>
      <c r="E169" s="5">
        <v>0.25</v>
      </c>
    </row>
    <row r="170" spans="1:5">
      <c r="A170" s="357" t="s">
        <v>23</v>
      </c>
      <c r="B170" s="5">
        <v>8</v>
      </c>
      <c r="C170" s="5">
        <v>22</v>
      </c>
      <c r="D170" s="5">
        <v>7.875</v>
      </c>
      <c r="E170" s="5">
        <v>0.25</v>
      </c>
    </row>
    <row r="171" spans="1:5">
      <c r="A171" s="357" t="s">
        <v>28</v>
      </c>
      <c r="B171" s="5">
        <v>7</v>
      </c>
      <c r="C171" s="5">
        <v>22</v>
      </c>
      <c r="D171" s="5">
        <v>6.875</v>
      </c>
      <c r="E171" s="5">
        <v>0.25</v>
      </c>
    </row>
    <row r="172" spans="1:5">
      <c r="A172" s="357" t="s">
        <v>25</v>
      </c>
      <c r="B172" s="5">
        <v>6</v>
      </c>
      <c r="C172" s="5">
        <v>22</v>
      </c>
      <c r="D172" s="5">
        <v>5.875</v>
      </c>
      <c r="E172" s="5">
        <v>0.25</v>
      </c>
    </row>
    <row r="173" spans="1:5">
      <c r="A173" s="357" t="s">
        <v>32</v>
      </c>
      <c r="B173" s="5">
        <v>5</v>
      </c>
      <c r="C173" s="5">
        <v>22</v>
      </c>
      <c r="D173" s="5">
        <v>4.875</v>
      </c>
      <c r="E173" s="5">
        <v>0.25</v>
      </c>
    </row>
    <row r="174" spans="1:5">
      <c r="A174" s="357" t="s">
        <v>37</v>
      </c>
      <c r="B174" s="5">
        <v>4</v>
      </c>
      <c r="C174" s="5">
        <v>22</v>
      </c>
      <c r="D174" s="5">
        <v>3.875</v>
      </c>
      <c r="E174" s="5">
        <v>0.25</v>
      </c>
    </row>
    <row r="175" spans="1:5">
      <c r="A175" s="357" t="s">
        <v>30</v>
      </c>
      <c r="B175" s="5">
        <v>3</v>
      </c>
      <c r="C175" s="5">
        <v>22</v>
      </c>
      <c r="D175" s="5">
        <v>2.875</v>
      </c>
      <c r="E175" s="5">
        <v>0.25</v>
      </c>
    </row>
    <row r="176" spans="1:5">
      <c r="A176" s="357" t="s">
        <v>36</v>
      </c>
      <c r="B176" s="5">
        <v>2</v>
      </c>
      <c r="C176" s="5">
        <v>22</v>
      </c>
      <c r="D176" s="5">
        <v>1.875</v>
      </c>
      <c r="E176" s="5">
        <v>0.25</v>
      </c>
    </row>
    <row r="177" spans="1:6">
      <c r="A177" s="357" t="s">
        <v>33</v>
      </c>
      <c r="B177" s="5">
        <v>1</v>
      </c>
      <c r="C177" s="5">
        <v>22</v>
      </c>
      <c r="D177" s="5">
        <v>0.875</v>
      </c>
      <c r="E177" s="5">
        <v>0.25</v>
      </c>
    </row>
    <row r="179" spans="1:6">
      <c r="A179" s="357" t="s">
        <v>34</v>
      </c>
      <c r="B179" s="5">
        <v>21</v>
      </c>
      <c r="C179" s="5">
        <v>22</v>
      </c>
      <c r="D179" s="5">
        <v>20.875</v>
      </c>
      <c r="E179" s="5">
        <v>0.25</v>
      </c>
      <c r="F179" s="357">
        <v>9.5</v>
      </c>
    </row>
    <row r="180" spans="1:6">
      <c r="A180" s="357" t="s">
        <v>31</v>
      </c>
      <c r="B180" s="5">
        <v>20</v>
      </c>
      <c r="C180" s="5">
        <v>22</v>
      </c>
      <c r="D180" s="5">
        <v>19.875</v>
      </c>
      <c r="E180" s="5">
        <v>0.25</v>
      </c>
    </row>
    <row r="181" spans="1:6">
      <c r="A181" s="357" t="s">
        <v>26</v>
      </c>
      <c r="B181" s="5">
        <v>19</v>
      </c>
      <c r="C181" s="5">
        <v>22</v>
      </c>
      <c r="D181" s="5">
        <v>18.875</v>
      </c>
      <c r="E181" s="5">
        <v>0.25</v>
      </c>
    </row>
    <row r="182" spans="1:6">
      <c r="A182" s="357" t="s">
        <v>25</v>
      </c>
      <c r="B182" s="5">
        <v>18</v>
      </c>
      <c r="C182" s="5">
        <v>22</v>
      </c>
      <c r="D182" s="5">
        <v>17.875</v>
      </c>
      <c r="E182" s="5">
        <v>0.25</v>
      </c>
    </row>
    <row r="183" spans="1:6">
      <c r="A183" s="357" t="s">
        <v>38</v>
      </c>
      <c r="B183" s="5">
        <v>17</v>
      </c>
      <c r="C183" s="5">
        <v>22</v>
      </c>
      <c r="D183" s="5">
        <v>16.875</v>
      </c>
      <c r="E183" s="5">
        <v>0.25</v>
      </c>
    </row>
    <row r="184" spans="1:6">
      <c r="A184" s="357" t="s">
        <v>20</v>
      </c>
      <c r="B184" s="5">
        <v>16</v>
      </c>
      <c r="C184" s="5">
        <v>22</v>
      </c>
      <c r="D184" s="5">
        <v>15.875</v>
      </c>
      <c r="E184" s="5">
        <v>0.25</v>
      </c>
    </row>
    <row r="185" spans="1:6">
      <c r="A185" s="357" t="s">
        <v>22</v>
      </c>
      <c r="B185" s="5">
        <v>15</v>
      </c>
      <c r="C185" s="5">
        <v>22</v>
      </c>
      <c r="D185" s="5">
        <v>14.875</v>
      </c>
      <c r="E185" s="5">
        <v>0.25</v>
      </c>
    </row>
    <row r="186" spans="1:6">
      <c r="A186" s="357" t="s">
        <v>23</v>
      </c>
      <c r="B186" s="5">
        <v>14</v>
      </c>
      <c r="C186" s="5">
        <v>22</v>
      </c>
      <c r="D186" s="5">
        <v>13.875</v>
      </c>
      <c r="E186" s="5">
        <v>0.25</v>
      </c>
    </row>
    <row r="187" spans="1:6">
      <c r="A187" s="357" t="s">
        <v>32</v>
      </c>
      <c r="B187" s="5">
        <v>13</v>
      </c>
      <c r="C187" s="5">
        <v>22</v>
      </c>
      <c r="D187" s="5">
        <v>12.875</v>
      </c>
      <c r="E187" s="5">
        <v>0.25</v>
      </c>
    </row>
    <row r="188" spans="1:6">
      <c r="A188" s="357" t="s">
        <v>37</v>
      </c>
      <c r="B188" s="5">
        <v>12</v>
      </c>
      <c r="C188" s="5">
        <v>22</v>
      </c>
      <c r="D188" s="5">
        <v>11.875</v>
      </c>
      <c r="E188" s="5">
        <v>0.25</v>
      </c>
    </row>
    <row r="189" spans="1:6">
      <c r="A189" s="357" t="s">
        <v>33</v>
      </c>
      <c r="B189" s="5">
        <v>11</v>
      </c>
      <c r="C189" s="5">
        <v>22</v>
      </c>
      <c r="D189" s="5">
        <v>10.875</v>
      </c>
      <c r="E189" s="5">
        <v>0.25</v>
      </c>
    </row>
    <row r="190" spans="1:6">
      <c r="A190" s="357" t="s">
        <v>27</v>
      </c>
      <c r="B190" s="5">
        <v>10</v>
      </c>
      <c r="C190" s="5">
        <v>22</v>
      </c>
      <c r="D190" s="5">
        <v>9.875</v>
      </c>
      <c r="E190" s="5">
        <v>0.25</v>
      </c>
    </row>
    <row r="191" spans="1:6">
      <c r="A191" s="357" t="s">
        <v>21</v>
      </c>
      <c r="B191" s="5">
        <v>9</v>
      </c>
      <c r="C191" s="5">
        <v>22</v>
      </c>
      <c r="D191" s="5">
        <v>8.875</v>
      </c>
      <c r="E191" s="5">
        <v>0.25</v>
      </c>
    </row>
    <row r="192" spans="1:6">
      <c r="A192" s="357" t="s">
        <v>35</v>
      </c>
      <c r="B192" s="5">
        <v>8</v>
      </c>
      <c r="C192" s="5">
        <v>22</v>
      </c>
      <c r="D192" s="5">
        <v>7.875</v>
      </c>
      <c r="E192" s="5">
        <v>0.25</v>
      </c>
    </row>
    <row r="193" spans="1:6">
      <c r="A193" s="357" t="s">
        <v>36</v>
      </c>
      <c r="B193" s="5">
        <v>7</v>
      </c>
      <c r="C193" s="5">
        <v>22</v>
      </c>
      <c r="D193" s="5">
        <v>6.875</v>
      </c>
      <c r="E193" s="5">
        <v>0.25</v>
      </c>
    </row>
    <row r="194" spans="1:6">
      <c r="A194" s="357" t="s">
        <v>28</v>
      </c>
      <c r="B194" s="5">
        <v>6</v>
      </c>
      <c r="C194" s="5">
        <v>22</v>
      </c>
      <c r="D194" s="5">
        <v>5.875</v>
      </c>
      <c r="E194" s="5">
        <v>0.25</v>
      </c>
    </row>
    <row r="195" spans="1:6">
      <c r="A195" s="357" t="s">
        <v>19</v>
      </c>
      <c r="B195" s="5">
        <v>5</v>
      </c>
      <c r="C195" s="5">
        <v>22</v>
      </c>
      <c r="D195" s="5">
        <v>4.875</v>
      </c>
      <c r="E195" s="5">
        <v>0.25</v>
      </c>
    </row>
    <row r="196" spans="1:6">
      <c r="A196" s="357" t="s">
        <v>18</v>
      </c>
      <c r="B196" s="5">
        <v>4</v>
      </c>
      <c r="C196" s="5">
        <v>22</v>
      </c>
      <c r="D196" s="5">
        <v>3.875</v>
      </c>
      <c r="E196" s="5">
        <v>0.25</v>
      </c>
    </row>
    <row r="197" spans="1:6">
      <c r="A197" s="357" t="s">
        <v>24</v>
      </c>
      <c r="B197" s="5">
        <v>3</v>
      </c>
      <c r="C197" s="5">
        <v>22</v>
      </c>
      <c r="D197" s="5">
        <v>2.875</v>
      </c>
      <c r="E197" s="5">
        <v>0.25</v>
      </c>
    </row>
    <row r="198" spans="1:6">
      <c r="A198" s="357" t="s">
        <v>29</v>
      </c>
      <c r="B198" s="5">
        <v>2</v>
      </c>
      <c r="C198" s="5">
        <v>22</v>
      </c>
      <c r="D198" s="5">
        <v>1.875</v>
      </c>
      <c r="E198" s="5">
        <v>0.25</v>
      </c>
    </row>
    <row r="199" spans="1:6">
      <c r="A199" s="357" t="s">
        <v>30</v>
      </c>
      <c r="B199" s="5">
        <v>1</v>
      </c>
      <c r="C199" s="5">
        <v>22</v>
      </c>
      <c r="D199" s="5">
        <v>0.875</v>
      </c>
      <c r="E199" s="5">
        <v>0.25</v>
      </c>
    </row>
    <row r="201" spans="1:6">
      <c r="A201" s="357" t="s">
        <v>18</v>
      </c>
      <c r="B201" s="5">
        <v>19</v>
      </c>
      <c r="C201" s="5">
        <v>22</v>
      </c>
      <c r="D201" s="5">
        <v>18.875</v>
      </c>
      <c r="E201" s="5">
        <v>0.25</v>
      </c>
      <c r="F201" s="357">
        <v>9.6999999999999993</v>
      </c>
    </row>
    <row r="202" spans="1:6" s="5" customFormat="1">
      <c r="A202" s="357" t="s">
        <v>21</v>
      </c>
      <c r="B202" s="5">
        <v>18</v>
      </c>
      <c r="C202" s="5">
        <v>22</v>
      </c>
      <c r="D202" s="5">
        <v>17.875</v>
      </c>
      <c r="E202" s="5">
        <v>0.25</v>
      </c>
      <c r="F202" s="357"/>
    </row>
    <row r="203" spans="1:6" s="5" customFormat="1">
      <c r="A203" s="357" t="s">
        <v>27</v>
      </c>
      <c r="B203" s="5">
        <v>17</v>
      </c>
      <c r="C203" s="5">
        <v>22</v>
      </c>
      <c r="D203" s="5">
        <v>16.875</v>
      </c>
      <c r="E203" s="5">
        <v>0.25</v>
      </c>
      <c r="F203" s="357"/>
    </row>
    <row r="204" spans="1:6" s="5" customFormat="1">
      <c r="A204" s="357" t="s">
        <v>38</v>
      </c>
      <c r="B204" s="5">
        <v>16</v>
      </c>
      <c r="C204" s="5">
        <v>22</v>
      </c>
      <c r="D204" s="5">
        <v>15.875</v>
      </c>
      <c r="E204" s="5">
        <v>0.25</v>
      </c>
      <c r="F204" s="357"/>
    </row>
    <row r="205" spans="1:6">
      <c r="A205" s="357" t="s">
        <v>26</v>
      </c>
      <c r="B205" s="5">
        <v>15</v>
      </c>
      <c r="C205" s="5">
        <v>22</v>
      </c>
      <c r="D205" s="5">
        <v>14.875</v>
      </c>
      <c r="E205" s="5">
        <v>0.25</v>
      </c>
    </row>
    <row r="206" spans="1:6">
      <c r="A206" s="357" t="s">
        <v>20</v>
      </c>
      <c r="B206" s="5">
        <v>14</v>
      </c>
      <c r="C206" s="5">
        <v>22</v>
      </c>
      <c r="D206" s="5">
        <v>13.875</v>
      </c>
      <c r="E206" s="5">
        <v>0.25</v>
      </c>
    </row>
    <row r="207" spans="1:6">
      <c r="A207" s="357" t="s">
        <v>19</v>
      </c>
      <c r="B207" s="5">
        <v>13</v>
      </c>
      <c r="C207" s="5">
        <v>22</v>
      </c>
      <c r="D207" s="5">
        <v>12.875</v>
      </c>
      <c r="E207" s="5">
        <v>0.25</v>
      </c>
    </row>
    <row r="208" spans="1:6">
      <c r="A208" s="357" t="s">
        <v>35</v>
      </c>
      <c r="B208" s="5">
        <v>12</v>
      </c>
      <c r="C208" s="5">
        <v>22</v>
      </c>
      <c r="D208" s="5">
        <v>11.875</v>
      </c>
      <c r="E208" s="5">
        <v>0.25</v>
      </c>
    </row>
    <row r="209" spans="1:6">
      <c r="A209" s="357" t="s">
        <v>24</v>
      </c>
      <c r="B209" s="5">
        <v>11</v>
      </c>
      <c r="C209" s="5">
        <v>22</v>
      </c>
      <c r="D209" s="5">
        <v>10.875</v>
      </c>
      <c r="E209" s="5">
        <v>0.25</v>
      </c>
    </row>
    <row r="210" spans="1:6">
      <c r="A210" s="357" t="s">
        <v>22</v>
      </c>
      <c r="B210" s="5">
        <v>10</v>
      </c>
      <c r="C210" s="5">
        <v>22</v>
      </c>
      <c r="D210" s="5">
        <v>9.875</v>
      </c>
      <c r="E210" s="5">
        <v>0.25</v>
      </c>
    </row>
    <row r="211" spans="1:6">
      <c r="A211" s="357" t="s">
        <v>23</v>
      </c>
      <c r="B211" s="5">
        <v>9</v>
      </c>
      <c r="C211" s="5">
        <v>22</v>
      </c>
      <c r="D211" s="5">
        <v>8.875</v>
      </c>
      <c r="E211" s="5">
        <v>0.25</v>
      </c>
    </row>
    <row r="212" spans="1:6">
      <c r="A212" s="357" t="s">
        <v>29</v>
      </c>
      <c r="B212" s="5">
        <v>8</v>
      </c>
      <c r="C212" s="5">
        <v>22</v>
      </c>
      <c r="D212" s="5">
        <v>7.875</v>
      </c>
      <c r="E212" s="5">
        <v>0.25</v>
      </c>
    </row>
    <row r="213" spans="1:6">
      <c r="A213" s="357" t="s">
        <v>32</v>
      </c>
      <c r="B213" s="5">
        <v>7</v>
      </c>
      <c r="C213" s="5">
        <v>22</v>
      </c>
      <c r="D213" s="5">
        <v>6.875</v>
      </c>
      <c r="E213" s="5">
        <v>0.25</v>
      </c>
    </row>
    <row r="214" spans="1:6">
      <c r="A214" s="357" t="s">
        <v>37</v>
      </c>
      <c r="B214" s="5">
        <v>6</v>
      </c>
      <c r="C214" s="5">
        <v>22</v>
      </c>
      <c r="D214" s="5">
        <v>5.875</v>
      </c>
      <c r="E214" s="5">
        <v>0.25</v>
      </c>
    </row>
    <row r="215" spans="1:6">
      <c r="A215" s="357" t="s">
        <v>30</v>
      </c>
      <c r="B215" s="5">
        <v>5</v>
      </c>
      <c r="C215" s="5">
        <v>22</v>
      </c>
      <c r="D215" s="5">
        <v>4.875</v>
      </c>
      <c r="E215" s="5">
        <v>0.25</v>
      </c>
    </row>
    <row r="216" spans="1:6">
      <c r="A216" s="357" t="s">
        <v>28</v>
      </c>
      <c r="B216" s="5">
        <v>4</v>
      </c>
      <c r="C216" s="5">
        <v>22</v>
      </c>
      <c r="D216" s="5">
        <v>3.875</v>
      </c>
      <c r="E216" s="5">
        <v>0.25</v>
      </c>
    </row>
    <row r="217" spans="1:6">
      <c r="A217" s="357" t="s">
        <v>36</v>
      </c>
      <c r="B217" s="5">
        <v>3</v>
      </c>
      <c r="C217" s="5">
        <v>22</v>
      </c>
      <c r="D217" s="5">
        <v>2.875</v>
      </c>
      <c r="E217" s="5">
        <v>0.25</v>
      </c>
    </row>
    <row r="218" spans="1:6">
      <c r="A218" s="357" t="s">
        <v>25</v>
      </c>
      <c r="B218" s="5">
        <v>2</v>
      </c>
      <c r="C218" s="5">
        <v>22</v>
      </c>
      <c r="D218" s="5">
        <v>1.875</v>
      </c>
      <c r="E218" s="5">
        <v>0.25</v>
      </c>
    </row>
    <row r="219" spans="1:6">
      <c r="A219" s="357" t="s">
        <v>33</v>
      </c>
      <c r="B219" s="5">
        <v>1</v>
      </c>
      <c r="C219" s="5">
        <v>22</v>
      </c>
      <c r="D219" s="5">
        <v>0.875</v>
      </c>
      <c r="E219" s="5">
        <v>0.25</v>
      </c>
    </row>
    <row r="221" spans="1:6" ht="26">
      <c r="A221" s="42" t="s">
        <v>18</v>
      </c>
      <c r="B221" s="5">
        <v>21</v>
      </c>
      <c r="C221" s="5">
        <v>22</v>
      </c>
      <c r="D221" s="5">
        <v>20.875</v>
      </c>
      <c r="E221" s="5">
        <v>0.25</v>
      </c>
      <c r="F221" s="45">
        <v>10.4</v>
      </c>
    </row>
    <row r="222" spans="1:6">
      <c r="A222" s="42" t="s">
        <v>19</v>
      </c>
      <c r="B222" s="5">
        <v>20</v>
      </c>
      <c r="C222" s="5">
        <v>22</v>
      </c>
      <c r="D222" s="5">
        <v>19.875</v>
      </c>
      <c r="E222" s="5">
        <v>0.25</v>
      </c>
      <c r="F222" s="45"/>
    </row>
    <row r="223" spans="1:6" s="252" customFormat="1">
      <c r="A223" s="42" t="s">
        <v>20</v>
      </c>
      <c r="B223" s="5">
        <v>19</v>
      </c>
      <c r="C223" s="5">
        <v>22</v>
      </c>
      <c r="D223" s="5">
        <v>18.875</v>
      </c>
      <c r="E223" s="5">
        <v>0.25</v>
      </c>
      <c r="F223" s="45"/>
    </row>
    <row r="224" spans="1:6">
      <c r="A224" s="42" t="s">
        <v>29</v>
      </c>
      <c r="B224" s="5">
        <v>18</v>
      </c>
      <c r="C224" s="5">
        <v>22</v>
      </c>
      <c r="D224" s="5">
        <v>17.875</v>
      </c>
      <c r="E224" s="5">
        <v>0.25</v>
      </c>
      <c r="F224" s="45"/>
    </row>
    <row r="225" spans="1:6" ht="26">
      <c r="A225" s="42" t="s">
        <v>22</v>
      </c>
      <c r="B225" s="5">
        <v>17</v>
      </c>
      <c r="C225" s="5">
        <v>22</v>
      </c>
      <c r="D225" s="5">
        <v>16.875</v>
      </c>
      <c r="E225" s="5">
        <v>0.25</v>
      </c>
      <c r="F225" s="45"/>
    </row>
    <row r="226" spans="1:6">
      <c r="A226" s="42" t="s">
        <v>25</v>
      </c>
      <c r="B226" s="5">
        <v>16</v>
      </c>
      <c r="C226" s="5">
        <v>22</v>
      </c>
      <c r="D226" s="5">
        <v>15.875</v>
      </c>
      <c r="E226" s="5">
        <v>0.25</v>
      </c>
      <c r="F226" s="45"/>
    </row>
    <row r="227" spans="1:6" ht="26">
      <c r="A227" s="42" t="s">
        <v>24</v>
      </c>
      <c r="B227" s="5">
        <v>15</v>
      </c>
      <c r="C227" s="5">
        <v>22</v>
      </c>
      <c r="D227" s="5">
        <v>14.875</v>
      </c>
      <c r="E227" s="5">
        <v>0.25</v>
      </c>
      <c r="F227" s="45"/>
    </row>
    <row r="228" spans="1:6">
      <c r="A228" s="195" t="s">
        <v>27</v>
      </c>
      <c r="B228" s="5">
        <v>14</v>
      </c>
      <c r="C228" s="5">
        <v>22</v>
      </c>
      <c r="D228" s="5">
        <v>13.875</v>
      </c>
      <c r="E228" s="5">
        <v>0.25</v>
      </c>
      <c r="F228" s="196"/>
    </row>
    <row r="229" spans="1:6">
      <c r="A229" s="42" t="s">
        <v>23</v>
      </c>
      <c r="B229" s="5">
        <v>13</v>
      </c>
      <c r="C229" s="5">
        <v>22</v>
      </c>
      <c r="D229" s="5">
        <v>12.875</v>
      </c>
      <c r="E229" s="5">
        <v>0.25</v>
      </c>
      <c r="F229" s="45"/>
    </row>
    <row r="230" spans="1:6" ht="26">
      <c r="A230" s="42" t="s">
        <v>40</v>
      </c>
      <c r="B230" s="5">
        <v>12</v>
      </c>
      <c r="C230" s="5">
        <v>22</v>
      </c>
      <c r="D230" s="5">
        <v>11.875</v>
      </c>
      <c r="E230" s="5">
        <v>0.25</v>
      </c>
      <c r="F230" s="45"/>
    </row>
    <row r="231" spans="1:6">
      <c r="A231" s="42" t="s">
        <v>21</v>
      </c>
      <c r="B231" s="5">
        <v>11</v>
      </c>
      <c r="C231" s="5">
        <v>22</v>
      </c>
      <c r="D231" s="5">
        <v>10.875</v>
      </c>
      <c r="E231" s="5">
        <v>0.25</v>
      </c>
      <c r="F231" s="45"/>
    </row>
    <row r="232" spans="1:6">
      <c r="A232" s="42" t="s">
        <v>30</v>
      </c>
      <c r="B232" s="5">
        <v>10</v>
      </c>
      <c r="C232" s="5">
        <v>22</v>
      </c>
      <c r="D232" s="5">
        <v>9.875</v>
      </c>
      <c r="E232" s="5">
        <v>0.25</v>
      </c>
      <c r="F232" s="45"/>
    </row>
    <row r="233" spans="1:6">
      <c r="A233" s="42" t="s">
        <v>41</v>
      </c>
      <c r="B233" s="5">
        <v>9</v>
      </c>
      <c r="C233" s="5">
        <v>22</v>
      </c>
      <c r="D233" s="5">
        <v>8.875</v>
      </c>
      <c r="E233" s="5">
        <v>0.25</v>
      </c>
      <c r="F233" s="45"/>
    </row>
    <row r="234" spans="1:6">
      <c r="A234" s="42" t="s">
        <v>28</v>
      </c>
      <c r="B234" s="5">
        <v>8</v>
      </c>
      <c r="C234" s="5">
        <v>22</v>
      </c>
      <c r="D234" s="5">
        <v>7.875</v>
      </c>
      <c r="E234" s="5">
        <v>0.25</v>
      </c>
      <c r="F234" s="45"/>
    </row>
    <row r="235" spans="1:6">
      <c r="A235" s="42" t="s">
        <v>39</v>
      </c>
      <c r="B235" s="5">
        <v>7</v>
      </c>
      <c r="C235" s="5">
        <v>22</v>
      </c>
      <c r="D235" s="5">
        <v>6.875</v>
      </c>
      <c r="E235" s="5">
        <v>0.25</v>
      </c>
      <c r="F235" s="45"/>
    </row>
    <row r="236" spans="1:6">
      <c r="A236" s="42" t="s">
        <v>34</v>
      </c>
      <c r="B236" s="5">
        <v>6</v>
      </c>
      <c r="C236" s="5">
        <v>22</v>
      </c>
      <c r="D236" s="5">
        <v>5.875</v>
      </c>
      <c r="E236" s="5">
        <v>0.25</v>
      </c>
      <c r="F236" s="45"/>
    </row>
    <row r="237" spans="1:6">
      <c r="A237" s="42" t="s">
        <v>43</v>
      </c>
      <c r="B237" s="197">
        <v>5</v>
      </c>
      <c r="C237" s="5">
        <v>22</v>
      </c>
      <c r="D237" s="5">
        <v>4.875</v>
      </c>
      <c r="E237" s="5">
        <v>0.25</v>
      </c>
      <c r="F237" s="47"/>
    </row>
    <row r="238" spans="1:6">
      <c r="A238" s="42" t="s">
        <v>37</v>
      </c>
      <c r="B238" s="5">
        <v>4</v>
      </c>
      <c r="C238" s="5">
        <v>22</v>
      </c>
      <c r="D238" s="5">
        <v>3.875</v>
      </c>
      <c r="E238" s="5">
        <v>0.25</v>
      </c>
      <c r="F238" s="45"/>
    </row>
    <row r="239" spans="1:6" ht="26">
      <c r="A239" s="42" t="s">
        <v>44</v>
      </c>
      <c r="B239" s="5">
        <v>3</v>
      </c>
      <c r="C239" s="5">
        <v>22</v>
      </c>
      <c r="D239" s="5">
        <v>2.875</v>
      </c>
      <c r="E239" s="5">
        <v>0.25</v>
      </c>
      <c r="F239" s="45"/>
    </row>
    <row r="240" spans="1:6">
      <c r="A240" s="42" t="s">
        <v>35</v>
      </c>
      <c r="B240" s="5">
        <v>2</v>
      </c>
      <c r="C240" s="5">
        <v>22</v>
      </c>
      <c r="D240" s="5">
        <v>1.875</v>
      </c>
      <c r="E240" s="5">
        <v>0.25</v>
      </c>
      <c r="F240" s="45"/>
    </row>
    <row r="241" spans="1:6">
      <c r="A241" s="42" t="s">
        <v>42</v>
      </c>
      <c r="B241" s="5">
        <v>1</v>
      </c>
      <c r="C241" s="5">
        <v>22</v>
      </c>
      <c r="D241" s="5">
        <v>0.875</v>
      </c>
      <c r="E241" s="5">
        <v>0.25</v>
      </c>
      <c r="F241" s="45"/>
    </row>
    <row r="244" spans="1:6">
      <c r="A244" s="149" t="s">
        <v>288</v>
      </c>
      <c r="B244" s="252"/>
      <c r="C244" s="252"/>
      <c r="D244" s="252"/>
      <c r="E244" s="252"/>
      <c r="F244" s="252"/>
    </row>
    <row r="245" spans="1:6">
      <c r="A245" s="5"/>
      <c r="F245" s="5"/>
    </row>
    <row r="246" spans="1:6" ht="29">
      <c r="A246" s="5"/>
      <c r="B246" s="109" t="s">
        <v>13</v>
      </c>
      <c r="C246" s="109" t="s">
        <v>14</v>
      </c>
      <c r="D246" s="109" t="s">
        <v>15</v>
      </c>
      <c r="E246" s="109" t="s">
        <v>16</v>
      </c>
      <c r="F246" s="378" t="s">
        <v>17</v>
      </c>
    </row>
    <row r="247" spans="1:6">
      <c r="A247" s="357" t="s">
        <v>18</v>
      </c>
      <c r="B247" s="174">
        <v>21</v>
      </c>
      <c r="C247" s="5">
        <v>22</v>
      </c>
      <c r="D247" s="5">
        <f t="shared" ref="D247:D267" si="1">B247-E247/2</f>
        <v>20.875</v>
      </c>
      <c r="E247" s="5">
        <v>0.25</v>
      </c>
      <c r="F247" s="357">
        <v>1.1299999999999999</v>
      </c>
    </row>
    <row r="248" spans="1:6">
      <c r="A248" s="357" t="s">
        <v>21</v>
      </c>
      <c r="B248" s="174">
        <v>20</v>
      </c>
      <c r="C248" s="5">
        <v>22</v>
      </c>
      <c r="D248" s="5">
        <f t="shared" si="1"/>
        <v>19.875</v>
      </c>
      <c r="E248" s="5">
        <v>0.25</v>
      </c>
    </row>
    <row r="249" spans="1:6">
      <c r="A249" s="357" t="s">
        <v>34</v>
      </c>
      <c r="B249" s="174">
        <v>19</v>
      </c>
      <c r="C249" s="5">
        <v>22</v>
      </c>
      <c r="D249" s="5">
        <f t="shared" si="1"/>
        <v>18.875</v>
      </c>
      <c r="E249" s="5">
        <v>0.25</v>
      </c>
    </row>
    <row r="250" spans="1:6">
      <c r="A250" s="357" t="s">
        <v>31</v>
      </c>
      <c r="B250" s="174">
        <v>18</v>
      </c>
      <c r="C250" s="5">
        <v>22</v>
      </c>
      <c r="D250" s="5">
        <f t="shared" si="1"/>
        <v>17.875</v>
      </c>
      <c r="E250" s="5">
        <v>0.25</v>
      </c>
    </row>
    <row r="251" spans="1:6">
      <c r="A251" s="357" t="s">
        <v>27</v>
      </c>
      <c r="B251" s="174">
        <v>17</v>
      </c>
      <c r="C251" s="5">
        <v>22</v>
      </c>
      <c r="D251" s="5">
        <f t="shared" si="1"/>
        <v>16.875</v>
      </c>
      <c r="E251" s="5">
        <v>0.25</v>
      </c>
    </row>
    <row r="252" spans="1:6">
      <c r="A252" s="357" t="s">
        <v>20</v>
      </c>
      <c r="B252" s="174">
        <v>16</v>
      </c>
      <c r="C252" s="5">
        <v>22</v>
      </c>
      <c r="D252" s="5">
        <f t="shared" si="1"/>
        <v>15.875</v>
      </c>
      <c r="E252" s="5">
        <v>0.25</v>
      </c>
    </row>
    <row r="253" spans="1:6">
      <c r="A253" s="357" t="s">
        <v>19</v>
      </c>
      <c r="B253" s="174">
        <v>15</v>
      </c>
      <c r="C253" s="5">
        <v>22</v>
      </c>
      <c r="D253" s="5">
        <f t="shared" si="1"/>
        <v>14.875</v>
      </c>
      <c r="E253" s="5">
        <v>0.25</v>
      </c>
    </row>
    <row r="254" spans="1:6">
      <c r="A254" s="357" t="s">
        <v>29</v>
      </c>
      <c r="B254" s="174">
        <v>14</v>
      </c>
      <c r="C254" s="5">
        <v>22</v>
      </c>
      <c r="D254" s="5">
        <f t="shared" si="1"/>
        <v>13.875</v>
      </c>
      <c r="E254" s="5">
        <v>0.25</v>
      </c>
    </row>
    <row r="255" spans="1:6">
      <c r="A255" s="357" t="s">
        <v>24</v>
      </c>
      <c r="B255" s="174">
        <v>13</v>
      </c>
      <c r="C255" s="5">
        <v>22</v>
      </c>
      <c r="D255" s="5">
        <f t="shared" si="1"/>
        <v>12.875</v>
      </c>
      <c r="E255" s="5">
        <v>0.25</v>
      </c>
    </row>
    <row r="256" spans="1:6">
      <c r="A256" s="357" t="s">
        <v>22</v>
      </c>
      <c r="B256" s="174">
        <v>12</v>
      </c>
      <c r="C256" s="5">
        <v>22</v>
      </c>
      <c r="D256" s="5">
        <f t="shared" si="1"/>
        <v>11.875</v>
      </c>
      <c r="E256" s="5">
        <v>0.25</v>
      </c>
    </row>
    <row r="257" spans="1:6">
      <c r="A257" s="357" t="s">
        <v>26</v>
      </c>
      <c r="B257" s="174">
        <v>11</v>
      </c>
      <c r="C257" s="5">
        <v>22</v>
      </c>
      <c r="D257" s="5">
        <f t="shared" si="1"/>
        <v>10.875</v>
      </c>
      <c r="E257" s="5">
        <v>0.25</v>
      </c>
    </row>
    <row r="258" spans="1:6">
      <c r="A258" s="357" t="s">
        <v>23</v>
      </c>
      <c r="B258" s="174">
        <v>10</v>
      </c>
      <c r="C258" s="5">
        <v>22</v>
      </c>
      <c r="D258" s="5">
        <f t="shared" si="1"/>
        <v>9.875</v>
      </c>
      <c r="E258" s="5">
        <v>0.25</v>
      </c>
    </row>
    <row r="259" spans="1:6">
      <c r="A259" s="357" t="s">
        <v>38</v>
      </c>
      <c r="B259" s="174">
        <v>9</v>
      </c>
      <c r="C259" s="5">
        <v>22</v>
      </c>
      <c r="D259" s="5">
        <f t="shared" si="1"/>
        <v>8.875</v>
      </c>
      <c r="E259" s="5">
        <v>0.25</v>
      </c>
    </row>
    <row r="260" spans="1:6">
      <c r="A260" s="357" t="s">
        <v>35</v>
      </c>
      <c r="B260" s="174">
        <v>8</v>
      </c>
      <c r="C260" s="5">
        <v>22</v>
      </c>
      <c r="D260" s="5">
        <f t="shared" si="1"/>
        <v>7.875</v>
      </c>
      <c r="E260" s="5">
        <v>0.25</v>
      </c>
    </row>
    <row r="261" spans="1:6">
      <c r="A261" s="357" t="s">
        <v>28</v>
      </c>
      <c r="B261" s="174">
        <v>7</v>
      </c>
      <c r="C261" s="5">
        <v>22</v>
      </c>
      <c r="D261" s="5">
        <f t="shared" si="1"/>
        <v>6.875</v>
      </c>
      <c r="E261" s="5">
        <v>0.25</v>
      </c>
    </row>
    <row r="262" spans="1:6">
      <c r="A262" s="357" t="s">
        <v>37</v>
      </c>
      <c r="B262" s="174">
        <v>6</v>
      </c>
      <c r="C262" s="5">
        <v>22</v>
      </c>
      <c r="D262" s="5">
        <f t="shared" si="1"/>
        <v>5.875</v>
      </c>
      <c r="E262" s="5">
        <v>0.25</v>
      </c>
    </row>
    <row r="263" spans="1:6">
      <c r="A263" s="357" t="s">
        <v>30</v>
      </c>
      <c r="B263" s="174">
        <v>5</v>
      </c>
      <c r="C263" s="5">
        <v>22</v>
      </c>
      <c r="D263" s="5">
        <f t="shared" si="1"/>
        <v>4.875</v>
      </c>
      <c r="E263" s="5">
        <v>0.25</v>
      </c>
    </row>
    <row r="264" spans="1:6">
      <c r="A264" s="357" t="s">
        <v>36</v>
      </c>
      <c r="B264" s="174">
        <v>4</v>
      </c>
      <c r="C264" s="5">
        <v>22</v>
      </c>
      <c r="D264" s="5">
        <f t="shared" si="1"/>
        <v>3.875</v>
      </c>
      <c r="E264" s="5">
        <v>0.25</v>
      </c>
    </row>
    <row r="265" spans="1:6">
      <c r="A265" s="357" t="s">
        <v>25</v>
      </c>
      <c r="B265" s="174">
        <v>3</v>
      </c>
      <c r="C265" s="5">
        <v>22</v>
      </c>
      <c r="D265" s="5">
        <f t="shared" si="1"/>
        <v>2.875</v>
      </c>
      <c r="E265" s="5">
        <v>0.25</v>
      </c>
    </row>
    <row r="266" spans="1:6">
      <c r="A266" s="357" t="s">
        <v>33</v>
      </c>
      <c r="B266" s="174">
        <v>2</v>
      </c>
      <c r="C266" s="5">
        <v>22</v>
      </c>
      <c r="D266" s="5">
        <f t="shared" si="1"/>
        <v>1.875</v>
      </c>
      <c r="E266" s="5">
        <v>0.25</v>
      </c>
    </row>
    <row r="267" spans="1:6">
      <c r="A267" s="357" t="s">
        <v>32</v>
      </c>
      <c r="B267" s="174">
        <v>1</v>
      </c>
      <c r="C267" s="5">
        <v>22</v>
      </c>
      <c r="D267" s="5">
        <f t="shared" si="1"/>
        <v>0.875</v>
      </c>
      <c r="E267" s="5">
        <v>0.25</v>
      </c>
    </row>
    <row r="268" spans="1:6">
      <c r="B268" s="174"/>
    </row>
    <row r="269" spans="1:6" ht="29">
      <c r="A269" s="256" t="s">
        <v>18</v>
      </c>
      <c r="B269" s="174">
        <v>21</v>
      </c>
      <c r="C269" s="5">
        <v>22</v>
      </c>
      <c r="D269" s="5">
        <f t="shared" ref="D269:D289" si="2">B269-E269/2</f>
        <v>20.875</v>
      </c>
      <c r="E269" s="5">
        <v>0.25</v>
      </c>
      <c r="F269" s="357">
        <v>11.1</v>
      </c>
    </row>
    <row r="270" spans="1:6">
      <c r="A270" s="256" t="s">
        <v>19</v>
      </c>
      <c r="B270" s="174">
        <v>20</v>
      </c>
      <c r="C270" s="5">
        <v>22</v>
      </c>
      <c r="D270" s="5">
        <f t="shared" si="2"/>
        <v>19.875</v>
      </c>
      <c r="E270" s="5">
        <v>0.25</v>
      </c>
    </row>
    <row r="271" spans="1:6">
      <c r="A271" s="256" t="s">
        <v>21</v>
      </c>
      <c r="B271" s="174">
        <v>19</v>
      </c>
      <c r="C271" s="5">
        <v>22</v>
      </c>
      <c r="D271" s="5">
        <f t="shared" si="2"/>
        <v>18.875</v>
      </c>
      <c r="E271" s="5">
        <v>0.25</v>
      </c>
    </row>
    <row r="272" spans="1:6">
      <c r="A272" s="256" t="s">
        <v>20</v>
      </c>
      <c r="B272" s="174">
        <v>18</v>
      </c>
      <c r="C272" s="5">
        <v>22</v>
      </c>
      <c r="D272" s="5">
        <f t="shared" si="2"/>
        <v>17.875</v>
      </c>
      <c r="E272" s="5">
        <v>0.25</v>
      </c>
    </row>
    <row r="273" spans="1:5">
      <c r="A273" s="256" t="s">
        <v>27</v>
      </c>
      <c r="B273" s="174">
        <v>17</v>
      </c>
      <c r="C273" s="5">
        <v>22</v>
      </c>
      <c r="D273" s="5">
        <f t="shared" si="2"/>
        <v>16.875</v>
      </c>
      <c r="E273" s="5">
        <v>0.25</v>
      </c>
    </row>
    <row r="274" spans="1:5">
      <c r="A274" s="256" t="s">
        <v>23</v>
      </c>
      <c r="B274" s="174">
        <v>16</v>
      </c>
      <c r="C274" s="5">
        <v>22</v>
      </c>
      <c r="D274" s="5">
        <f t="shared" si="2"/>
        <v>15.875</v>
      </c>
      <c r="E274" s="5">
        <v>0.25</v>
      </c>
    </row>
    <row r="275" spans="1:5">
      <c r="A275" s="256" t="s">
        <v>30</v>
      </c>
      <c r="B275" s="174">
        <v>15</v>
      </c>
      <c r="C275" s="5">
        <v>22</v>
      </c>
      <c r="D275" s="5">
        <f t="shared" si="2"/>
        <v>14.875</v>
      </c>
      <c r="E275" s="5">
        <v>0.25</v>
      </c>
    </row>
    <row r="276" spans="1:5" ht="29">
      <c r="A276" s="256" t="s">
        <v>26</v>
      </c>
      <c r="B276" s="174">
        <v>14</v>
      </c>
      <c r="C276" s="5">
        <v>22</v>
      </c>
      <c r="D276" s="5">
        <f t="shared" si="2"/>
        <v>13.875</v>
      </c>
      <c r="E276" s="5">
        <v>0.25</v>
      </c>
    </row>
    <row r="277" spans="1:5" ht="29">
      <c r="A277" s="256" t="s">
        <v>25</v>
      </c>
      <c r="B277" s="174">
        <v>13</v>
      </c>
      <c r="C277" s="5">
        <v>22</v>
      </c>
      <c r="D277" s="5">
        <f t="shared" si="2"/>
        <v>12.875</v>
      </c>
      <c r="E277" s="5">
        <v>0.25</v>
      </c>
    </row>
    <row r="278" spans="1:5" ht="29">
      <c r="A278" s="256" t="s">
        <v>24</v>
      </c>
      <c r="B278" s="174">
        <v>12</v>
      </c>
      <c r="C278" s="5">
        <v>22</v>
      </c>
      <c r="D278" s="5">
        <f t="shared" si="2"/>
        <v>11.875</v>
      </c>
      <c r="E278" s="5">
        <v>0.25</v>
      </c>
    </row>
    <row r="279" spans="1:5" ht="29">
      <c r="A279" s="256" t="s">
        <v>22</v>
      </c>
      <c r="B279" s="174">
        <v>11</v>
      </c>
      <c r="C279" s="5">
        <v>22</v>
      </c>
      <c r="D279" s="5">
        <f t="shared" si="2"/>
        <v>10.875</v>
      </c>
      <c r="E279" s="5">
        <v>0.25</v>
      </c>
    </row>
    <row r="280" spans="1:5" ht="29">
      <c r="A280" s="256" t="s">
        <v>31</v>
      </c>
      <c r="B280" s="174">
        <v>10</v>
      </c>
      <c r="C280" s="5">
        <v>22</v>
      </c>
      <c r="D280" s="5">
        <f t="shared" si="2"/>
        <v>9.875</v>
      </c>
      <c r="E280" s="5">
        <v>0.25</v>
      </c>
    </row>
    <row r="281" spans="1:5">
      <c r="A281" s="256" t="s">
        <v>35</v>
      </c>
      <c r="B281" s="174">
        <v>9</v>
      </c>
      <c r="C281" s="5">
        <v>22</v>
      </c>
      <c r="D281" s="5">
        <f t="shared" si="2"/>
        <v>8.875</v>
      </c>
      <c r="E281" s="5">
        <v>0.25</v>
      </c>
    </row>
    <row r="282" spans="1:5">
      <c r="A282" s="256" t="s">
        <v>28</v>
      </c>
      <c r="B282" s="174">
        <v>8</v>
      </c>
      <c r="C282" s="5">
        <v>22</v>
      </c>
      <c r="D282" s="5">
        <f t="shared" si="2"/>
        <v>7.875</v>
      </c>
      <c r="E282" s="5">
        <v>0.25</v>
      </c>
    </row>
    <row r="283" spans="1:5">
      <c r="A283" s="256" t="s">
        <v>34</v>
      </c>
      <c r="B283" s="174">
        <v>7</v>
      </c>
      <c r="C283" s="5">
        <v>22</v>
      </c>
      <c r="D283" s="5">
        <f t="shared" si="2"/>
        <v>6.875</v>
      </c>
      <c r="E283" s="5">
        <v>0.25</v>
      </c>
    </row>
    <row r="284" spans="1:5">
      <c r="A284" s="256" t="s">
        <v>36</v>
      </c>
      <c r="B284" s="174">
        <v>6</v>
      </c>
      <c r="C284" s="5">
        <v>22</v>
      </c>
      <c r="D284" s="5">
        <f t="shared" si="2"/>
        <v>5.875</v>
      </c>
      <c r="E284" s="5">
        <v>0.25</v>
      </c>
    </row>
    <row r="285" spans="1:5">
      <c r="A285" s="256" t="s">
        <v>37</v>
      </c>
      <c r="B285" s="174">
        <v>5</v>
      </c>
      <c r="C285" s="5">
        <v>22</v>
      </c>
      <c r="D285" s="5">
        <f t="shared" si="2"/>
        <v>4.875</v>
      </c>
      <c r="E285" s="5">
        <v>0.25</v>
      </c>
    </row>
    <row r="286" spans="1:5">
      <c r="A286" s="256" t="s">
        <v>29</v>
      </c>
      <c r="B286" s="174">
        <v>4</v>
      </c>
      <c r="C286" s="5">
        <v>22</v>
      </c>
      <c r="D286" s="5">
        <f t="shared" si="2"/>
        <v>3.875</v>
      </c>
      <c r="E286" s="5">
        <v>0.25</v>
      </c>
    </row>
    <row r="287" spans="1:5">
      <c r="A287" s="256" t="s">
        <v>32</v>
      </c>
      <c r="B287" s="174">
        <v>3</v>
      </c>
      <c r="C287" s="5">
        <v>22</v>
      </c>
      <c r="D287" s="5">
        <f t="shared" si="2"/>
        <v>2.875</v>
      </c>
      <c r="E287" s="5">
        <v>0.25</v>
      </c>
    </row>
    <row r="288" spans="1:5">
      <c r="A288" s="256" t="s">
        <v>33</v>
      </c>
      <c r="B288" s="174">
        <v>2</v>
      </c>
      <c r="C288" s="5">
        <v>22</v>
      </c>
      <c r="D288" s="5">
        <f t="shared" si="2"/>
        <v>1.875</v>
      </c>
      <c r="E288" s="5">
        <v>0.25</v>
      </c>
    </row>
    <row r="289" spans="1:6" ht="29">
      <c r="A289" s="256" t="s">
        <v>38</v>
      </c>
      <c r="B289" s="174">
        <v>1</v>
      </c>
      <c r="C289" s="5">
        <v>22</v>
      </c>
      <c r="D289" s="5">
        <f t="shared" si="2"/>
        <v>0.875</v>
      </c>
      <c r="E289" s="5">
        <v>0.25</v>
      </c>
    </row>
    <row r="290" spans="1:6">
      <c r="A290" s="256"/>
      <c r="B290" s="174"/>
    </row>
    <row r="291" spans="1:6">
      <c r="A291" s="256" t="s">
        <v>30</v>
      </c>
      <c r="B291" s="174">
        <v>21</v>
      </c>
      <c r="C291" s="5">
        <v>22</v>
      </c>
      <c r="D291" s="5">
        <f t="shared" ref="D291:D311" si="3">B291-E291/2</f>
        <v>20.875</v>
      </c>
      <c r="E291" s="5">
        <v>0.25</v>
      </c>
      <c r="F291" s="357">
        <v>11.3</v>
      </c>
    </row>
    <row r="292" spans="1:6" ht="29">
      <c r="A292" s="256" t="s">
        <v>18</v>
      </c>
      <c r="B292" s="174">
        <v>20</v>
      </c>
      <c r="C292" s="5">
        <v>22</v>
      </c>
      <c r="D292" s="5">
        <f t="shared" si="3"/>
        <v>19.875</v>
      </c>
      <c r="E292" s="5">
        <v>0.25</v>
      </c>
    </row>
    <row r="293" spans="1:6">
      <c r="A293" s="256" t="s">
        <v>20</v>
      </c>
      <c r="B293" s="174">
        <v>19</v>
      </c>
      <c r="C293" s="5">
        <v>22</v>
      </c>
      <c r="D293" s="5">
        <f t="shared" si="3"/>
        <v>18.875</v>
      </c>
      <c r="E293" s="5">
        <v>0.25</v>
      </c>
    </row>
    <row r="294" spans="1:6">
      <c r="A294" s="256" t="s">
        <v>28</v>
      </c>
      <c r="B294" s="174">
        <v>18</v>
      </c>
      <c r="C294" s="5">
        <v>22</v>
      </c>
      <c r="D294" s="5">
        <f t="shared" si="3"/>
        <v>17.875</v>
      </c>
      <c r="E294" s="5">
        <v>0.25</v>
      </c>
    </row>
    <row r="295" spans="1:6">
      <c r="A295" s="256" t="s">
        <v>27</v>
      </c>
      <c r="B295" s="174">
        <v>17</v>
      </c>
      <c r="C295" s="5">
        <v>22</v>
      </c>
      <c r="D295" s="5">
        <f t="shared" si="3"/>
        <v>16.875</v>
      </c>
      <c r="E295" s="5">
        <v>0.25</v>
      </c>
    </row>
    <row r="296" spans="1:6" ht="29">
      <c r="A296" s="256" t="s">
        <v>25</v>
      </c>
      <c r="B296" s="174">
        <v>16</v>
      </c>
      <c r="C296" s="5">
        <v>22</v>
      </c>
      <c r="D296" s="5">
        <f t="shared" si="3"/>
        <v>15.875</v>
      </c>
      <c r="E296" s="5">
        <v>0.25</v>
      </c>
    </row>
    <row r="297" spans="1:6">
      <c r="A297" s="256" t="s">
        <v>19</v>
      </c>
      <c r="B297" s="174">
        <v>15</v>
      </c>
      <c r="C297" s="5">
        <v>22</v>
      </c>
      <c r="D297" s="5">
        <f t="shared" si="3"/>
        <v>14.875</v>
      </c>
      <c r="E297" s="5">
        <v>0.25</v>
      </c>
    </row>
    <row r="298" spans="1:6">
      <c r="A298" s="256" t="s">
        <v>23</v>
      </c>
      <c r="B298" s="174">
        <v>14</v>
      </c>
      <c r="C298" s="5">
        <v>22</v>
      </c>
      <c r="D298" s="5">
        <f t="shared" si="3"/>
        <v>13.875</v>
      </c>
      <c r="E298" s="5">
        <v>0.25</v>
      </c>
    </row>
    <row r="299" spans="1:6">
      <c r="A299" s="256" t="s">
        <v>21</v>
      </c>
      <c r="B299" s="174">
        <v>13</v>
      </c>
      <c r="C299" s="5">
        <v>22</v>
      </c>
      <c r="D299" s="5">
        <f t="shared" si="3"/>
        <v>12.875</v>
      </c>
      <c r="E299" s="5">
        <v>0.25</v>
      </c>
    </row>
    <row r="300" spans="1:6" ht="29">
      <c r="A300" s="256" t="s">
        <v>26</v>
      </c>
      <c r="B300" s="174">
        <v>12</v>
      </c>
      <c r="C300" s="5">
        <v>22</v>
      </c>
      <c r="D300" s="5">
        <f t="shared" si="3"/>
        <v>11.875</v>
      </c>
      <c r="E300" s="5">
        <v>0.25</v>
      </c>
    </row>
    <row r="301" spans="1:6">
      <c r="A301" s="256" t="s">
        <v>36</v>
      </c>
      <c r="B301" s="174">
        <v>11</v>
      </c>
      <c r="C301" s="5">
        <v>22</v>
      </c>
      <c r="D301" s="5">
        <f t="shared" si="3"/>
        <v>10.875</v>
      </c>
      <c r="E301" s="5">
        <v>0.25</v>
      </c>
    </row>
    <row r="302" spans="1:6" ht="29">
      <c r="A302" s="256" t="s">
        <v>22</v>
      </c>
      <c r="B302" s="174">
        <v>10</v>
      </c>
      <c r="C302" s="5">
        <v>22</v>
      </c>
      <c r="D302" s="5">
        <f t="shared" si="3"/>
        <v>9.875</v>
      </c>
      <c r="E302" s="5">
        <v>0.25</v>
      </c>
    </row>
    <row r="303" spans="1:6">
      <c r="A303" s="256" t="s">
        <v>33</v>
      </c>
      <c r="B303" s="174">
        <v>9</v>
      </c>
      <c r="C303" s="5">
        <v>22</v>
      </c>
      <c r="D303" s="5">
        <f t="shared" si="3"/>
        <v>8.875</v>
      </c>
      <c r="E303" s="5">
        <v>0.25</v>
      </c>
    </row>
    <row r="304" spans="1:6" ht="29">
      <c r="A304" s="256" t="s">
        <v>24</v>
      </c>
      <c r="B304" s="174">
        <v>8</v>
      </c>
      <c r="C304" s="5">
        <v>22</v>
      </c>
      <c r="D304" s="5">
        <f t="shared" si="3"/>
        <v>7.875</v>
      </c>
      <c r="E304" s="5">
        <v>0.25</v>
      </c>
    </row>
    <row r="305" spans="1:6">
      <c r="A305" s="256" t="s">
        <v>35</v>
      </c>
      <c r="B305" s="174">
        <v>7</v>
      </c>
      <c r="C305" s="5">
        <v>22</v>
      </c>
      <c r="D305" s="5">
        <f t="shared" si="3"/>
        <v>6.875</v>
      </c>
      <c r="E305" s="5">
        <v>0.25</v>
      </c>
    </row>
    <row r="306" spans="1:6">
      <c r="A306" s="256" t="s">
        <v>29</v>
      </c>
      <c r="B306" s="174">
        <v>6</v>
      </c>
      <c r="C306" s="5">
        <v>22</v>
      </c>
      <c r="D306" s="5">
        <f t="shared" si="3"/>
        <v>5.875</v>
      </c>
      <c r="E306" s="5">
        <v>0.25</v>
      </c>
    </row>
    <row r="307" spans="1:6">
      <c r="A307" s="256" t="s">
        <v>37</v>
      </c>
      <c r="B307" s="174">
        <v>5</v>
      </c>
      <c r="C307" s="5">
        <v>22</v>
      </c>
      <c r="D307" s="5">
        <f t="shared" si="3"/>
        <v>4.875</v>
      </c>
      <c r="E307" s="5">
        <v>0.25</v>
      </c>
    </row>
    <row r="308" spans="1:6" ht="29">
      <c r="A308" s="256" t="s">
        <v>38</v>
      </c>
      <c r="B308" s="174">
        <v>4</v>
      </c>
      <c r="C308" s="5">
        <v>22</v>
      </c>
      <c r="D308" s="5">
        <f t="shared" si="3"/>
        <v>3.875</v>
      </c>
      <c r="E308" s="5">
        <v>0.25</v>
      </c>
    </row>
    <row r="309" spans="1:6">
      <c r="A309" s="256" t="s">
        <v>34</v>
      </c>
      <c r="B309" s="174">
        <v>3</v>
      </c>
      <c r="C309" s="5">
        <v>22</v>
      </c>
      <c r="D309" s="5">
        <f t="shared" si="3"/>
        <v>2.875</v>
      </c>
      <c r="E309" s="5">
        <v>0.25</v>
      </c>
    </row>
    <row r="310" spans="1:6">
      <c r="A310" s="256" t="s">
        <v>32</v>
      </c>
      <c r="B310" s="174">
        <v>2</v>
      </c>
      <c r="C310" s="5">
        <v>22</v>
      </c>
      <c r="D310" s="5">
        <f t="shared" si="3"/>
        <v>1.875</v>
      </c>
      <c r="E310" s="5">
        <v>0.25</v>
      </c>
    </row>
    <row r="311" spans="1:6" ht="29">
      <c r="A311" s="256" t="s">
        <v>31</v>
      </c>
      <c r="B311" s="174">
        <v>1</v>
      </c>
      <c r="C311" s="5">
        <v>22</v>
      </c>
      <c r="D311" s="5">
        <f t="shared" si="3"/>
        <v>0.875</v>
      </c>
      <c r="E311" s="5">
        <v>0.25</v>
      </c>
    </row>
    <row r="312" spans="1:6">
      <c r="A312" s="256"/>
      <c r="B312" s="174"/>
    </row>
    <row r="313" spans="1:6" ht="26">
      <c r="A313" s="53" t="s">
        <v>18</v>
      </c>
      <c r="B313" s="174">
        <v>21</v>
      </c>
      <c r="C313" s="5">
        <v>22</v>
      </c>
      <c r="D313" s="5">
        <f t="shared" ref="D313:D333" si="4">B313-E313/2</f>
        <v>20.875</v>
      </c>
      <c r="E313" s="5">
        <v>0.25</v>
      </c>
      <c r="F313" s="357">
        <v>12.1</v>
      </c>
    </row>
    <row r="314" spans="1:6">
      <c r="A314" s="53" t="s">
        <v>34</v>
      </c>
      <c r="B314" s="174">
        <v>20</v>
      </c>
      <c r="C314" s="5">
        <v>22</v>
      </c>
      <c r="D314" s="5">
        <f t="shared" si="4"/>
        <v>19.875</v>
      </c>
      <c r="E314" s="5">
        <v>0.25</v>
      </c>
    </row>
    <row r="315" spans="1:6">
      <c r="A315" s="53" t="s">
        <v>21</v>
      </c>
      <c r="B315" s="174">
        <v>19</v>
      </c>
      <c r="C315" s="5">
        <v>22</v>
      </c>
      <c r="D315" s="5">
        <f t="shared" si="4"/>
        <v>18.875</v>
      </c>
      <c r="E315" s="5">
        <v>0.25</v>
      </c>
    </row>
    <row r="316" spans="1:6">
      <c r="A316" s="53" t="s">
        <v>27</v>
      </c>
      <c r="B316" s="174">
        <v>18</v>
      </c>
      <c r="C316" s="5">
        <v>22</v>
      </c>
      <c r="D316" s="5">
        <f t="shared" si="4"/>
        <v>17.875</v>
      </c>
      <c r="E316" s="5">
        <v>0.25</v>
      </c>
    </row>
    <row r="317" spans="1:6">
      <c r="A317" s="53" t="s">
        <v>31</v>
      </c>
      <c r="B317" s="174">
        <v>17</v>
      </c>
      <c r="C317" s="5">
        <v>22</v>
      </c>
      <c r="D317" s="5">
        <f t="shared" si="4"/>
        <v>16.875</v>
      </c>
      <c r="E317" s="5">
        <v>0.25</v>
      </c>
    </row>
    <row r="318" spans="1:6">
      <c r="A318" s="53" t="s">
        <v>19</v>
      </c>
      <c r="B318" s="174">
        <v>16</v>
      </c>
      <c r="C318" s="5">
        <v>22</v>
      </c>
      <c r="D318" s="5">
        <f t="shared" si="4"/>
        <v>15.875</v>
      </c>
      <c r="E318" s="5">
        <v>0.25</v>
      </c>
    </row>
    <row r="319" spans="1:6">
      <c r="A319" s="53" t="s">
        <v>20</v>
      </c>
      <c r="B319" s="174">
        <v>15</v>
      </c>
      <c r="C319" s="5">
        <v>22</v>
      </c>
      <c r="D319" s="5">
        <f t="shared" si="4"/>
        <v>14.875</v>
      </c>
      <c r="E319" s="5">
        <v>0.25</v>
      </c>
    </row>
    <row r="320" spans="1:6">
      <c r="A320" s="53" t="s">
        <v>29</v>
      </c>
      <c r="B320" s="174">
        <v>14</v>
      </c>
      <c r="C320" s="5">
        <v>22</v>
      </c>
      <c r="D320" s="5">
        <f t="shared" si="4"/>
        <v>13.875</v>
      </c>
      <c r="E320" s="5">
        <v>0.25</v>
      </c>
    </row>
    <row r="321" spans="1:6" ht="26">
      <c r="A321" s="53" t="s">
        <v>26</v>
      </c>
      <c r="B321" s="174">
        <v>13</v>
      </c>
      <c r="C321" s="5">
        <v>22</v>
      </c>
      <c r="D321" s="5">
        <f t="shared" si="4"/>
        <v>12.875</v>
      </c>
      <c r="E321" s="5">
        <v>0.25</v>
      </c>
    </row>
    <row r="322" spans="1:6">
      <c r="A322" s="53" t="s">
        <v>37</v>
      </c>
      <c r="B322" s="174">
        <v>12</v>
      </c>
      <c r="C322" s="5">
        <v>22</v>
      </c>
      <c r="D322" s="5">
        <f t="shared" si="4"/>
        <v>11.875</v>
      </c>
      <c r="E322" s="5">
        <v>0.25</v>
      </c>
    </row>
    <row r="323" spans="1:6" ht="26">
      <c r="A323" s="53" t="s">
        <v>38</v>
      </c>
      <c r="B323" s="174">
        <v>11</v>
      </c>
      <c r="C323" s="5">
        <v>22</v>
      </c>
      <c r="D323" s="5">
        <f t="shared" si="4"/>
        <v>10.875</v>
      </c>
      <c r="E323" s="5">
        <v>0.25</v>
      </c>
    </row>
    <row r="324" spans="1:6">
      <c r="A324" s="53" t="s">
        <v>36</v>
      </c>
      <c r="B324" s="174">
        <v>10</v>
      </c>
      <c r="C324" s="5">
        <v>22</v>
      </c>
      <c r="D324" s="5">
        <f t="shared" si="4"/>
        <v>9.875</v>
      </c>
      <c r="E324" s="5">
        <v>0.25</v>
      </c>
    </row>
    <row r="325" spans="1:6">
      <c r="A325" s="53" t="s">
        <v>28</v>
      </c>
      <c r="B325" s="174">
        <v>9</v>
      </c>
      <c r="C325" s="5">
        <v>22</v>
      </c>
      <c r="D325" s="5">
        <f t="shared" si="4"/>
        <v>8.875</v>
      </c>
      <c r="E325" s="5">
        <v>0.25</v>
      </c>
    </row>
    <row r="326" spans="1:6">
      <c r="A326" s="396" t="s">
        <v>35</v>
      </c>
      <c r="B326" s="174">
        <v>8</v>
      </c>
      <c r="C326" s="5">
        <v>22</v>
      </c>
      <c r="D326" s="5">
        <f t="shared" si="4"/>
        <v>7.875</v>
      </c>
      <c r="E326" s="5">
        <v>0.25</v>
      </c>
    </row>
    <row r="327" spans="1:6">
      <c r="A327" s="53" t="s">
        <v>23</v>
      </c>
      <c r="B327" s="174">
        <v>7</v>
      </c>
      <c r="C327" s="5">
        <v>22</v>
      </c>
      <c r="D327" s="5">
        <f t="shared" si="4"/>
        <v>6.875</v>
      </c>
      <c r="E327" s="5">
        <v>0.25</v>
      </c>
    </row>
    <row r="328" spans="1:6" ht="26">
      <c r="A328" s="53" t="s">
        <v>24</v>
      </c>
      <c r="B328" s="174">
        <v>6</v>
      </c>
      <c r="C328" s="5">
        <v>22</v>
      </c>
      <c r="D328" s="5">
        <f t="shared" si="4"/>
        <v>5.875</v>
      </c>
      <c r="E328" s="5">
        <v>0.25</v>
      </c>
    </row>
    <row r="329" spans="1:6" ht="26">
      <c r="A329" s="53" t="s">
        <v>22</v>
      </c>
      <c r="B329" s="174">
        <v>5</v>
      </c>
      <c r="C329" s="5">
        <v>22</v>
      </c>
      <c r="D329" s="5">
        <f t="shared" si="4"/>
        <v>4.875</v>
      </c>
      <c r="E329" s="5">
        <v>0.25</v>
      </c>
    </row>
    <row r="330" spans="1:6">
      <c r="A330" s="53" t="s">
        <v>25</v>
      </c>
      <c r="B330" s="174">
        <v>4</v>
      </c>
      <c r="C330" s="5">
        <v>22</v>
      </c>
      <c r="D330" s="5">
        <f t="shared" si="4"/>
        <v>3.875</v>
      </c>
      <c r="E330" s="5">
        <v>0.25</v>
      </c>
    </row>
    <row r="331" spans="1:6">
      <c r="A331" s="53" t="s">
        <v>30</v>
      </c>
      <c r="B331" s="174">
        <v>3</v>
      </c>
      <c r="C331" s="5">
        <v>22</v>
      </c>
      <c r="D331" s="5">
        <f t="shared" si="4"/>
        <v>2.875</v>
      </c>
      <c r="E331" s="5">
        <v>0.25</v>
      </c>
    </row>
    <row r="332" spans="1:6">
      <c r="A332" s="53" t="s">
        <v>33</v>
      </c>
      <c r="B332" s="174">
        <v>2</v>
      </c>
      <c r="C332" s="5">
        <v>22</v>
      </c>
      <c r="D332" s="5">
        <f t="shared" si="4"/>
        <v>1.875</v>
      </c>
      <c r="E332" s="5">
        <v>0.25</v>
      </c>
    </row>
    <row r="333" spans="1:6">
      <c r="A333" s="53" t="s">
        <v>32</v>
      </c>
      <c r="B333" s="174">
        <v>1</v>
      </c>
      <c r="C333" s="5">
        <v>22</v>
      </c>
      <c r="D333" s="5">
        <f t="shared" si="4"/>
        <v>0.875</v>
      </c>
      <c r="E333" s="5">
        <v>0.25</v>
      </c>
    </row>
    <row r="334" spans="1:6">
      <c r="A334" s="256"/>
      <c r="B334" s="174"/>
    </row>
    <row r="336" spans="1:6" ht="29">
      <c r="A336" s="256" t="s">
        <v>18</v>
      </c>
      <c r="B336" s="174">
        <v>21</v>
      </c>
      <c r="C336" s="5">
        <v>22</v>
      </c>
      <c r="D336" s="5">
        <f t="shared" ref="D336:D356" si="5">B336-E336/2</f>
        <v>20.875</v>
      </c>
      <c r="E336" s="5">
        <v>0.25</v>
      </c>
      <c r="F336" s="357">
        <v>13.1</v>
      </c>
    </row>
    <row r="337" spans="1:5">
      <c r="A337" s="256" t="s">
        <v>27</v>
      </c>
      <c r="B337" s="174">
        <v>20</v>
      </c>
      <c r="C337" s="5">
        <v>22</v>
      </c>
      <c r="D337" s="5">
        <f t="shared" si="5"/>
        <v>19.875</v>
      </c>
      <c r="E337" s="5">
        <v>0.25</v>
      </c>
    </row>
    <row r="338" spans="1:5">
      <c r="A338" s="256" t="s">
        <v>29</v>
      </c>
      <c r="B338" s="174">
        <v>19</v>
      </c>
      <c r="C338" s="5">
        <v>22</v>
      </c>
      <c r="D338" s="5">
        <f t="shared" si="5"/>
        <v>18.875</v>
      </c>
      <c r="E338" s="5">
        <v>0.25</v>
      </c>
    </row>
    <row r="339" spans="1:5" ht="29">
      <c r="A339" s="256" t="s">
        <v>38</v>
      </c>
      <c r="B339" s="174">
        <v>18</v>
      </c>
      <c r="C339" s="5">
        <v>22</v>
      </c>
      <c r="D339" s="5">
        <f t="shared" si="5"/>
        <v>17.875</v>
      </c>
      <c r="E339" s="5">
        <v>0.25</v>
      </c>
    </row>
    <row r="340" spans="1:5" ht="29">
      <c r="A340" s="256" t="s">
        <v>24</v>
      </c>
      <c r="B340" s="174">
        <v>17</v>
      </c>
      <c r="C340" s="5">
        <v>22</v>
      </c>
      <c r="D340" s="5">
        <f t="shared" si="5"/>
        <v>16.875</v>
      </c>
      <c r="E340" s="5">
        <v>0.25</v>
      </c>
    </row>
    <row r="341" spans="1:5">
      <c r="A341" s="256" t="s">
        <v>37</v>
      </c>
      <c r="B341" s="174">
        <v>16</v>
      </c>
      <c r="C341" s="5">
        <v>22</v>
      </c>
      <c r="D341" s="5">
        <f t="shared" si="5"/>
        <v>15.875</v>
      </c>
      <c r="E341" s="5">
        <v>0.25</v>
      </c>
    </row>
    <row r="342" spans="1:5">
      <c r="A342" s="256" t="s">
        <v>20</v>
      </c>
      <c r="B342" s="174">
        <v>15</v>
      </c>
      <c r="C342" s="5">
        <v>22</v>
      </c>
      <c r="D342" s="5">
        <f t="shared" si="5"/>
        <v>14.875</v>
      </c>
      <c r="E342" s="5">
        <v>0.25</v>
      </c>
    </row>
    <row r="343" spans="1:5">
      <c r="A343" s="256" t="s">
        <v>19</v>
      </c>
      <c r="B343" s="174">
        <v>14</v>
      </c>
      <c r="C343" s="5">
        <v>22</v>
      </c>
      <c r="D343" s="5">
        <f t="shared" si="5"/>
        <v>13.875</v>
      </c>
      <c r="E343" s="5">
        <v>0.25</v>
      </c>
    </row>
    <row r="344" spans="1:5">
      <c r="A344" s="256" t="s">
        <v>30</v>
      </c>
      <c r="B344" s="174">
        <v>13</v>
      </c>
      <c r="C344" s="5">
        <v>22</v>
      </c>
      <c r="D344" s="5">
        <f t="shared" si="5"/>
        <v>12.875</v>
      </c>
      <c r="E344" s="5">
        <v>0.25</v>
      </c>
    </row>
    <row r="345" spans="1:5">
      <c r="A345" s="256" t="s">
        <v>35</v>
      </c>
      <c r="B345" s="174">
        <v>12</v>
      </c>
      <c r="C345" s="5">
        <v>22</v>
      </c>
      <c r="D345" s="5">
        <f t="shared" si="5"/>
        <v>11.875</v>
      </c>
      <c r="E345" s="5">
        <v>0.25</v>
      </c>
    </row>
    <row r="346" spans="1:5" ht="29">
      <c r="A346" s="256" t="s">
        <v>26</v>
      </c>
      <c r="B346" s="174">
        <v>11</v>
      </c>
      <c r="C346" s="5">
        <v>22</v>
      </c>
      <c r="D346" s="5">
        <f t="shared" si="5"/>
        <v>10.875</v>
      </c>
      <c r="E346" s="5">
        <v>0.25</v>
      </c>
    </row>
    <row r="347" spans="1:5">
      <c r="A347" s="256" t="s">
        <v>36</v>
      </c>
      <c r="B347" s="174">
        <v>10</v>
      </c>
      <c r="C347" s="5">
        <v>22</v>
      </c>
      <c r="D347" s="5">
        <f t="shared" si="5"/>
        <v>9.875</v>
      </c>
      <c r="E347" s="5">
        <v>0.25</v>
      </c>
    </row>
    <row r="348" spans="1:5">
      <c r="A348" s="256" t="s">
        <v>28</v>
      </c>
      <c r="B348" s="174">
        <v>9</v>
      </c>
      <c r="C348" s="5">
        <v>22</v>
      </c>
      <c r="D348" s="5">
        <f t="shared" si="5"/>
        <v>8.875</v>
      </c>
      <c r="E348" s="5">
        <v>0.25</v>
      </c>
    </row>
    <row r="349" spans="1:5" ht="29">
      <c r="A349" s="256" t="s">
        <v>25</v>
      </c>
      <c r="B349" s="174">
        <v>8</v>
      </c>
      <c r="C349" s="5">
        <v>22</v>
      </c>
      <c r="D349" s="5">
        <f t="shared" si="5"/>
        <v>7.875</v>
      </c>
      <c r="E349" s="5">
        <v>0.25</v>
      </c>
    </row>
    <row r="350" spans="1:5" ht="29">
      <c r="A350" s="256" t="s">
        <v>22</v>
      </c>
      <c r="B350" s="174">
        <v>7</v>
      </c>
      <c r="C350" s="5">
        <v>22</v>
      </c>
      <c r="D350" s="5">
        <f t="shared" si="5"/>
        <v>6.875</v>
      </c>
      <c r="E350" s="5">
        <v>0.25</v>
      </c>
    </row>
    <row r="351" spans="1:5">
      <c r="A351" s="256" t="s">
        <v>23</v>
      </c>
      <c r="B351" s="174">
        <v>6</v>
      </c>
      <c r="C351" s="5">
        <v>22</v>
      </c>
      <c r="D351" s="5">
        <f t="shared" si="5"/>
        <v>5.875</v>
      </c>
      <c r="E351" s="5">
        <v>0.25</v>
      </c>
    </row>
    <row r="352" spans="1:5">
      <c r="A352" s="256" t="s">
        <v>32</v>
      </c>
      <c r="B352" s="174">
        <v>5</v>
      </c>
      <c r="C352" s="5">
        <v>22</v>
      </c>
      <c r="D352" s="5">
        <f t="shared" si="5"/>
        <v>4.875</v>
      </c>
      <c r="E352" s="5">
        <v>0.25</v>
      </c>
    </row>
    <row r="353" spans="1:6">
      <c r="A353" s="256" t="s">
        <v>33</v>
      </c>
      <c r="B353" s="174">
        <v>4</v>
      </c>
      <c r="C353" s="5">
        <v>22</v>
      </c>
      <c r="D353" s="5">
        <f t="shared" si="5"/>
        <v>3.875</v>
      </c>
      <c r="E353" s="5">
        <v>0.25</v>
      </c>
    </row>
    <row r="354" spans="1:6">
      <c r="A354" s="256" t="s">
        <v>21</v>
      </c>
      <c r="B354" s="174">
        <v>3</v>
      </c>
      <c r="C354" s="5">
        <v>22</v>
      </c>
      <c r="D354" s="5">
        <f t="shared" si="5"/>
        <v>2.875</v>
      </c>
      <c r="E354" s="5">
        <v>0.25</v>
      </c>
    </row>
    <row r="355" spans="1:6" ht="29">
      <c r="A355" s="256" t="s">
        <v>31</v>
      </c>
      <c r="B355" s="174">
        <v>2</v>
      </c>
      <c r="C355" s="5">
        <v>22</v>
      </c>
      <c r="D355" s="5">
        <f t="shared" si="5"/>
        <v>1.875</v>
      </c>
      <c r="E355" s="5">
        <v>0.25</v>
      </c>
    </row>
    <row r="356" spans="1:6">
      <c r="A356" s="256" t="s">
        <v>34</v>
      </c>
      <c r="B356" s="174">
        <v>1</v>
      </c>
      <c r="C356" s="5">
        <v>22</v>
      </c>
      <c r="D356" s="5">
        <f t="shared" si="5"/>
        <v>0.875</v>
      </c>
      <c r="E356" s="5">
        <v>0.25</v>
      </c>
    </row>
    <row r="358" spans="1:6" ht="29">
      <c r="A358" s="256" t="s">
        <v>18</v>
      </c>
      <c r="B358" s="174">
        <v>21</v>
      </c>
      <c r="C358" s="5">
        <v>22</v>
      </c>
      <c r="D358" s="5">
        <f t="shared" ref="D358:D378" si="6">B358-E358/2</f>
        <v>20.875</v>
      </c>
      <c r="E358" s="5">
        <v>0.25</v>
      </c>
      <c r="F358" s="357">
        <v>14.2</v>
      </c>
    </row>
    <row r="359" spans="1:6">
      <c r="A359" s="256" t="s">
        <v>23</v>
      </c>
      <c r="B359" s="174">
        <v>20</v>
      </c>
      <c r="C359" s="5">
        <v>22</v>
      </c>
      <c r="D359" s="5">
        <f t="shared" si="6"/>
        <v>19.875</v>
      </c>
      <c r="E359" s="5">
        <v>0.25</v>
      </c>
    </row>
    <row r="360" spans="1:6">
      <c r="A360" s="256" t="s">
        <v>33</v>
      </c>
      <c r="B360" s="174">
        <v>19</v>
      </c>
      <c r="C360" s="5">
        <v>22</v>
      </c>
      <c r="D360" s="5">
        <f t="shared" si="6"/>
        <v>18.875</v>
      </c>
      <c r="E360" s="5">
        <v>0.25</v>
      </c>
    </row>
    <row r="361" spans="1:6" ht="29">
      <c r="A361" s="256" t="s">
        <v>38</v>
      </c>
      <c r="B361" s="174">
        <v>18</v>
      </c>
      <c r="C361" s="5">
        <v>22</v>
      </c>
      <c r="D361" s="5">
        <f t="shared" si="6"/>
        <v>17.875</v>
      </c>
      <c r="E361" s="5">
        <v>0.25</v>
      </c>
    </row>
    <row r="362" spans="1:6">
      <c r="A362" s="256" t="s">
        <v>36</v>
      </c>
      <c r="B362" s="174">
        <v>17</v>
      </c>
      <c r="C362" s="5">
        <v>22</v>
      </c>
      <c r="D362" s="5">
        <f t="shared" si="6"/>
        <v>16.875</v>
      </c>
      <c r="E362" s="5">
        <v>0.25</v>
      </c>
    </row>
    <row r="363" spans="1:6">
      <c r="A363" s="256" t="s">
        <v>19</v>
      </c>
      <c r="B363" s="174">
        <v>16</v>
      </c>
      <c r="C363" s="5">
        <v>22</v>
      </c>
      <c r="D363" s="5">
        <f t="shared" si="6"/>
        <v>15.875</v>
      </c>
      <c r="E363" s="5">
        <v>0.25</v>
      </c>
    </row>
    <row r="364" spans="1:6" ht="29">
      <c r="A364" s="256" t="s">
        <v>25</v>
      </c>
      <c r="B364" s="174">
        <v>15</v>
      </c>
      <c r="C364" s="5">
        <v>22</v>
      </c>
      <c r="D364" s="5">
        <f t="shared" si="6"/>
        <v>14.875</v>
      </c>
      <c r="E364" s="5">
        <v>0.25</v>
      </c>
    </row>
    <row r="365" spans="1:6">
      <c r="A365" s="256" t="s">
        <v>21</v>
      </c>
      <c r="B365" s="174">
        <v>14</v>
      </c>
      <c r="C365" s="5">
        <v>22</v>
      </c>
      <c r="D365" s="5">
        <f t="shared" si="6"/>
        <v>13.875</v>
      </c>
      <c r="E365" s="5">
        <v>0.25</v>
      </c>
    </row>
    <row r="366" spans="1:6" ht="29">
      <c r="A366" s="256" t="s">
        <v>26</v>
      </c>
      <c r="B366" s="174">
        <v>13</v>
      </c>
      <c r="C366" s="5">
        <v>22</v>
      </c>
      <c r="D366" s="5">
        <f t="shared" si="6"/>
        <v>12.875</v>
      </c>
      <c r="E366" s="5">
        <v>0.25</v>
      </c>
    </row>
    <row r="367" spans="1:6">
      <c r="A367" s="256" t="s">
        <v>37</v>
      </c>
      <c r="B367" s="174">
        <v>12</v>
      </c>
      <c r="C367" s="5">
        <v>22</v>
      </c>
      <c r="D367" s="5">
        <f t="shared" si="6"/>
        <v>11.875</v>
      </c>
      <c r="E367" s="5">
        <v>0.25</v>
      </c>
    </row>
    <row r="368" spans="1:6" ht="29">
      <c r="A368" s="256" t="s">
        <v>24</v>
      </c>
      <c r="B368" s="174">
        <v>11</v>
      </c>
      <c r="C368" s="5">
        <v>22</v>
      </c>
      <c r="D368" s="5">
        <f t="shared" si="6"/>
        <v>10.875</v>
      </c>
      <c r="E368" s="5">
        <v>0.25</v>
      </c>
    </row>
    <row r="369" spans="1:6">
      <c r="A369" s="256" t="s">
        <v>30</v>
      </c>
      <c r="B369" s="174">
        <v>10</v>
      </c>
      <c r="C369" s="5">
        <v>22</v>
      </c>
      <c r="D369" s="5">
        <f t="shared" si="6"/>
        <v>9.875</v>
      </c>
      <c r="E369" s="5">
        <v>0.25</v>
      </c>
    </row>
    <row r="370" spans="1:6">
      <c r="A370" s="256" t="s">
        <v>35</v>
      </c>
      <c r="B370" s="174">
        <v>9</v>
      </c>
      <c r="C370" s="5">
        <v>22</v>
      </c>
      <c r="D370" s="5">
        <f t="shared" si="6"/>
        <v>8.875</v>
      </c>
      <c r="E370" s="5">
        <v>0.25</v>
      </c>
    </row>
    <row r="371" spans="1:6">
      <c r="A371" s="256" t="s">
        <v>20</v>
      </c>
      <c r="B371" s="174">
        <v>8</v>
      </c>
      <c r="C371" s="5">
        <v>22</v>
      </c>
      <c r="D371" s="5">
        <f t="shared" si="6"/>
        <v>7.875</v>
      </c>
      <c r="E371" s="5">
        <v>0.25</v>
      </c>
    </row>
    <row r="372" spans="1:6">
      <c r="A372" s="256" t="s">
        <v>34</v>
      </c>
      <c r="B372" s="174">
        <v>7</v>
      </c>
      <c r="C372" s="5">
        <v>22</v>
      </c>
      <c r="D372" s="5">
        <f t="shared" si="6"/>
        <v>6.875</v>
      </c>
      <c r="E372" s="5">
        <v>0.25</v>
      </c>
    </row>
    <row r="373" spans="1:6">
      <c r="A373" s="256" t="s">
        <v>28</v>
      </c>
      <c r="B373" s="174">
        <v>6</v>
      </c>
      <c r="C373" s="5">
        <v>22</v>
      </c>
      <c r="D373" s="5">
        <f t="shared" si="6"/>
        <v>5.875</v>
      </c>
      <c r="E373" s="5">
        <v>0.25</v>
      </c>
    </row>
    <row r="374" spans="1:6">
      <c r="A374" s="256" t="s">
        <v>27</v>
      </c>
      <c r="B374" s="174">
        <v>5</v>
      </c>
      <c r="C374" s="5">
        <v>22</v>
      </c>
      <c r="D374" s="5">
        <f t="shared" si="6"/>
        <v>4.875</v>
      </c>
      <c r="E374" s="5">
        <v>0.25</v>
      </c>
    </row>
    <row r="375" spans="1:6" ht="29">
      <c r="A375" s="256" t="s">
        <v>22</v>
      </c>
      <c r="B375" s="174">
        <v>4</v>
      </c>
      <c r="C375" s="5">
        <v>22</v>
      </c>
      <c r="D375" s="5">
        <f t="shared" si="6"/>
        <v>3.875</v>
      </c>
      <c r="E375" s="5">
        <v>0.25</v>
      </c>
    </row>
    <row r="376" spans="1:6" ht="29">
      <c r="A376" s="256" t="s">
        <v>31</v>
      </c>
      <c r="B376" s="174">
        <v>3</v>
      </c>
      <c r="C376" s="5">
        <v>22</v>
      </c>
      <c r="D376" s="5">
        <f t="shared" si="6"/>
        <v>2.875</v>
      </c>
      <c r="E376" s="5">
        <v>0.25</v>
      </c>
    </row>
    <row r="377" spans="1:6">
      <c r="A377" s="256" t="s">
        <v>29</v>
      </c>
      <c r="B377" s="174">
        <v>2</v>
      </c>
      <c r="C377" s="5">
        <v>22</v>
      </c>
      <c r="D377" s="5">
        <f t="shared" si="6"/>
        <v>1.875</v>
      </c>
      <c r="E377" s="5">
        <v>0.25</v>
      </c>
    </row>
    <row r="378" spans="1:6">
      <c r="A378" s="256" t="s">
        <v>32</v>
      </c>
      <c r="B378" s="174">
        <v>1</v>
      </c>
      <c r="C378" s="5">
        <v>22</v>
      </c>
      <c r="D378" s="5">
        <f t="shared" si="6"/>
        <v>0.875</v>
      </c>
      <c r="E378" s="5">
        <v>0.25</v>
      </c>
    </row>
    <row r="380" spans="1:6">
      <c r="A380" s="256" t="s">
        <v>23</v>
      </c>
      <c r="B380" s="174">
        <v>21</v>
      </c>
      <c r="C380" s="5">
        <v>22</v>
      </c>
      <c r="D380" s="5">
        <f t="shared" ref="D380:D400" si="7">B380-E380/2</f>
        <v>20.875</v>
      </c>
      <c r="E380" s="5">
        <v>0.25</v>
      </c>
      <c r="F380" s="357">
        <v>14.6</v>
      </c>
    </row>
    <row r="381" spans="1:6">
      <c r="A381" s="256" t="s">
        <v>33</v>
      </c>
      <c r="B381" s="174">
        <v>20</v>
      </c>
      <c r="C381" s="5">
        <v>22</v>
      </c>
      <c r="D381" s="5">
        <f t="shared" si="7"/>
        <v>19.875</v>
      </c>
      <c r="E381" s="5">
        <v>0.25</v>
      </c>
    </row>
    <row r="382" spans="1:6" ht="29">
      <c r="A382" s="256" t="s">
        <v>24</v>
      </c>
      <c r="B382" s="174">
        <v>19</v>
      </c>
      <c r="C382" s="5">
        <v>22</v>
      </c>
      <c r="D382" s="5">
        <f t="shared" si="7"/>
        <v>18.875</v>
      </c>
      <c r="E382" s="5">
        <v>0.25</v>
      </c>
    </row>
    <row r="383" spans="1:6" ht="29">
      <c r="A383" s="256" t="s">
        <v>25</v>
      </c>
      <c r="B383" s="174">
        <v>18</v>
      </c>
      <c r="C383" s="5">
        <v>22</v>
      </c>
      <c r="D383" s="5">
        <f t="shared" si="7"/>
        <v>17.875</v>
      </c>
      <c r="E383" s="5">
        <v>0.25</v>
      </c>
    </row>
    <row r="384" spans="1:6">
      <c r="A384" s="256" t="s">
        <v>27</v>
      </c>
      <c r="B384" s="174">
        <v>17</v>
      </c>
      <c r="C384" s="5">
        <v>22</v>
      </c>
      <c r="D384" s="5">
        <f t="shared" si="7"/>
        <v>16.875</v>
      </c>
      <c r="E384" s="5">
        <v>0.25</v>
      </c>
    </row>
    <row r="385" spans="1:5">
      <c r="A385" s="256" t="s">
        <v>19</v>
      </c>
      <c r="B385" s="174">
        <v>16</v>
      </c>
      <c r="C385" s="5">
        <v>22</v>
      </c>
      <c r="D385" s="5">
        <f t="shared" si="7"/>
        <v>15.875</v>
      </c>
      <c r="E385" s="5">
        <v>0.25</v>
      </c>
    </row>
    <row r="386" spans="1:5" ht="29">
      <c r="A386" s="256" t="s">
        <v>18</v>
      </c>
      <c r="B386" s="174">
        <v>15</v>
      </c>
      <c r="C386" s="5">
        <v>22</v>
      </c>
      <c r="D386" s="5">
        <f t="shared" si="7"/>
        <v>14.875</v>
      </c>
      <c r="E386" s="5">
        <v>0.25</v>
      </c>
    </row>
    <row r="387" spans="1:5" ht="29">
      <c r="A387" s="256" t="s">
        <v>22</v>
      </c>
      <c r="B387" s="174">
        <v>14</v>
      </c>
      <c r="C387" s="5">
        <v>22</v>
      </c>
      <c r="D387" s="5">
        <f t="shared" si="7"/>
        <v>13.875</v>
      </c>
      <c r="E387" s="5">
        <v>0.25</v>
      </c>
    </row>
    <row r="388" spans="1:5">
      <c r="A388" s="256" t="s">
        <v>30</v>
      </c>
      <c r="B388" s="174">
        <v>13</v>
      </c>
      <c r="C388" s="5">
        <v>22</v>
      </c>
      <c r="D388" s="5">
        <f t="shared" si="7"/>
        <v>12.875</v>
      </c>
      <c r="E388" s="5">
        <v>0.25</v>
      </c>
    </row>
    <row r="389" spans="1:5">
      <c r="A389" s="256" t="s">
        <v>28</v>
      </c>
      <c r="B389" s="174">
        <v>12</v>
      </c>
      <c r="C389" s="5">
        <v>22</v>
      </c>
      <c r="D389" s="5">
        <f t="shared" si="7"/>
        <v>11.875</v>
      </c>
      <c r="E389" s="5">
        <v>0.25</v>
      </c>
    </row>
    <row r="390" spans="1:5">
      <c r="A390" s="256" t="s">
        <v>37</v>
      </c>
      <c r="B390" s="174">
        <v>11</v>
      </c>
      <c r="C390" s="5">
        <v>22</v>
      </c>
      <c r="D390" s="5">
        <f t="shared" si="7"/>
        <v>10.875</v>
      </c>
      <c r="E390" s="5">
        <v>0.25</v>
      </c>
    </row>
    <row r="391" spans="1:5">
      <c r="A391" s="256" t="s">
        <v>34</v>
      </c>
      <c r="B391" s="174">
        <v>10</v>
      </c>
      <c r="C391" s="5">
        <v>22</v>
      </c>
      <c r="D391" s="5">
        <f t="shared" si="7"/>
        <v>9.875</v>
      </c>
      <c r="E391" s="5">
        <v>0.25</v>
      </c>
    </row>
    <row r="392" spans="1:5">
      <c r="A392" s="256" t="s">
        <v>21</v>
      </c>
      <c r="B392" s="174">
        <v>9</v>
      </c>
      <c r="C392" s="5">
        <v>22</v>
      </c>
      <c r="D392" s="5">
        <f t="shared" si="7"/>
        <v>8.875</v>
      </c>
      <c r="E392" s="5">
        <v>0.25</v>
      </c>
    </row>
    <row r="393" spans="1:5" ht="29">
      <c r="A393" s="256" t="s">
        <v>31</v>
      </c>
      <c r="B393" s="174">
        <v>8</v>
      </c>
      <c r="C393" s="5">
        <v>22</v>
      </c>
      <c r="D393" s="5">
        <f t="shared" si="7"/>
        <v>7.875</v>
      </c>
      <c r="E393" s="5">
        <v>0.25</v>
      </c>
    </row>
    <row r="394" spans="1:5">
      <c r="A394" s="256" t="s">
        <v>20</v>
      </c>
      <c r="B394" s="174">
        <v>7</v>
      </c>
      <c r="C394" s="5">
        <v>22</v>
      </c>
      <c r="D394" s="5">
        <f t="shared" si="7"/>
        <v>6.875</v>
      </c>
      <c r="E394" s="5">
        <v>0.25</v>
      </c>
    </row>
    <row r="395" spans="1:5">
      <c r="A395" s="256" t="s">
        <v>35</v>
      </c>
      <c r="B395" s="174">
        <v>6</v>
      </c>
      <c r="C395" s="5">
        <v>22</v>
      </c>
      <c r="D395" s="5">
        <f t="shared" si="7"/>
        <v>5.875</v>
      </c>
      <c r="E395" s="5">
        <v>0.25</v>
      </c>
    </row>
    <row r="396" spans="1:5" ht="29">
      <c r="A396" s="256" t="s">
        <v>26</v>
      </c>
      <c r="B396" s="174">
        <v>5</v>
      </c>
      <c r="C396" s="5">
        <v>22</v>
      </c>
      <c r="D396" s="5">
        <f t="shared" si="7"/>
        <v>4.875</v>
      </c>
      <c r="E396" s="5">
        <v>0.25</v>
      </c>
    </row>
    <row r="397" spans="1:5">
      <c r="A397" s="256" t="s">
        <v>36</v>
      </c>
      <c r="B397" s="174">
        <v>4</v>
      </c>
      <c r="C397" s="5">
        <v>22</v>
      </c>
      <c r="D397" s="5">
        <f t="shared" si="7"/>
        <v>3.875</v>
      </c>
      <c r="E397" s="5">
        <v>0.25</v>
      </c>
    </row>
    <row r="398" spans="1:5" ht="29">
      <c r="A398" s="256" t="s">
        <v>38</v>
      </c>
      <c r="B398" s="174">
        <v>3</v>
      </c>
      <c r="C398" s="5">
        <v>22</v>
      </c>
      <c r="D398" s="5">
        <f t="shared" si="7"/>
        <v>2.875</v>
      </c>
      <c r="E398" s="5">
        <v>0.25</v>
      </c>
    </row>
    <row r="399" spans="1:5">
      <c r="A399" s="256" t="s">
        <v>32</v>
      </c>
      <c r="B399" s="174">
        <v>2</v>
      </c>
      <c r="C399" s="5">
        <v>22</v>
      </c>
      <c r="D399" s="5">
        <f t="shared" si="7"/>
        <v>1.875</v>
      </c>
      <c r="E399" s="5">
        <v>0.25</v>
      </c>
    </row>
    <row r="400" spans="1:5">
      <c r="A400" s="256" t="s">
        <v>29</v>
      </c>
      <c r="B400" s="174">
        <v>1</v>
      </c>
      <c r="C400" s="5">
        <v>22</v>
      </c>
      <c r="D400" s="5">
        <f t="shared" si="7"/>
        <v>0.875</v>
      </c>
      <c r="E400" s="5">
        <v>0.25</v>
      </c>
    </row>
    <row r="404" spans="1:6">
      <c r="A404" s="158" t="s">
        <v>34</v>
      </c>
      <c r="B404" s="174">
        <v>21</v>
      </c>
      <c r="C404" s="5">
        <v>22</v>
      </c>
      <c r="D404" s="5">
        <f t="shared" ref="D404:D424" si="8">B404-E404/2</f>
        <v>20.875</v>
      </c>
      <c r="E404" s="5">
        <v>0.25</v>
      </c>
      <c r="F404" s="357">
        <v>15.1</v>
      </c>
    </row>
    <row r="405" spans="1:6">
      <c r="A405" s="158" t="s">
        <v>31</v>
      </c>
      <c r="B405" s="174">
        <v>20</v>
      </c>
      <c r="C405" s="5">
        <v>22</v>
      </c>
      <c r="D405" s="5">
        <f t="shared" si="8"/>
        <v>19.875</v>
      </c>
      <c r="E405" s="5">
        <v>0.25</v>
      </c>
    </row>
    <row r="406" spans="1:6">
      <c r="A406" s="158" t="s">
        <v>27</v>
      </c>
      <c r="B406" s="174">
        <v>19</v>
      </c>
      <c r="C406" s="5">
        <v>22</v>
      </c>
      <c r="D406" s="5">
        <f t="shared" si="8"/>
        <v>18.875</v>
      </c>
      <c r="E406" s="5">
        <v>0.25</v>
      </c>
    </row>
    <row r="407" spans="1:6" ht="26">
      <c r="A407" s="158" t="s">
        <v>18</v>
      </c>
      <c r="B407" s="174">
        <v>18</v>
      </c>
      <c r="C407" s="5">
        <v>22</v>
      </c>
      <c r="D407" s="5">
        <f t="shared" si="8"/>
        <v>17.875</v>
      </c>
      <c r="E407" s="5">
        <v>0.25</v>
      </c>
    </row>
    <row r="408" spans="1:6">
      <c r="A408" s="158" t="s">
        <v>21</v>
      </c>
      <c r="B408" s="174">
        <v>17</v>
      </c>
      <c r="C408" s="5">
        <v>22</v>
      </c>
      <c r="D408" s="5">
        <f t="shared" si="8"/>
        <v>16.875</v>
      </c>
      <c r="E408" s="5">
        <v>0.25</v>
      </c>
    </row>
    <row r="409" spans="1:6" ht="26">
      <c r="A409" s="158" t="s">
        <v>38</v>
      </c>
      <c r="B409" s="174">
        <v>16</v>
      </c>
      <c r="C409" s="5">
        <v>22</v>
      </c>
      <c r="D409" s="5">
        <f t="shared" si="8"/>
        <v>15.875</v>
      </c>
      <c r="E409" s="5">
        <v>0.25</v>
      </c>
    </row>
    <row r="410" spans="1:6">
      <c r="A410" s="397" t="s">
        <v>35</v>
      </c>
      <c r="B410" s="174">
        <v>15</v>
      </c>
      <c r="C410" s="5">
        <v>22</v>
      </c>
      <c r="D410" s="5">
        <f t="shared" si="8"/>
        <v>14.875</v>
      </c>
      <c r="E410" s="5">
        <v>0.25</v>
      </c>
    </row>
    <row r="411" spans="1:6" ht="26">
      <c r="A411" s="158" t="s">
        <v>26</v>
      </c>
      <c r="B411" s="174">
        <v>14</v>
      </c>
      <c r="C411" s="5">
        <v>22</v>
      </c>
      <c r="D411" s="5">
        <f t="shared" si="8"/>
        <v>13.875</v>
      </c>
      <c r="E411" s="5">
        <v>0.25</v>
      </c>
    </row>
    <row r="412" spans="1:6">
      <c r="A412" s="158" t="s">
        <v>20</v>
      </c>
      <c r="B412" s="174">
        <v>13</v>
      </c>
      <c r="C412" s="5">
        <v>22</v>
      </c>
      <c r="D412" s="5">
        <f t="shared" si="8"/>
        <v>12.875</v>
      </c>
      <c r="E412" s="5">
        <v>0.25</v>
      </c>
    </row>
    <row r="413" spans="1:6">
      <c r="A413" s="158" t="s">
        <v>29</v>
      </c>
      <c r="B413" s="174">
        <v>12</v>
      </c>
      <c r="C413" s="5">
        <v>22</v>
      </c>
      <c r="D413" s="5">
        <f t="shared" si="8"/>
        <v>11.875</v>
      </c>
      <c r="E413" s="5">
        <v>0.25</v>
      </c>
    </row>
    <row r="414" spans="1:6">
      <c r="A414" s="158" t="s">
        <v>36</v>
      </c>
      <c r="B414" s="174">
        <v>11</v>
      </c>
      <c r="C414" s="5">
        <v>22</v>
      </c>
      <c r="D414" s="5">
        <f t="shared" si="8"/>
        <v>10.875</v>
      </c>
      <c r="E414" s="5">
        <v>0.25</v>
      </c>
    </row>
    <row r="415" spans="1:6">
      <c r="A415" s="158" t="s">
        <v>19</v>
      </c>
      <c r="B415" s="174">
        <v>10</v>
      </c>
      <c r="C415" s="5">
        <v>22</v>
      </c>
      <c r="D415" s="5">
        <f t="shared" si="8"/>
        <v>9.875</v>
      </c>
      <c r="E415" s="5">
        <v>0.25</v>
      </c>
    </row>
    <row r="416" spans="1:6" ht="26">
      <c r="A416" s="158" t="s">
        <v>22</v>
      </c>
      <c r="B416" s="174">
        <v>9</v>
      </c>
      <c r="C416" s="5">
        <v>22</v>
      </c>
      <c r="D416" s="5">
        <f t="shared" si="8"/>
        <v>8.875</v>
      </c>
      <c r="E416" s="5">
        <v>0.25</v>
      </c>
    </row>
    <row r="417" spans="1:6">
      <c r="A417" s="250" t="s">
        <v>37</v>
      </c>
      <c r="B417" s="174">
        <v>8</v>
      </c>
      <c r="C417" s="5">
        <v>22</v>
      </c>
      <c r="D417" s="5">
        <f t="shared" si="8"/>
        <v>7.875</v>
      </c>
      <c r="E417" s="5">
        <v>0.25</v>
      </c>
    </row>
    <row r="418" spans="1:6">
      <c r="A418" s="158" t="s">
        <v>30</v>
      </c>
      <c r="B418" s="174">
        <v>7</v>
      </c>
      <c r="C418" s="5">
        <v>22</v>
      </c>
      <c r="D418" s="5">
        <f t="shared" si="8"/>
        <v>6.875</v>
      </c>
      <c r="E418" s="5">
        <v>0.25</v>
      </c>
    </row>
    <row r="419" spans="1:6">
      <c r="A419" s="158" t="s">
        <v>32</v>
      </c>
      <c r="B419" s="174">
        <v>6</v>
      </c>
      <c r="C419" s="5">
        <v>22</v>
      </c>
      <c r="D419" s="5">
        <f t="shared" si="8"/>
        <v>5.875</v>
      </c>
      <c r="E419" s="5">
        <v>0.25</v>
      </c>
    </row>
    <row r="420" spans="1:6">
      <c r="A420" s="158" t="s">
        <v>28</v>
      </c>
      <c r="B420" s="174">
        <v>5</v>
      </c>
      <c r="C420" s="5">
        <v>22</v>
      </c>
      <c r="D420" s="5">
        <f t="shared" si="8"/>
        <v>4.875</v>
      </c>
      <c r="E420" s="5">
        <v>0.25</v>
      </c>
    </row>
    <row r="421" spans="1:6" ht="26">
      <c r="A421" s="158" t="s">
        <v>24</v>
      </c>
      <c r="B421" s="174">
        <v>4</v>
      </c>
      <c r="C421" s="5">
        <v>22</v>
      </c>
      <c r="D421" s="5">
        <f t="shared" si="8"/>
        <v>3.875</v>
      </c>
      <c r="E421" s="5">
        <v>0.25</v>
      </c>
    </row>
    <row r="422" spans="1:6">
      <c r="A422" s="158" t="s">
        <v>25</v>
      </c>
      <c r="B422" s="174">
        <v>3</v>
      </c>
      <c r="C422" s="5">
        <v>22</v>
      </c>
      <c r="D422" s="5">
        <f t="shared" si="8"/>
        <v>2.875</v>
      </c>
      <c r="E422" s="5">
        <v>0.25</v>
      </c>
    </row>
    <row r="423" spans="1:6">
      <c r="A423" s="158" t="s">
        <v>33</v>
      </c>
      <c r="B423" s="174">
        <v>2</v>
      </c>
      <c r="C423" s="5">
        <v>22</v>
      </c>
      <c r="D423" s="5">
        <f t="shared" si="8"/>
        <v>1.875</v>
      </c>
      <c r="E423" s="5">
        <v>0.25</v>
      </c>
    </row>
    <row r="424" spans="1:6">
      <c r="A424" s="158" t="s">
        <v>23</v>
      </c>
      <c r="B424" s="174">
        <v>1</v>
      </c>
      <c r="C424" s="5">
        <v>22</v>
      </c>
      <c r="D424" s="5">
        <f t="shared" si="8"/>
        <v>0.875</v>
      </c>
      <c r="E424" s="5">
        <v>0.25</v>
      </c>
    </row>
    <row r="426" spans="1:6">
      <c r="A426" s="256" t="s">
        <v>34</v>
      </c>
      <c r="B426" s="174">
        <v>21</v>
      </c>
      <c r="C426" s="5">
        <v>22</v>
      </c>
      <c r="D426" s="5">
        <f t="shared" ref="D426:D446" si="9">B426-E426/2</f>
        <v>20.875</v>
      </c>
      <c r="E426" s="5">
        <v>0.25</v>
      </c>
      <c r="F426" s="357">
        <v>15.2</v>
      </c>
    </row>
    <row r="427" spans="1:6" ht="29">
      <c r="A427" s="256" t="s">
        <v>31</v>
      </c>
      <c r="B427" s="174">
        <v>20</v>
      </c>
      <c r="C427" s="5">
        <v>22</v>
      </c>
      <c r="D427" s="5">
        <f t="shared" si="9"/>
        <v>19.875</v>
      </c>
      <c r="E427" s="5">
        <v>0.25</v>
      </c>
    </row>
    <row r="428" spans="1:6">
      <c r="A428" s="256" t="s">
        <v>27</v>
      </c>
      <c r="B428" s="174">
        <v>19</v>
      </c>
      <c r="C428" s="5">
        <v>22</v>
      </c>
      <c r="D428" s="5">
        <f t="shared" si="9"/>
        <v>18.875</v>
      </c>
      <c r="E428" s="5">
        <v>0.25</v>
      </c>
    </row>
    <row r="429" spans="1:6" ht="29">
      <c r="A429" s="256" t="s">
        <v>18</v>
      </c>
      <c r="B429" s="174">
        <v>18</v>
      </c>
      <c r="C429" s="5">
        <v>22</v>
      </c>
      <c r="D429" s="5">
        <f t="shared" si="9"/>
        <v>17.875</v>
      </c>
      <c r="E429" s="5">
        <v>0.25</v>
      </c>
    </row>
    <row r="430" spans="1:6">
      <c r="A430" s="256" t="s">
        <v>21</v>
      </c>
      <c r="B430" s="174">
        <v>17</v>
      </c>
      <c r="C430" s="5">
        <v>22</v>
      </c>
      <c r="D430" s="5">
        <f t="shared" si="9"/>
        <v>16.875</v>
      </c>
      <c r="E430" s="5">
        <v>0.25</v>
      </c>
    </row>
    <row r="431" spans="1:6" ht="29">
      <c r="A431" s="256" t="s">
        <v>38</v>
      </c>
      <c r="B431" s="174">
        <v>16</v>
      </c>
      <c r="C431" s="5">
        <v>22</v>
      </c>
      <c r="D431" s="5">
        <f t="shared" si="9"/>
        <v>15.875</v>
      </c>
      <c r="E431" s="5">
        <v>0.25</v>
      </c>
    </row>
    <row r="432" spans="1:6">
      <c r="A432" s="256" t="s">
        <v>35</v>
      </c>
      <c r="B432" s="174">
        <v>15</v>
      </c>
      <c r="C432" s="5">
        <v>22</v>
      </c>
      <c r="D432" s="5">
        <f t="shared" si="9"/>
        <v>14.875</v>
      </c>
      <c r="E432" s="5">
        <v>0.25</v>
      </c>
    </row>
    <row r="433" spans="1:5">
      <c r="A433" s="256" t="s">
        <v>20</v>
      </c>
      <c r="B433" s="174">
        <v>14</v>
      </c>
      <c r="C433" s="5">
        <v>22</v>
      </c>
      <c r="D433" s="5">
        <f t="shared" si="9"/>
        <v>13.875</v>
      </c>
      <c r="E433" s="5">
        <v>0.25</v>
      </c>
    </row>
    <row r="434" spans="1:5" ht="29">
      <c r="A434" s="256" t="s">
        <v>26</v>
      </c>
      <c r="B434" s="174">
        <v>13</v>
      </c>
      <c r="C434" s="5">
        <v>22</v>
      </c>
      <c r="D434" s="5">
        <f t="shared" si="9"/>
        <v>12.875</v>
      </c>
      <c r="E434" s="5">
        <v>0.25</v>
      </c>
    </row>
    <row r="435" spans="1:5">
      <c r="A435" s="256" t="s">
        <v>29</v>
      </c>
      <c r="B435" s="174">
        <v>12</v>
      </c>
      <c r="C435" s="5">
        <v>22</v>
      </c>
      <c r="D435" s="5">
        <f t="shared" si="9"/>
        <v>11.875</v>
      </c>
      <c r="E435" s="5">
        <v>0.25</v>
      </c>
    </row>
    <row r="436" spans="1:5" ht="29">
      <c r="A436" s="256" t="s">
        <v>22</v>
      </c>
      <c r="B436" s="174">
        <v>11</v>
      </c>
      <c r="C436" s="5">
        <v>22</v>
      </c>
      <c r="D436" s="5">
        <f t="shared" si="9"/>
        <v>10.875</v>
      </c>
      <c r="E436" s="5">
        <v>0.25</v>
      </c>
    </row>
    <row r="437" spans="1:5">
      <c r="A437" s="256" t="s">
        <v>19</v>
      </c>
      <c r="B437" s="174">
        <v>10</v>
      </c>
      <c r="C437" s="5">
        <v>22</v>
      </c>
      <c r="D437" s="5">
        <f t="shared" si="9"/>
        <v>9.875</v>
      </c>
      <c r="E437" s="5">
        <v>0.25</v>
      </c>
    </row>
    <row r="438" spans="1:5">
      <c r="A438" s="256" t="s">
        <v>32</v>
      </c>
      <c r="B438" s="174">
        <v>9</v>
      </c>
      <c r="C438" s="5">
        <v>22</v>
      </c>
      <c r="D438" s="5">
        <f t="shared" si="9"/>
        <v>8.875</v>
      </c>
      <c r="E438" s="5">
        <v>0.25</v>
      </c>
    </row>
    <row r="439" spans="1:5" ht="29">
      <c r="A439" s="256" t="s">
        <v>24</v>
      </c>
      <c r="B439" s="174">
        <v>8</v>
      </c>
      <c r="C439" s="5">
        <v>22</v>
      </c>
      <c r="D439" s="5">
        <f t="shared" si="9"/>
        <v>7.875</v>
      </c>
      <c r="E439" s="5">
        <v>0.25</v>
      </c>
    </row>
    <row r="440" spans="1:5">
      <c r="A440" s="256" t="s">
        <v>28</v>
      </c>
      <c r="B440" s="174">
        <v>7</v>
      </c>
      <c r="C440" s="5">
        <v>22</v>
      </c>
      <c r="D440" s="5">
        <f t="shared" si="9"/>
        <v>6.875</v>
      </c>
      <c r="E440" s="5">
        <v>0.25</v>
      </c>
    </row>
    <row r="441" spans="1:5">
      <c r="A441" s="256" t="s">
        <v>36</v>
      </c>
      <c r="B441" s="174">
        <v>6</v>
      </c>
      <c r="C441" s="5">
        <v>22</v>
      </c>
      <c r="D441" s="5">
        <f t="shared" si="9"/>
        <v>5.875</v>
      </c>
      <c r="E441" s="5">
        <v>0.25</v>
      </c>
    </row>
    <row r="442" spans="1:5">
      <c r="A442" s="256" t="s">
        <v>37</v>
      </c>
      <c r="B442" s="174">
        <v>5</v>
      </c>
      <c r="C442" s="5">
        <v>22</v>
      </c>
      <c r="D442" s="5">
        <f t="shared" si="9"/>
        <v>4.875</v>
      </c>
      <c r="E442" s="5">
        <v>0.25</v>
      </c>
    </row>
    <row r="443" spans="1:5" ht="29">
      <c r="A443" s="256" t="s">
        <v>25</v>
      </c>
      <c r="B443" s="174">
        <v>4</v>
      </c>
      <c r="C443" s="5">
        <v>22</v>
      </c>
      <c r="D443" s="5">
        <f t="shared" si="9"/>
        <v>3.875</v>
      </c>
      <c r="E443" s="5">
        <v>0.25</v>
      </c>
    </row>
    <row r="444" spans="1:5">
      <c r="A444" s="256" t="s">
        <v>33</v>
      </c>
      <c r="B444" s="174">
        <v>3</v>
      </c>
      <c r="C444" s="5">
        <v>22</v>
      </c>
      <c r="D444" s="5">
        <f t="shared" si="9"/>
        <v>2.875</v>
      </c>
      <c r="E444" s="5">
        <v>0.25</v>
      </c>
    </row>
    <row r="445" spans="1:5">
      <c r="A445" s="256" t="s">
        <v>23</v>
      </c>
      <c r="B445" s="174">
        <v>2</v>
      </c>
      <c r="C445" s="5">
        <v>22</v>
      </c>
      <c r="D445" s="5">
        <f t="shared" si="9"/>
        <v>1.875</v>
      </c>
      <c r="E445" s="5">
        <v>0.25</v>
      </c>
    </row>
    <row r="446" spans="1:5">
      <c r="A446" s="256" t="s">
        <v>30</v>
      </c>
      <c r="B446" s="174">
        <v>1</v>
      </c>
      <c r="C446" s="5">
        <v>22</v>
      </c>
      <c r="D446" s="5">
        <f t="shared" si="9"/>
        <v>0.875</v>
      </c>
      <c r="E446" s="5">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8"/>
  <sheetViews>
    <sheetView topLeftCell="A484" zoomScale="90" zoomScaleNormal="90" workbookViewId="0">
      <selection activeCell="O23" sqref="O23"/>
    </sheetView>
  </sheetViews>
  <sheetFormatPr defaultColWidth="8.81640625" defaultRowHeight="14.5"/>
  <cols>
    <col min="2" max="2" width="17.453125" customWidth="1"/>
    <col min="3" max="3" width="9.453125" customWidth="1"/>
    <col min="4" max="4" width="8.453125" customWidth="1"/>
    <col min="5" max="5" width="8.7265625" customWidth="1"/>
    <col min="6" max="6" width="8" customWidth="1"/>
    <col min="7" max="7" width="9" customWidth="1"/>
    <col min="8" max="8" width="7.7265625" customWidth="1"/>
    <col min="9" max="9" width="9.81640625" customWidth="1"/>
    <col min="10" max="10" width="8.453125" customWidth="1"/>
    <col min="11" max="11" width="7.81640625" customWidth="1"/>
    <col min="12" max="12" width="8.1796875" customWidth="1"/>
    <col min="13" max="13" width="9.26953125" customWidth="1"/>
    <col min="14" max="14" width="7.81640625" customWidth="1"/>
    <col min="15" max="15" width="8.453125" customWidth="1"/>
    <col min="16" max="16" width="7.453125" customWidth="1"/>
  </cols>
  <sheetData>
    <row r="1" spans="1:16" s="75" customFormat="1">
      <c r="A1" s="398" t="s">
        <v>487</v>
      </c>
      <c r="B1" s="398"/>
      <c r="C1" s="398"/>
      <c r="D1" s="398"/>
      <c r="E1" s="398"/>
      <c r="F1" s="398"/>
      <c r="G1" s="398"/>
      <c r="H1" s="398"/>
      <c r="I1" s="398"/>
      <c r="J1" s="149"/>
    </row>
    <row r="4" spans="1:16" s="31" customFormat="1" ht="48">
      <c r="B4" s="73"/>
      <c r="C4" s="73" t="s">
        <v>45</v>
      </c>
      <c r="D4" s="73" t="s">
        <v>46</v>
      </c>
      <c r="E4" s="73" t="s">
        <v>47</v>
      </c>
      <c r="F4" s="73" t="s">
        <v>46</v>
      </c>
      <c r="G4" s="73" t="s">
        <v>48</v>
      </c>
      <c r="H4" s="73" t="s">
        <v>46</v>
      </c>
      <c r="I4" s="74" t="s">
        <v>49</v>
      </c>
      <c r="J4" s="73" t="s">
        <v>46</v>
      </c>
      <c r="K4" s="74" t="s">
        <v>50</v>
      </c>
      <c r="L4" s="73" t="s">
        <v>46</v>
      </c>
      <c r="M4" s="74" t="s">
        <v>51</v>
      </c>
      <c r="N4" s="73" t="s">
        <v>46</v>
      </c>
      <c r="O4" s="74" t="s">
        <v>52</v>
      </c>
      <c r="P4" s="73" t="s">
        <v>46</v>
      </c>
    </row>
    <row r="5" spans="1:16">
      <c r="A5" s="175"/>
      <c r="B5" s="53" t="s">
        <v>35</v>
      </c>
      <c r="C5" s="238">
        <v>0.66800000000000004</v>
      </c>
      <c r="D5" s="34">
        <v>2.2000000000000002</v>
      </c>
      <c r="E5" s="238">
        <v>0.16400000000000001</v>
      </c>
      <c r="F5" s="34">
        <v>0.5</v>
      </c>
      <c r="G5" s="238">
        <v>1.0999999999999999E-2</v>
      </c>
      <c r="H5" s="34">
        <v>0.5</v>
      </c>
      <c r="I5" s="238">
        <v>0.09</v>
      </c>
      <c r="J5" s="34">
        <v>0.3</v>
      </c>
      <c r="K5" s="238" t="s">
        <v>207</v>
      </c>
      <c r="L5" s="34" t="s">
        <v>207</v>
      </c>
      <c r="M5" s="238">
        <v>0.105</v>
      </c>
      <c r="N5" s="34">
        <v>1.9</v>
      </c>
      <c r="O5" s="238">
        <v>0.19400000000000001</v>
      </c>
      <c r="P5" s="294" t="s">
        <v>574</v>
      </c>
    </row>
    <row r="6" spans="1:16">
      <c r="A6" s="175"/>
      <c r="B6" s="53" t="s">
        <v>23</v>
      </c>
      <c r="C6" s="238">
        <v>0.74299999999999999</v>
      </c>
      <c r="D6" s="34">
        <v>0.7</v>
      </c>
      <c r="E6" s="264">
        <v>7.0000000000000007E-2</v>
      </c>
      <c r="F6" s="5">
        <v>0.4</v>
      </c>
      <c r="G6" s="238">
        <v>4.0000000000000001E-3</v>
      </c>
      <c r="H6" s="34">
        <v>0.1</v>
      </c>
      <c r="I6" s="238">
        <v>0.18</v>
      </c>
      <c r="J6" s="34">
        <v>0.2</v>
      </c>
      <c r="K6" s="238">
        <v>2E-3</v>
      </c>
      <c r="L6" s="34">
        <v>0.1</v>
      </c>
      <c r="M6" s="238">
        <v>3.4000000000000002E-2</v>
      </c>
      <c r="N6" s="34">
        <v>0.7</v>
      </c>
      <c r="O6" s="238">
        <v>0.21</v>
      </c>
      <c r="P6" s="294" t="s">
        <v>574</v>
      </c>
    </row>
    <row r="7" spans="1:16">
      <c r="A7" s="175"/>
      <c r="B7" s="54" t="s">
        <v>22</v>
      </c>
      <c r="C7" s="239">
        <v>0.749</v>
      </c>
      <c r="D7" s="35">
        <v>0.9</v>
      </c>
      <c r="E7" s="239">
        <v>0.19700000000000001</v>
      </c>
      <c r="F7" s="35">
        <v>0.4</v>
      </c>
      <c r="G7" s="239">
        <v>8.0000000000000002E-3</v>
      </c>
      <c r="H7" s="35">
        <v>0.4</v>
      </c>
      <c r="I7" s="239">
        <v>6.4000000000000001E-2</v>
      </c>
      <c r="J7" s="35">
        <v>0.3</v>
      </c>
      <c r="K7" s="239">
        <v>2E-3</v>
      </c>
      <c r="L7" s="35">
        <v>0.1</v>
      </c>
      <c r="M7" s="239">
        <v>2.5000000000000001E-2</v>
      </c>
      <c r="N7" s="35">
        <v>0.6</v>
      </c>
      <c r="O7" s="239">
        <v>8.5000000000000006E-2</v>
      </c>
      <c r="P7" s="33" t="s">
        <v>574</v>
      </c>
    </row>
    <row r="8" spans="1:16">
      <c r="A8" s="175"/>
      <c r="B8" s="53" t="s">
        <v>32</v>
      </c>
      <c r="C8" s="238">
        <v>0.65700000000000003</v>
      </c>
      <c r="D8" s="34">
        <v>1.2</v>
      </c>
      <c r="E8" s="238">
        <v>0.21299999999999999</v>
      </c>
      <c r="F8" s="34">
        <v>0.6</v>
      </c>
      <c r="G8" s="238">
        <v>5.0000000000000001E-3</v>
      </c>
      <c r="H8" s="34">
        <v>0.1</v>
      </c>
      <c r="I8" s="238">
        <v>6.6000000000000003E-2</v>
      </c>
      <c r="J8" s="34">
        <v>0.2</v>
      </c>
      <c r="K8" s="238">
        <v>1E-3</v>
      </c>
      <c r="L8" s="34">
        <v>0.1</v>
      </c>
      <c r="M8" s="238">
        <v>0.09</v>
      </c>
      <c r="N8" s="34">
        <v>1.2</v>
      </c>
      <c r="O8" s="238">
        <v>0.17599999999999999</v>
      </c>
      <c r="P8" s="294" t="s">
        <v>574</v>
      </c>
    </row>
    <row r="9" spans="1:16">
      <c r="A9" s="175"/>
      <c r="B9" s="53" t="s">
        <v>31</v>
      </c>
      <c r="C9" s="238">
        <v>0.93500000000000005</v>
      </c>
      <c r="D9" s="34">
        <v>1.7</v>
      </c>
      <c r="E9" s="238">
        <v>5.3999999999999999E-2</v>
      </c>
      <c r="F9" s="34">
        <v>1.2</v>
      </c>
      <c r="G9" s="238" t="s">
        <v>207</v>
      </c>
      <c r="H9" s="34" t="s">
        <v>207</v>
      </c>
      <c r="I9" s="238">
        <v>1.0999999999999999E-2</v>
      </c>
      <c r="J9" s="34">
        <v>0.7</v>
      </c>
      <c r="K9" s="238" t="s">
        <v>207</v>
      </c>
      <c r="L9" s="34" t="s">
        <v>207</v>
      </c>
      <c r="M9" s="238">
        <v>1.4999999999999999E-2</v>
      </c>
      <c r="N9" s="34">
        <v>1.1000000000000001</v>
      </c>
      <c r="O9" s="238">
        <v>8.1000000000000003E-2</v>
      </c>
      <c r="P9" s="294" t="s">
        <v>574</v>
      </c>
    </row>
    <row r="10" spans="1:16">
      <c r="A10" s="175"/>
      <c r="B10" s="53" t="s">
        <v>38</v>
      </c>
      <c r="C10" s="238">
        <v>0.68799999999999994</v>
      </c>
      <c r="D10" s="34">
        <v>2.9</v>
      </c>
      <c r="E10" s="238">
        <v>0.23699999999999999</v>
      </c>
      <c r="F10" s="34">
        <v>1.6</v>
      </c>
      <c r="G10" s="238">
        <v>2.1999999999999999E-2</v>
      </c>
      <c r="H10" s="34">
        <v>0.9</v>
      </c>
      <c r="I10" s="238">
        <v>2.5999999999999999E-2</v>
      </c>
      <c r="J10" s="34">
        <v>0.9</v>
      </c>
      <c r="K10" s="238">
        <v>1E-3</v>
      </c>
      <c r="L10" s="34">
        <v>0.1</v>
      </c>
      <c r="M10" s="238">
        <v>8.2000000000000003E-2</v>
      </c>
      <c r="N10" s="34">
        <v>2.5</v>
      </c>
      <c r="O10" s="238">
        <v>0.318</v>
      </c>
      <c r="P10" s="294" t="s">
        <v>574</v>
      </c>
    </row>
    <row r="11" spans="1:16">
      <c r="A11" s="175"/>
      <c r="B11" s="53" t="s">
        <v>33</v>
      </c>
      <c r="C11" s="238">
        <v>0.46600000000000003</v>
      </c>
      <c r="D11" s="34">
        <v>1.1000000000000001</v>
      </c>
      <c r="E11" s="238">
        <v>0.41899999999999998</v>
      </c>
      <c r="F11" s="34">
        <v>0.6</v>
      </c>
      <c r="G11" s="238">
        <v>6.0000000000000001E-3</v>
      </c>
      <c r="H11" s="34">
        <v>0.2</v>
      </c>
      <c r="I11" s="238">
        <v>6.5000000000000002E-2</v>
      </c>
      <c r="J11" s="34">
        <v>0.2</v>
      </c>
      <c r="K11" s="238">
        <v>1E-3</v>
      </c>
      <c r="L11" s="34">
        <v>0.1</v>
      </c>
      <c r="M11" s="238">
        <v>7.8E-2</v>
      </c>
      <c r="N11" s="34">
        <v>1.1000000000000001</v>
      </c>
      <c r="O11" s="238">
        <v>0.23799999999999999</v>
      </c>
      <c r="P11" s="294" t="s">
        <v>574</v>
      </c>
    </row>
    <row r="12" spans="1:16">
      <c r="A12" s="175"/>
      <c r="B12" s="53" t="s">
        <v>26</v>
      </c>
      <c r="C12" s="238">
        <v>0.83299999999999996</v>
      </c>
      <c r="D12" s="34">
        <v>0.9</v>
      </c>
      <c r="E12" s="238">
        <v>0.128</v>
      </c>
      <c r="F12" s="34">
        <v>0.4</v>
      </c>
      <c r="G12" s="238">
        <v>5.0000000000000001E-3</v>
      </c>
      <c r="H12" s="34">
        <v>0.3</v>
      </c>
      <c r="I12" s="238">
        <v>3.9E-2</v>
      </c>
      <c r="J12" s="34">
        <v>0.3</v>
      </c>
      <c r="K12" s="238" t="s">
        <v>207</v>
      </c>
      <c r="L12" s="34" t="s">
        <v>207</v>
      </c>
      <c r="M12" s="238">
        <v>2.8000000000000001E-2</v>
      </c>
      <c r="N12" s="34">
        <v>0.7</v>
      </c>
      <c r="O12" s="238">
        <v>6.7000000000000004E-2</v>
      </c>
      <c r="P12" s="294" t="s">
        <v>574</v>
      </c>
    </row>
    <row r="13" spans="1:16">
      <c r="A13" s="175"/>
      <c r="B13" s="53" t="s">
        <v>36</v>
      </c>
      <c r="C13" s="238">
        <v>0.59499999999999997</v>
      </c>
      <c r="D13" s="34">
        <v>1.4</v>
      </c>
      <c r="E13" s="238">
        <v>0.14899999999999999</v>
      </c>
      <c r="F13" s="34">
        <v>0.7</v>
      </c>
      <c r="G13" s="238">
        <v>1.4E-2</v>
      </c>
      <c r="H13" s="34">
        <v>0.6</v>
      </c>
      <c r="I13" s="238">
        <v>0.17100000000000001</v>
      </c>
      <c r="J13" s="34">
        <v>0.3</v>
      </c>
      <c r="K13" s="238">
        <v>1E-3</v>
      </c>
      <c r="L13" s="34">
        <v>0.1</v>
      </c>
      <c r="M13" s="238">
        <v>0.11600000000000001</v>
      </c>
      <c r="N13" s="34">
        <v>1.3</v>
      </c>
      <c r="O13" s="238">
        <v>0.42699999999999999</v>
      </c>
      <c r="P13" s="294" t="s">
        <v>574</v>
      </c>
    </row>
    <row r="14" spans="1:16">
      <c r="A14" s="175"/>
      <c r="B14" s="53" t="s">
        <v>18</v>
      </c>
      <c r="C14" s="238">
        <v>0.90900000000000003</v>
      </c>
      <c r="D14" s="34">
        <v>1.5</v>
      </c>
      <c r="E14" s="238">
        <v>2.8000000000000001E-2</v>
      </c>
      <c r="F14" s="34">
        <v>0.1</v>
      </c>
      <c r="G14" s="238">
        <v>5.0000000000000001E-3</v>
      </c>
      <c r="H14" s="34">
        <v>0.4</v>
      </c>
      <c r="I14" s="238">
        <v>5.1999999999999998E-2</v>
      </c>
      <c r="J14" s="34">
        <v>0.4</v>
      </c>
      <c r="K14" s="238" t="s">
        <v>207</v>
      </c>
      <c r="L14" s="34" t="s">
        <v>207</v>
      </c>
      <c r="M14" s="238">
        <v>2.1000000000000001E-2</v>
      </c>
      <c r="N14" s="34">
        <v>1.5</v>
      </c>
      <c r="O14" s="238">
        <v>7.0000000000000007E-2</v>
      </c>
      <c r="P14" s="294" t="s">
        <v>574</v>
      </c>
    </row>
    <row r="15" spans="1:16">
      <c r="A15" s="175"/>
      <c r="B15" s="53" t="s">
        <v>29</v>
      </c>
      <c r="C15" s="238">
        <v>0.61599999999999999</v>
      </c>
      <c r="D15" s="34">
        <v>1.3</v>
      </c>
      <c r="E15" s="238">
        <v>0.215</v>
      </c>
      <c r="F15" s="34">
        <v>0.6</v>
      </c>
      <c r="G15" s="238">
        <v>6.0000000000000001E-3</v>
      </c>
      <c r="H15" s="34">
        <v>0.4</v>
      </c>
      <c r="I15" s="238">
        <v>0.127</v>
      </c>
      <c r="J15" s="34">
        <v>0.2</v>
      </c>
      <c r="K15" s="238" t="s">
        <v>207</v>
      </c>
      <c r="L15" s="34" t="s">
        <v>207</v>
      </c>
      <c r="M15" s="238">
        <v>0.06</v>
      </c>
      <c r="N15" s="34">
        <v>1.2</v>
      </c>
      <c r="O15" s="238">
        <v>0.185</v>
      </c>
      <c r="P15" s="294" t="s">
        <v>574</v>
      </c>
    </row>
    <row r="16" spans="1:16">
      <c r="A16" s="175"/>
      <c r="B16" s="53" t="s">
        <v>25</v>
      </c>
      <c r="C16" s="238">
        <v>0.57699999999999996</v>
      </c>
      <c r="D16" s="34">
        <v>1</v>
      </c>
      <c r="E16" s="238">
        <v>0.11899999999999999</v>
      </c>
      <c r="F16" s="34">
        <v>0.5</v>
      </c>
      <c r="G16" s="238">
        <v>8.0000000000000002E-3</v>
      </c>
      <c r="H16" s="34">
        <v>0.3</v>
      </c>
      <c r="I16" s="238">
        <v>0.25600000000000001</v>
      </c>
      <c r="J16" s="34">
        <v>0.2</v>
      </c>
      <c r="K16" s="238">
        <v>2E-3</v>
      </c>
      <c r="L16" s="34">
        <v>0.1</v>
      </c>
      <c r="M16" s="238">
        <v>7.6999999999999999E-2</v>
      </c>
      <c r="N16" s="34">
        <v>1.1000000000000001</v>
      </c>
      <c r="O16" s="238">
        <v>0.221</v>
      </c>
      <c r="P16" s="294" t="s">
        <v>574</v>
      </c>
    </row>
    <row r="17" spans="1:16">
      <c r="A17" s="175"/>
      <c r="B17" s="53" t="s">
        <v>24</v>
      </c>
      <c r="C17" s="238">
        <v>0.84399999999999997</v>
      </c>
      <c r="D17" s="34">
        <v>0.6</v>
      </c>
      <c r="E17" s="238">
        <v>8.3000000000000004E-2</v>
      </c>
      <c r="F17" s="34">
        <v>0.4</v>
      </c>
      <c r="G17" s="238">
        <v>4.0000000000000001E-3</v>
      </c>
      <c r="H17" s="34">
        <v>0.1</v>
      </c>
      <c r="I17" s="238">
        <v>6.2E-2</v>
      </c>
      <c r="J17" s="34">
        <v>0.1</v>
      </c>
      <c r="K17" s="238">
        <v>0</v>
      </c>
      <c r="L17" s="34">
        <v>0.1</v>
      </c>
      <c r="M17" s="238">
        <v>2.9000000000000001E-2</v>
      </c>
      <c r="N17" s="34">
        <v>0.7</v>
      </c>
      <c r="O17" s="238">
        <v>0.111</v>
      </c>
      <c r="P17" s="294" t="s">
        <v>574</v>
      </c>
    </row>
    <row r="18" spans="1:16">
      <c r="A18" s="175"/>
      <c r="B18" s="53" t="s">
        <v>19</v>
      </c>
      <c r="C18" s="238">
        <v>0.83299999999999996</v>
      </c>
      <c r="D18" s="34">
        <v>0.8</v>
      </c>
      <c r="E18" s="238">
        <v>4.2000000000000003E-2</v>
      </c>
      <c r="F18" s="34">
        <v>0.4</v>
      </c>
      <c r="G18" s="238">
        <v>5.0000000000000001E-3</v>
      </c>
      <c r="H18" s="34">
        <v>0.4</v>
      </c>
      <c r="I18" s="238">
        <v>0.12</v>
      </c>
      <c r="J18" s="34">
        <v>0.2</v>
      </c>
      <c r="K18" s="238">
        <v>1E-3</v>
      </c>
      <c r="L18" s="34">
        <v>0.1</v>
      </c>
      <c r="M18" s="238">
        <v>2.1000000000000001E-2</v>
      </c>
      <c r="N18" s="34">
        <v>0.8</v>
      </c>
      <c r="O18" s="238">
        <v>0.13900000000000001</v>
      </c>
      <c r="P18" s="294" t="s">
        <v>574</v>
      </c>
    </row>
    <row r="19" spans="1:16">
      <c r="A19" s="175"/>
      <c r="B19" s="53" t="s">
        <v>30</v>
      </c>
      <c r="C19" s="238">
        <v>0.93300000000000005</v>
      </c>
      <c r="D19" s="34">
        <v>0.7</v>
      </c>
      <c r="E19" s="238">
        <v>0.04</v>
      </c>
      <c r="F19" s="34">
        <v>0.2</v>
      </c>
      <c r="G19" s="238">
        <v>3.0000000000000001E-3</v>
      </c>
      <c r="H19" s="34">
        <v>0.2</v>
      </c>
      <c r="I19" s="238">
        <v>2.3E-2</v>
      </c>
      <c r="J19" s="34">
        <v>0.1</v>
      </c>
      <c r="K19" s="238">
        <v>1E-3</v>
      </c>
      <c r="L19" s="34">
        <v>0.1</v>
      </c>
      <c r="M19" s="238">
        <v>2.1000000000000001E-2</v>
      </c>
      <c r="N19" s="34">
        <v>0.7</v>
      </c>
      <c r="O19" s="238">
        <v>9.5000000000000001E-2</v>
      </c>
      <c r="P19" s="294" t="s">
        <v>574</v>
      </c>
    </row>
    <row r="20" spans="1:16">
      <c r="A20" s="175"/>
      <c r="B20" s="21" t="s">
        <v>37</v>
      </c>
      <c r="C20" s="238">
        <v>0.68400000000000005</v>
      </c>
      <c r="D20" s="34">
        <v>1.4</v>
      </c>
      <c r="E20" s="238">
        <v>0.123</v>
      </c>
      <c r="F20" s="34">
        <v>0.4</v>
      </c>
      <c r="G20" s="238">
        <v>4.0000000000000001E-3</v>
      </c>
      <c r="H20" s="34">
        <v>0.2</v>
      </c>
      <c r="I20" s="238">
        <v>6.0999999999999999E-2</v>
      </c>
      <c r="J20" s="34">
        <v>0.2</v>
      </c>
      <c r="K20" s="238">
        <v>2E-3</v>
      </c>
      <c r="L20" s="34">
        <v>0.1</v>
      </c>
      <c r="M20" s="238">
        <v>0.15</v>
      </c>
      <c r="N20" s="34">
        <v>1.4</v>
      </c>
      <c r="O20" s="238">
        <v>0.42899999999999999</v>
      </c>
      <c r="P20" s="294" t="s">
        <v>574</v>
      </c>
    </row>
    <row r="21" spans="1:16">
      <c r="A21" s="175"/>
      <c r="B21" s="53" t="s">
        <v>34</v>
      </c>
      <c r="C21" s="238">
        <v>0.82599999999999996</v>
      </c>
      <c r="D21" s="34">
        <v>2</v>
      </c>
      <c r="E21" s="238">
        <v>0.158</v>
      </c>
      <c r="F21" s="34">
        <v>1.1000000000000001</v>
      </c>
      <c r="G21" s="238">
        <v>8.9999999999999993E-3</v>
      </c>
      <c r="H21" s="34">
        <v>0.6</v>
      </c>
      <c r="I21" s="238">
        <v>1.7000000000000001E-2</v>
      </c>
      <c r="J21" s="34">
        <v>0.6</v>
      </c>
      <c r="K21" s="238" t="s">
        <v>207</v>
      </c>
      <c r="L21" s="34" t="s">
        <v>207</v>
      </c>
      <c r="M21" s="238">
        <v>2.5999999999999999E-2</v>
      </c>
      <c r="N21" s="34">
        <v>1.5</v>
      </c>
      <c r="O21" s="238">
        <v>9.8000000000000004E-2</v>
      </c>
      <c r="P21" s="294" t="s">
        <v>574</v>
      </c>
    </row>
    <row r="22" spans="1:16">
      <c r="A22" s="175"/>
      <c r="B22" s="53" t="s">
        <v>20</v>
      </c>
      <c r="C22" s="238">
        <v>0.628</v>
      </c>
      <c r="D22" s="34">
        <v>1.6</v>
      </c>
      <c r="E22" s="238">
        <v>0.108</v>
      </c>
      <c r="F22" s="34">
        <v>0.7</v>
      </c>
      <c r="G22" s="238">
        <v>8.0000000000000002E-3</v>
      </c>
      <c r="H22" s="34">
        <v>0.4</v>
      </c>
      <c r="I22" s="238">
        <v>0.19600000000000001</v>
      </c>
      <c r="J22" s="34">
        <v>0.3</v>
      </c>
      <c r="K22" s="238" t="s">
        <v>207</v>
      </c>
      <c r="L22" s="34" t="s">
        <v>207</v>
      </c>
      <c r="M22" s="238">
        <v>8.5000000000000006E-2</v>
      </c>
      <c r="N22" s="34">
        <v>1.8</v>
      </c>
      <c r="O22" s="238">
        <v>0.152</v>
      </c>
      <c r="P22" s="294" t="s">
        <v>574</v>
      </c>
    </row>
    <row r="23" spans="1:16">
      <c r="A23" s="175"/>
      <c r="B23" s="53" t="s">
        <v>21</v>
      </c>
      <c r="C23" s="238">
        <v>0.95099999999999996</v>
      </c>
      <c r="D23" s="34">
        <v>0.7</v>
      </c>
      <c r="E23" s="238">
        <v>3.1E-2</v>
      </c>
      <c r="F23" s="34">
        <v>0.4</v>
      </c>
      <c r="G23" s="238">
        <v>2E-3</v>
      </c>
      <c r="H23" s="34">
        <v>0.2</v>
      </c>
      <c r="I23" s="238">
        <v>2.9000000000000001E-2</v>
      </c>
      <c r="J23" s="34">
        <v>0.1</v>
      </c>
      <c r="K23" s="238" t="s">
        <v>207</v>
      </c>
      <c r="L23" s="34" t="s">
        <v>207</v>
      </c>
      <c r="M23" s="238">
        <v>8.9999999999999993E-3</v>
      </c>
      <c r="N23" s="34">
        <v>0.5</v>
      </c>
      <c r="O23" s="238">
        <v>9.1999999999999998E-2</v>
      </c>
      <c r="P23" s="294" t="s">
        <v>574</v>
      </c>
    </row>
    <row r="24" spans="1:16">
      <c r="A24" s="175"/>
      <c r="B24" s="53" t="s">
        <v>28</v>
      </c>
      <c r="C24" s="238">
        <v>0.52400000000000002</v>
      </c>
      <c r="D24" s="34">
        <v>1.5</v>
      </c>
      <c r="E24" s="238">
        <v>0.23</v>
      </c>
      <c r="F24" s="34">
        <v>0.6</v>
      </c>
      <c r="G24" s="238">
        <v>5.0000000000000001E-3</v>
      </c>
      <c r="H24" s="34">
        <v>0.2</v>
      </c>
      <c r="I24" s="238">
        <v>6.5000000000000002E-2</v>
      </c>
      <c r="J24" s="34">
        <v>0.3</v>
      </c>
      <c r="K24" s="238" t="s">
        <v>207</v>
      </c>
      <c r="L24" s="34" t="s">
        <v>207</v>
      </c>
      <c r="M24" s="238">
        <v>0.21</v>
      </c>
      <c r="N24" s="34">
        <v>1.6</v>
      </c>
      <c r="O24" s="238">
        <v>0.32800000000000001</v>
      </c>
      <c r="P24" s="294" t="s">
        <v>574</v>
      </c>
    </row>
    <row r="25" spans="1:16">
      <c r="A25" s="175"/>
      <c r="B25" s="53" t="s">
        <v>27</v>
      </c>
      <c r="C25" s="238">
        <v>0.90300000000000002</v>
      </c>
      <c r="D25" s="34">
        <v>1.2</v>
      </c>
      <c r="E25" s="238">
        <v>6.0999999999999999E-2</v>
      </c>
      <c r="F25" s="34">
        <v>0.7</v>
      </c>
      <c r="G25" s="238" t="s">
        <v>207</v>
      </c>
      <c r="H25" s="34" t="s">
        <v>207</v>
      </c>
      <c r="I25" s="238">
        <v>3.5000000000000003E-2</v>
      </c>
      <c r="J25" s="34">
        <v>0.6</v>
      </c>
      <c r="K25" s="238" t="s">
        <v>207</v>
      </c>
      <c r="L25" s="34" t="s">
        <v>207</v>
      </c>
      <c r="M25" s="238">
        <v>3.1E-2</v>
      </c>
      <c r="N25" s="34">
        <v>1.5</v>
      </c>
      <c r="O25" s="238">
        <v>0.10199999999999999</v>
      </c>
      <c r="P25" s="294" t="s">
        <v>574</v>
      </c>
    </row>
    <row r="26" spans="1:16">
      <c r="A26" s="175"/>
      <c r="B26" s="83" t="s">
        <v>53</v>
      </c>
      <c r="C26" s="238">
        <v>0.69499999999999995</v>
      </c>
      <c r="D26" s="294">
        <v>0.3</v>
      </c>
      <c r="E26" s="238">
        <v>0.151</v>
      </c>
      <c r="F26" s="294">
        <v>0.1</v>
      </c>
      <c r="G26" s="238">
        <v>6.0000000000000001E-3</v>
      </c>
      <c r="H26" s="294">
        <v>0.1</v>
      </c>
      <c r="I26" s="238">
        <v>0.107</v>
      </c>
      <c r="J26" s="294">
        <v>0.1</v>
      </c>
      <c r="K26" s="238">
        <v>1E-3</v>
      </c>
      <c r="L26" s="294">
        <v>0.1</v>
      </c>
      <c r="M26" s="238">
        <v>7.0999999999999994E-2</v>
      </c>
      <c r="N26" s="294">
        <v>0.3</v>
      </c>
      <c r="O26" s="238">
        <v>0.20899999999999999</v>
      </c>
      <c r="P26" s="294" t="s">
        <v>574</v>
      </c>
    </row>
    <row r="27" spans="1:16">
      <c r="A27" s="5"/>
      <c r="B27" s="54" t="s">
        <v>22</v>
      </c>
      <c r="C27" s="239">
        <v>0.749</v>
      </c>
      <c r="D27" s="35">
        <v>0.9</v>
      </c>
      <c r="E27" s="239">
        <v>0.19700000000000001</v>
      </c>
      <c r="F27" s="35">
        <v>0.4</v>
      </c>
      <c r="G27" s="239">
        <v>8.0000000000000002E-3</v>
      </c>
      <c r="H27" s="35">
        <v>0.4</v>
      </c>
      <c r="I27" s="239">
        <v>6.4000000000000001E-2</v>
      </c>
      <c r="J27" s="35">
        <v>0.3</v>
      </c>
      <c r="K27" s="239">
        <v>2E-3</v>
      </c>
      <c r="L27" s="35">
        <v>0.1</v>
      </c>
      <c r="M27" s="239">
        <v>2.5000000000000001E-2</v>
      </c>
      <c r="N27" s="35">
        <v>0.6</v>
      </c>
      <c r="O27" s="239">
        <v>8.5000000000000006E-2</v>
      </c>
      <c r="P27" s="33" t="s">
        <v>574</v>
      </c>
    </row>
    <row r="28" spans="1:16" ht="26.25" customHeight="1">
      <c r="A28" s="399" t="s">
        <v>488</v>
      </c>
      <c r="B28" s="399"/>
      <c r="C28" s="399"/>
      <c r="D28" s="399"/>
      <c r="E28" s="399"/>
      <c r="F28" s="399"/>
      <c r="G28" s="399"/>
      <c r="H28" s="399"/>
      <c r="I28" s="399"/>
      <c r="J28" s="150"/>
      <c r="K28" s="175"/>
      <c r="L28" s="175"/>
      <c r="M28" s="175"/>
      <c r="N28" s="175"/>
      <c r="O28" s="175"/>
      <c r="P28" s="175"/>
    </row>
    <row r="29" spans="1:16">
      <c r="A29" s="399" t="s">
        <v>54</v>
      </c>
      <c r="B29" s="399"/>
      <c r="C29" s="399"/>
      <c r="D29" s="399"/>
      <c r="E29" s="399"/>
      <c r="F29" s="399"/>
      <c r="G29" s="399"/>
      <c r="H29" s="399"/>
      <c r="I29" s="399"/>
      <c r="J29" s="198"/>
      <c r="K29" s="175"/>
      <c r="L29" s="175"/>
      <c r="M29" s="175"/>
      <c r="N29" s="175"/>
      <c r="O29" s="175"/>
      <c r="P29" s="175"/>
    </row>
    <row r="30" spans="1:16">
      <c r="A30" s="198"/>
      <c r="B30" s="198"/>
      <c r="C30" s="198"/>
      <c r="D30" s="198"/>
      <c r="E30" s="198"/>
      <c r="F30" s="198"/>
      <c r="G30" s="198"/>
      <c r="H30" s="198"/>
      <c r="I30" s="198"/>
      <c r="J30" s="198"/>
      <c r="K30" s="175"/>
      <c r="L30" s="175"/>
      <c r="M30" s="175"/>
      <c r="N30" s="175"/>
      <c r="O30" s="175"/>
      <c r="P30" s="175"/>
    </row>
    <row r="31" spans="1:16" s="75" customFormat="1">
      <c r="A31" s="398" t="s">
        <v>393</v>
      </c>
      <c r="B31" s="398"/>
      <c r="C31" s="398"/>
      <c r="D31" s="398"/>
      <c r="E31" s="398"/>
      <c r="F31" s="398"/>
      <c r="G31" s="398"/>
      <c r="H31" s="398"/>
      <c r="I31" s="398"/>
      <c r="J31" s="149"/>
    </row>
    <row r="34" spans="1:16" s="31" customFormat="1" ht="48">
      <c r="B34" s="73"/>
      <c r="C34" s="73" t="s">
        <v>55</v>
      </c>
      <c r="D34" s="73" t="s">
        <v>46</v>
      </c>
      <c r="E34" s="73" t="s">
        <v>47</v>
      </c>
      <c r="F34" s="73" t="s">
        <v>46</v>
      </c>
      <c r="G34" s="73" t="s">
        <v>48</v>
      </c>
      <c r="H34" s="73" t="s">
        <v>46</v>
      </c>
      <c r="I34" s="74" t="s">
        <v>49</v>
      </c>
      <c r="J34" s="73" t="s">
        <v>46</v>
      </c>
      <c r="K34" s="74" t="s">
        <v>50</v>
      </c>
      <c r="L34" s="73" t="s">
        <v>46</v>
      </c>
      <c r="M34" s="74" t="s">
        <v>51</v>
      </c>
      <c r="N34" s="73" t="s">
        <v>46</v>
      </c>
      <c r="O34" s="74" t="s">
        <v>52</v>
      </c>
      <c r="P34" s="73" t="s">
        <v>46</v>
      </c>
    </row>
    <row r="35" spans="1:16">
      <c r="A35" s="175"/>
      <c r="B35" s="67">
        <v>2015</v>
      </c>
      <c r="C35" s="306">
        <v>0.754</v>
      </c>
      <c r="D35" s="173">
        <v>0.8</v>
      </c>
      <c r="E35" s="306">
        <v>0.19</v>
      </c>
      <c r="F35" s="173">
        <v>0.4</v>
      </c>
      <c r="G35" s="306">
        <v>1.2E-2</v>
      </c>
      <c r="H35" s="173">
        <v>0.3</v>
      </c>
      <c r="I35" s="306">
        <v>6.3E-2</v>
      </c>
      <c r="J35" s="173">
        <v>0.2</v>
      </c>
      <c r="K35" s="306">
        <v>2E-3</v>
      </c>
      <c r="L35" s="173">
        <v>0.1</v>
      </c>
      <c r="M35" s="306">
        <v>2.7E-2</v>
      </c>
      <c r="N35" s="173">
        <v>0.6</v>
      </c>
      <c r="O35" s="306">
        <v>7.8E-2</v>
      </c>
      <c r="P35" s="173" t="s">
        <v>207</v>
      </c>
    </row>
    <row r="36" spans="1:16">
      <c r="A36" s="175"/>
      <c r="B36" s="68">
        <v>2016</v>
      </c>
      <c r="C36" s="306">
        <v>0.751</v>
      </c>
      <c r="D36" s="173">
        <v>0.7</v>
      </c>
      <c r="E36" s="306">
        <v>0.191</v>
      </c>
      <c r="F36" s="173">
        <v>0.4</v>
      </c>
      <c r="G36" s="306">
        <v>1.4E-2</v>
      </c>
      <c r="H36" s="173">
        <v>0.4</v>
      </c>
      <c r="I36" s="306">
        <v>6.2E-2</v>
      </c>
      <c r="J36" s="173">
        <v>0.2</v>
      </c>
      <c r="K36" s="306">
        <v>1E-3</v>
      </c>
      <c r="L36" s="173">
        <v>0.1</v>
      </c>
      <c r="M36" s="306">
        <v>2.8000000000000001E-2</v>
      </c>
      <c r="N36" s="173">
        <v>0.6</v>
      </c>
      <c r="O36" s="306">
        <v>7.9000000000000001E-2</v>
      </c>
      <c r="P36" s="256" t="s">
        <v>207</v>
      </c>
    </row>
    <row r="37" spans="1:16">
      <c r="A37" s="175"/>
      <c r="B37" s="68">
        <v>2017</v>
      </c>
      <c r="C37" s="306">
        <v>0.752</v>
      </c>
      <c r="D37" s="173">
        <v>0.9</v>
      </c>
      <c r="E37" s="306">
        <v>0.19500000000000001</v>
      </c>
      <c r="F37" s="173">
        <v>0.5</v>
      </c>
      <c r="G37" s="306">
        <v>0.01</v>
      </c>
      <c r="H37" s="173">
        <v>0.3</v>
      </c>
      <c r="I37" s="306">
        <v>6.5000000000000002E-2</v>
      </c>
      <c r="J37" s="173">
        <v>0.2</v>
      </c>
      <c r="K37" s="306">
        <v>2E-3</v>
      </c>
      <c r="L37" s="173">
        <v>0.1</v>
      </c>
      <c r="M37" s="306">
        <v>1.7999999999999999E-2</v>
      </c>
      <c r="N37" s="173">
        <v>0.4</v>
      </c>
      <c r="O37" s="306">
        <v>8.1000000000000003E-2</v>
      </c>
      <c r="P37" s="256" t="s">
        <v>207</v>
      </c>
    </row>
    <row r="38" spans="1:16">
      <c r="A38" s="175"/>
      <c r="B38" s="68">
        <v>2018</v>
      </c>
      <c r="C38" s="306">
        <v>0.746</v>
      </c>
      <c r="D38" s="173">
        <v>1</v>
      </c>
      <c r="E38" s="306">
        <v>0.192</v>
      </c>
      <c r="F38" s="173">
        <v>0.3</v>
      </c>
      <c r="G38" s="306">
        <v>6.0000000000000001E-3</v>
      </c>
      <c r="H38" s="173">
        <v>0.2</v>
      </c>
      <c r="I38" s="306">
        <v>6.5000000000000002E-2</v>
      </c>
      <c r="J38" s="173">
        <v>0.3</v>
      </c>
      <c r="K38" s="306" t="s">
        <v>207</v>
      </c>
      <c r="L38" s="173" t="s">
        <v>207</v>
      </c>
      <c r="M38" s="306">
        <v>3.2000000000000001E-2</v>
      </c>
      <c r="N38" s="173">
        <v>0.8</v>
      </c>
      <c r="O38" s="306">
        <v>8.3000000000000004E-2</v>
      </c>
      <c r="P38" s="256" t="s">
        <v>207</v>
      </c>
    </row>
    <row r="39" spans="1:16">
      <c r="A39" s="175"/>
      <c r="B39" s="68">
        <v>2019</v>
      </c>
      <c r="C39" s="242">
        <v>0.749</v>
      </c>
      <c r="D39" s="305">
        <v>0.9</v>
      </c>
      <c r="E39" s="242">
        <v>0.19700000000000001</v>
      </c>
      <c r="F39" s="305">
        <v>0.4</v>
      </c>
      <c r="G39" s="242">
        <v>8.0000000000000002E-3</v>
      </c>
      <c r="H39" s="305">
        <v>0.4</v>
      </c>
      <c r="I39" s="242">
        <v>6.4000000000000001E-2</v>
      </c>
      <c r="J39" s="305">
        <v>0.3</v>
      </c>
      <c r="K39" s="242">
        <v>2E-3</v>
      </c>
      <c r="L39" s="305">
        <v>0.1</v>
      </c>
      <c r="M39" s="242">
        <v>2.5000000000000001E-2</v>
      </c>
      <c r="N39" s="305">
        <v>0.6</v>
      </c>
      <c r="O39" s="242">
        <v>8.5000000000000006E-2</v>
      </c>
      <c r="P39" s="256" t="s">
        <v>207</v>
      </c>
    </row>
    <row r="40" spans="1:16">
      <c r="A40" s="5"/>
      <c r="B40" s="5"/>
      <c r="C40" s="5"/>
      <c r="D40" s="5"/>
      <c r="E40" s="5"/>
      <c r="F40" s="5"/>
      <c r="G40" s="5"/>
      <c r="H40" s="5"/>
      <c r="I40" s="5"/>
      <c r="J40" s="5"/>
      <c r="K40" s="175"/>
      <c r="L40" s="175"/>
      <c r="M40" s="175"/>
      <c r="N40" s="175"/>
      <c r="O40" s="175"/>
      <c r="P40" s="175"/>
    </row>
    <row r="41" spans="1:16" ht="24" customHeight="1">
      <c r="A41" s="399" t="s">
        <v>489</v>
      </c>
      <c r="B41" s="399"/>
      <c r="C41" s="399"/>
      <c r="D41" s="399"/>
      <c r="E41" s="399"/>
      <c r="F41" s="399"/>
      <c r="G41" s="399"/>
      <c r="H41" s="399"/>
      <c r="I41" s="399"/>
      <c r="J41" s="150"/>
      <c r="K41" s="175"/>
      <c r="L41" s="175"/>
      <c r="M41" s="175"/>
      <c r="N41" s="175"/>
      <c r="O41" s="175"/>
      <c r="P41" s="175"/>
    </row>
    <row r="42" spans="1:16">
      <c r="A42" s="399" t="s">
        <v>54</v>
      </c>
      <c r="B42" s="399"/>
      <c r="C42" s="399"/>
      <c r="D42" s="399"/>
      <c r="E42" s="399"/>
      <c r="F42" s="399"/>
      <c r="G42" s="399"/>
      <c r="H42" s="399"/>
      <c r="I42" s="399"/>
      <c r="J42" s="198"/>
      <c r="K42" s="175"/>
      <c r="L42" s="175"/>
      <c r="M42" s="175"/>
      <c r="N42" s="175"/>
      <c r="O42" s="175"/>
      <c r="P42" s="175"/>
    </row>
    <row r="43" spans="1:16">
      <c r="A43" s="198"/>
      <c r="B43" s="198"/>
      <c r="C43" s="198"/>
      <c r="D43" s="198"/>
      <c r="E43" s="198"/>
      <c r="F43" s="198"/>
      <c r="G43" s="198"/>
      <c r="H43" s="198"/>
      <c r="I43" s="198"/>
      <c r="J43" s="198"/>
      <c r="K43" s="175"/>
      <c r="L43" s="175"/>
      <c r="M43" s="175"/>
      <c r="N43" s="175"/>
      <c r="O43" s="175"/>
      <c r="P43" s="175"/>
    </row>
    <row r="44" spans="1:16" s="75" customFormat="1">
      <c r="A44" s="398" t="s">
        <v>490</v>
      </c>
      <c r="B44" s="398"/>
      <c r="C44" s="398"/>
      <c r="D44" s="398"/>
      <c r="E44" s="398"/>
      <c r="F44" s="398"/>
      <c r="G44" s="398"/>
      <c r="H44" s="398"/>
      <c r="I44" s="398"/>
      <c r="J44" s="149"/>
    </row>
    <row r="45" spans="1:16">
      <c r="A45" s="198"/>
      <c r="B45" s="198"/>
      <c r="C45" s="198"/>
      <c r="D45" s="198"/>
      <c r="E45" s="198"/>
      <c r="F45" s="198"/>
      <c r="G45" s="198"/>
      <c r="H45" s="198"/>
      <c r="I45" s="198"/>
      <c r="J45" s="198"/>
      <c r="K45" s="175"/>
      <c r="L45" s="175"/>
      <c r="M45" s="175"/>
      <c r="N45" s="175"/>
      <c r="O45" s="175"/>
      <c r="P45" s="175"/>
    </row>
    <row r="46" spans="1:16" s="31" customFormat="1" ht="48">
      <c r="B46" s="73"/>
      <c r="C46" s="73" t="s">
        <v>45</v>
      </c>
      <c r="D46" s="73" t="s">
        <v>46</v>
      </c>
      <c r="E46" s="73" t="s">
        <v>47</v>
      </c>
      <c r="F46" s="73" t="s">
        <v>46</v>
      </c>
      <c r="G46" s="73" t="s">
        <v>48</v>
      </c>
      <c r="H46" s="73" t="s">
        <v>46</v>
      </c>
      <c r="I46" s="74" t="s">
        <v>49</v>
      </c>
      <c r="J46" s="73" t="s">
        <v>46</v>
      </c>
      <c r="K46" s="74" t="s">
        <v>50</v>
      </c>
      <c r="L46" s="73" t="s">
        <v>46</v>
      </c>
      <c r="M46" s="74" t="s">
        <v>51</v>
      </c>
      <c r="N46" s="73" t="s">
        <v>46</v>
      </c>
      <c r="O46" s="74" t="s">
        <v>52</v>
      </c>
      <c r="P46" s="73" t="s">
        <v>46</v>
      </c>
    </row>
    <row r="47" spans="1:16" s="31" customFormat="1">
      <c r="A47" s="31" t="s">
        <v>398</v>
      </c>
      <c r="B47" s="256" t="s">
        <v>309</v>
      </c>
      <c r="C47" s="226">
        <v>0.98899999999999999</v>
      </c>
      <c r="D47" s="256">
        <v>1.1000000000000001</v>
      </c>
      <c r="E47" s="346">
        <v>5.0000000000000001E-3</v>
      </c>
      <c r="F47" s="256">
        <v>0.5</v>
      </c>
      <c r="G47" s="346">
        <v>5.0000000000000001E-3</v>
      </c>
      <c r="H47" s="256">
        <v>0.7</v>
      </c>
      <c r="I47" s="346">
        <v>6.0000000000000001E-3</v>
      </c>
      <c r="J47" s="256">
        <v>0.9</v>
      </c>
      <c r="K47" s="346">
        <v>0</v>
      </c>
      <c r="L47" s="256">
        <v>0.9</v>
      </c>
      <c r="M47" s="346">
        <v>0</v>
      </c>
      <c r="N47" s="256">
        <v>0.9</v>
      </c>
      <c r="O47" s="346">
        <v>3.4000000000000002E-2</v>
      </c>
      <c r="P47" s="315">
        <v>2.2000000000000002</v>
      </c>
    </row>
    <row r="48" spans="1:16" s="31" customFormat="1">
      <c r="A48" s="31" t="s">
        <v>399</v>
      </c>
      <c r="B48" s="256" t="s">
        <v>303</v>
      </c>
      <c r="C48" s="226">
        <v>0.80500000000000005</v>
      </c>
      <c r="D48" s="256">
        <v>2.7</v>
      </c>
      <c r="E48" s="346">
        <v>0.153</v>
      </c>
      <c r="F48" s="256">
        <v>2.7</v>
      </c>
      <c r="G48" s="346">
        <v>1.7000000000000001E-2</v>
      </c>
      <c r="H48" s="256">
        <v>1.2</v>
      </c>
      <c r="I48" s="346">
        <v>7.0999999999999994E-2</v>
      </c>
      <c r="J48" s="256">
        <v>1.3</v>
      </c>
      <c r="K48" s="346">
        <v>4.0000000000000001E-3</v>
      </c>
      <c r="L48" s="256">
        <v>0.5</v>
      </c>
      <c r="M48" s="346">
        <v>2.3E-2</v>
      </c>
      <c r="N48" s="256">
        <v>1.9</v>
      </c>
      <c r="O48" s="346">
        <v>8.1000000000000003E-2</v>
      </c>
      <c r="P48" s="315">
        <v>3.2</v>
      </c>
    </row>
    <row r="49" spans="1:22" s="31" customFormat="1">
      <c r="A49" s="31" t="s">
        <v>400</v>
      </c>
      <c r="B49" s="256" t="s">
        <v>326</v>
      </c>
      <c r="C49" s="226">
        <v>0.24199999999999999</v>
      </c>
      <c r="D49" s="256">
        <v>2.6</v>
      </c>
      <c r="E49" s="346">
        <v>0.751</v>
      </c>
      <c r="F49" s="256">
        <v>2.2999999999999998</v>
      </c>
      <c r="G49" s="346">
        <v>1.4999999999999999E-2</v>
      </c>
      <c r="H49" s="256">
        <v>0.8</v>
      </c>
      <c r="I49" s="346">
        <v>2.5000000000000001E-2</v>
      </c>
      <c r="J49" s="256">
        <v>0.9</v>
      </c>
      <c r="K49" s="346">
        <v>3.0000000000000001E-3</v>
      </c>
      <c r="L49" s="256">
        <v>0.2</v>
      </c>
      <c r="M49" s="346">
        <v>2.8999999999999998E-2</v>
      </c>
      <c r="N49" s="256">
        <v>0.9</v>
      </c>
      <c r="O49" s="346">
        <v>0.115</v>
      </c>
      <c r="P49" s="315">
        <v>1.6</v>
      </c>
    </row>
    <row r="50" spans="1:22">
      <c r="A50" s="198"/>
      <c r="B50" s="173" t="s">
        <v>309</v>
      </c>
      <c r="C50" s="226">
        <v>0.98899999999999999</v>
      </c>
      <c r="D50" s="256">
        <v>1.1000000000000001</v>
      </c>
      <c r="E50" s="346">
        <v>5.0000000000000001E-3</v>
      </c>
      <c r="F50" s="256">
        <v>0.5</v>
      </c>
      <c r="G50" s="346">
        <v>5.0000000000000001E-3</v>
      </c>
      <c r="H50" s="256">
        <v>0.7</v>
      </c>
      <c r="I50" s="346">
        <v>6.0000000000000001E-3</v>
      </c>
      <c r="J50" s="256">
        <v>0.9</v>
      </c>
      <c r="K50" s="346">
        <v>0</v>
      </c>
      <c r="L50" s="256">
        <v>0.9</v>
      </c>
      <c r="M50" s="346">
        <v>0</v>
      </c>
      <c r="N50" s="256">
        <v>0.9</v>
      </c>
      <c r="O50" s="346">
        <v>3.4000000000000002E-2</v>
      </c>
      <c r="P50" s="315">
        <v>2.2000000000000002</v>
      </c>
      <c r="V50" s="293"/>
    </row>
    <row r="51" spans="1:22" s="175" customFormat="1">
      <c r="A51" s="214"/>
      <c r="B51" s="173" t="s">
        <v>289</v>
      </c>
      <c r="C51" s="226">
        <v>0.98299999999999998</v>
      </c>
      <c r="D51" s="256">
        <v>1.6</v>
      </c>
      <c r="E51" s="226">
        <v>4.0000000000000001E-3</v>
      </c>
      <c r="F51" s="256">
        <v>0.5</v>
      </c>
      <c r="G51" s="346">
        <v>5.7999999999999996E-2</v>
      </c>
      <c r="H51" s="256">
        <v>7.4</v>
      </c>
      <c r="I51" s="346">
        <v>5.0999999999999997E-2</v>
      </c>
      <c r="J51" s="256">
        <v>7.3</v>
      </c>
      <c r="K51" s="346">
        <v>0</v>
      </c>
      <c r="L51" s="256">
        <v>2.6</v>
      </c>
      <c r="M51" s="346">
        <v>5.0000000000000001E-3</v>
      </c>
      <c r="N51" s="256">
        <v>0.6</v>
      </c>
      <c r="O51" s="346">
        <v>6.5000000000000002E-2</v>
      </c>
      <c r="P51" s="315">
        <v>7.4</v>
      </c>
      <c r="S51" s="293"/>
      <c r="V51" s="293"/>
    </row>
    <row r="52" spans="1:22" s="175" customFormat="1">
      <c r="A52" s="214"/>
      <c r="B52" s="173" t="s">
        <v>323</v>
      </c>
      <c r="C52" s="226">
        <v>0.98299999999999998</v>
      </c>
      <c r="D52" s="256">
        <v>1.4</v>
      </c>
      <c r="E52" s="346">
        <v>1.2999999999999999E-2</v>
      </c>
      <c r="F52" s="256">
        <v>1.3</v>
      </c>
      <c r="G52" s="346">
        <v>1.4999999999999999E-2</v>
      </c>
      <c r="H52" s="256">
        <v>1.5</v>
      </c>
      <c r="I52" s="346">
        <v>1.1000000000000001E-2</v>
      </c>
      <c r="J52" s="256">
        <v>1.2</v>
      </c>
      <c r="K52" s="346">
        <v>0</v>
      </c>
      <c r="L52" s="256">
        <v>0.5</v>
      </c>
      <c r="M52" s="346">
        <v>0</v>
      </c>
      <c r="N52" s="256">
        <v>0.1</v>
      </c>
      <c r="O52" s="346">
        <v>6.0000000000000001E-3</v>
      </c>
      <c r="P52" s="315">
        <v>0.9</v>
      </c>
      <c r="S52" s="293"/>
      <c r="V52" s="293"/>
    </row>
    <row r="53" spans="1:22" s="175" customFormat="1">
      <c r="A53" s="214"/>
      <c r="B53" s="173" t="s">
        <v>321</v>
      </c>
      <c r="C53" s="226">
        <v>0.95399999999999996</v>
      </c>
      <c r="D53" s="256">
        <v>1.9</v>
      </c>
      <c r="E53" s="346">
        <v>3.9E-2</v>
      </c>
      <c r="F53" s="256">
        <v>1.9</v>
      </c>
      <c r="G53" s="346">
        <v>6.9999999999999993E-3</v>
      </c>
      <c r="H53" s="256">
        <v>0.8</v>
      </c>
      <c r="I53" s="346">
        <v>5.0000000000000001E-3</v>
      </c>
      <c r="J53" s="256">
        <v>0.5</v>
      </c>
      <c r="K53" s="346">
        <v>0</v>
      </c>
      <c r="L53" s="256">
        <v>0.3</v>
      </c>
      <c r="M53" s="346">
        <v>1.4999999999999999E-2</v>
      </c>
      <c r="N53" s="256">
        <v>1.2</v>
      </c>
      <c r="O53" s="346">
        <v>4.9000000000000002E-2</v>
      </c>
      <c r="P53" s="315">
        <v>2.6</v>
      </c>
      <c r="S53" s="293"/>
      <c r="V53" s="293"/>
    </row>
    <row r="54" spans="1:22" s="175" customFormat="1">
      <c r="A54" s="214"/>
      <c r="B54" s="173" t="s">
        <v>308</v>
      </c>
      <c r="C54" s="226">
        <v>0.95099999999999996</v>
      </c>
      <c r="D54" s="256">
        <v>1.6</v>
      </c>
      <c r="E54" s="346">
        <v>1.4999999999999999E-2</v>
      </c>
      <c r="F54" s="256">
        <v>0.9</v>
      </c>
      <c r="G54" s="346">
        <v>4.0000000000000001E-3</v>
      </c>
      <c r="H54" s="256">
        <v>0.3</v>
      </c>
      <c r="I54" s="346">
        <v>4.4000000000000004E-2</v>
      </c>
      <c r="J54" s="256">
        <v>1.7</v>
      </c>
      <c r="K54" s="346">
        <v>1E-3</v>
      </c>
      <c r="L54" s="256">
        <v>0.1</v>
      </c>
      <c r="M54" s="346">
        <v>9.0000000000000011E-3</v>
      </c>
      <c r="N54" s="256">
        <v>0.6</v>
      </c>
      <c r="O54" s="346">
        <v>2.8999999999999998E-2</v>
      </c>
      <c r="P54" s="315">
        <v>1.1000000000000001</v>
      </c>
      <c r="S54" s="293"/>
      <c r="V54" s="293"/>
    </row>
    <row r="55" spans="1:22" s="175" customFormat="1">
      <c r="A55" s="214"/>
      <c r="B55" s="173" t="s">
        <v>319</v>
      </c>
      <c r="C55" s="226">
        <v>0.94899999999999995</v>
      </c>
      <c r="D55" s="256">
        <v>2.5</v>
      </c>
      <c r="E55" s="346">
        <v>0.06</v>
      </c>
      <c r="F55" s="256">
        <v>3</v>
      </c>
      <c r="G55" s="346">
        <v>1.1000000000000001E-2</v>
      </c>
      <c r="H55" s="256">
        <v>1.6</v>
      </c>
      <c r="I55" s="346">
        <v>1.3999999999999999E-2</v>
      </c>
      <c r="J55" s="256">
        <v>1.3</v>
      </c>
      <c r="K55" s="346">
        <v>0</v>
      </c>
      <c r="L55" s="256">
        <v>1.3</v>
      </c>
      <c r="M55" s="346">
        <v>8.0000000000000002E-3</v>
      </c>
      <c r="N55" s="256">
        <v>0.8</v>
      </c>
      <c r="O55" s="346">
        <v>3.6000000000000004E-2</v>
      </c>
      <c r="P55" s="315">
        <v>1.9</v>
      </c>
      <c r="S55" s="293"/>
      <c r="U55" s="279"/>
      <c r="V55" s="293"/>
    </row>
    <row r="56" spans="1:22" s="175" customFormat="1">
      <c r="A56" s="214"/>
      <c r="B56" s="173" t="s">
        <v>320</v>
      </c>
      <c r="C56" s="226">
        <v>0.94299999999999995</v>
      </c>
      <c r="D56" s="256">
        <v>4.5</v>
      </c>
      <c r="E56" s="346">
        <v>2.5999999999999999E-2</v>
      </c>
      <c r="F56" s="256">
        <v>2.5</v>
      </c>
      <c r="G56" s="346">
        <v>5.0000000000000001E-3</v>
      </c>
      <c r="H56" s="256">
        <v>0.7</v>
      </c>
      <c r="I56" s="346">
        <v>2.8999999999999998E-2</v>
      </c>
      <c r="J56" s="256">
        <v>2.7</v>
      </c>
      <c r="K56" s="346">
        <v>3.6000000000000004E-2</v>
      </c>
      <c r="L56" s="256">
        <v>4.0999999999999996</v>
      </c>
      <c r="M56" s="346">
        <v>8.0000000000000002E-3</v>
      </c>
      <c r="N56" s="256">
        <v>1.1000000000000001</v>
      </c>
      <c r="O56" s="346">
        <v>2.7999999999999997E-2</v>
      </c>
      <c r="P56" s="315">
        <v>2.2999999999999998</v>
      </c>
      <c r="S56" s="293"/>
      <c r="U56" s="279"/>
      <c r="V56" s="293"/>
    </row>
    <row r="57" spans="1:22" s="175" customFormat="1" ht="29">
      <c r="A57" s="214"/>
      <c r="B57" s="173" t="s">
        <v>327</v>
      </c>
      <c r="C57" s="226">
        <v>0.93600000000000005</v>
      </c>
      <c r="D57" s="256">
        <v>4</v>
      </c>
      <c r="E57" s="346">
        <v>7.1999999999999995E-2</v>
      </c>
      <c r="F57" s="256">
        <v>5.0999999999999996</v>
      </c>
      <c r="G57" s="346">
        <v>1.3000000000000001E-2</v>
      </c>
      <c r="H57" s="256">
        <v>1.5</v>
      </c>
      <c r="I57" s="346">
        <v>9.0000000000000011E-3</v>
      </c>
      <c r="J57" s="256">
        <v>0.8</v>
      </c>
      <c r="K57" s="346">
        <v>0</v>
      </c>
      <c r="L57" s="256">
        <v>2</v>
      </c>
      <c r="M57" s="346">
        <v>2.5000000000000001E-2</v>
      </c>
      <c r="N57" s="256">
        <v>2.2000000000000002</v>
      </c>
      <c r="O57" s="346">
        <v>6.7000000000000004E-2</v>
      </c>
      <c r="P57" s="315">
        <v>3.1</v>
      </c>
      <c r="S57" s="293"/>
      <c r="U57" s="279"/>
      <c r="V57" s="293"/>
    </row>
    <row r="58" spans="1:22" s="175" customFormat="1">
      <c r="A58" s="214"/>
      <c r="B58" s="173" t="s">
        <v>322</v>
      </c>
      <c r="C58" s="226">
        <v>0.93300000000000005</v>
      </c>
      <c r="D58" s="256">
        <v>4.0999999999999996</v>
      </c>
      <c r="E58" s="346">
        <v>6.5000000000000002E-2</v>
      </c>
      <c r="F58" s="256">
        <v>5.7</v>
      </c>
      <c r="G58" s="346">
        <v>0</v>
      </c>
      <c r="H58" s="256">
        <v>1.1000000000000001</v>
      </c>
      <c r="I58" s="346">
        <v>1.2E-2</v>
      </c>
      <c r="J58" s="256">
        <v>0.8</v>
      </c>
      <c r="K58" s="346">
        <v>0</v>
      </c>
      <c r="L58" s="256">
        <v>1.1000000000000001</v>
      </c>
      <c r="M58" s="346">
        <v>0.01</v>
      </c>
      <c r="N58" s="256">
        <v>1.2</v>
      </c>
      <c r="O58" s="346">
        <v>5.2000000000000005E-2</v>
      </c>
      <c r="P58" s="315">
        <v>2.7</v>
      </c>
      <c r="S58" s="293"/>
      <c r="U58" s="279"/>
      <c r="V58" s="293"/>
    </row>
    <row r="59" spans="1:22" s="175" customFormat="1" ht="29">
      <c r="A59" s="214"/>
      <c r="B59" s="173" t="s">
        <v>324</v>
      </c>
      <c r="C59" s="226">
        <v>0.92500000000000004</v>
      </c>
      <c r="D59" s="256">
        <v>5.9</v>
      </c>
      <c r="E59" s="346">
        <v>0</v>
      </c>
      <c r="F59" s="256">
        <v>4.4000000000000004</v>
      </c>
      <c r="G59" s="346">
        <v>1E-3</v>
      </c>
      <c r="H59" s="256">
        <v>0.4</v>
      </c>
      <c r="I59" s="346">
        <v>4.0000000000000001E-3</v>
      </c>
      <c r="J59" s="256">
        <v>0.6</v>
      </c>
      <c r="K59" s="346">
        <v>0</v>
      </c>
      <c r="L59" s="256">
        <v>4.4000000000000004</v>
      </c>
      <c r="M59" s="346">
        <v>7.0999999999999994E-2</v>
      </c>
      <c r="N59" s="256">
        <v>6</v>
      </c>
      <c r="O59" s="346">
        <v>0.10099999999999999</v>
      </c>
      <c r="P59" s="315">
        <v>6.5</v>
      </c>
      <c r="S59" s="293"/>
      <c r="U59" s="279"/>
      <c r="V59" s="293"/>
    </row>
    <row r="60" spans="1:22" s="175" customFormat="1">
      <c r="A60" s="362"/>
      <c r="B60" s="173" t="s">
        <v>304</v>
      </c>
      <c r="C60" s="226">
        <v>0.92200000000000004</v>
      </c>
      <c r="D60" s="256">
        <v>4.3</v>
      </c>
      <c r="E60" s="346">
        <v>4.3999999999999997E-2</v>
      </c>
      <c r="F60" s="256">
        <v>3.1</v>
      </c>
      <c r="G60" s="346">
        <v>2.3E-2</v>
      </c>
      <c r="H60" s="256">
        <v>2.2000000000000002</v>
      </c>
      <c r="I60" s="346">
        <v>4.2999999999999997E-2</v>
      </c>
      <c r="J60" s="256">
        <v>1.6</v>
      </c>
      <c r="K60" s="346">
        <v>0</v>
      </c>
      <c r="L60" s="256">
        <v>0.6</v>
      </c>
      <c r="M60" s="346">
        <v>0</v>
      </c>
      <c r="N60" s="256">
        <v>0.6</v>
      </c>
      <c r="O60" s="346">
        <v>0.04</v>
      </c>
      <c r="P60" s="315">
        <v>2.2000000000000002</v>
      </c>
      <c r="S60" s="293"/>
      <c r="U60" s="279"/>
      <c r="V60" s="293"/>
    </row>
    <row r="61" spans="1:22" s="175" customFormat="1">
      <c r="A61" s="214"/>
      <c r="B61" s="173" t="s">
        <v>296</v>
      </c>
      <c r="C61" s="226">
        <v>0.92100000000000004</v>
      </c>
      <c r="D61" s="256">
        <v>1.6</v>
      </c>
      <c r="E61" s="346">
        <v>5.8999999999999997E-2</v>
      </c>
      <c r="F61" s="256">
        <v>1.6</v>
      </c>
      <c r="G61" s="346">
        <v>2E-3</v>
      </c>
      <c r="H61" s="256">
        <v>0.2</v>
      </c>
      <c r="I61" s="346">
        <v>2.1000000000000001E-2</v>
      </c>
      <c r="J61" s="256">
        <v>0.9</v>
      </c>
      <c r="K61" s="346">
        <v>1E-3</v>
      </c>
      <c r="L61" s="256">
        <v>0.1</v>
      </c>
      <c r="M61" s="346">
        <v>1.3999999999999999E-2</v>
      </c>
      <c r="N61" s="256">
        <v>0.6</v>
      </c>
      <c r="O61" s="346">
        <v>0.05</v>
      </c>
      <c r="P61" s="315">
        <v>1.4</v>
      </c>
      <c r="S61" s="293"/>
      <c r="U61" s="279"/>
      <c r="V61" s="293"/>
    </row>
    <row r="62" spans="1:22" s="175" customFormat="1">
      <c r="A62" s="214"/>
      <c r="B62" s="173" t="s">
        <v>301</v>
      </c>
      <c r="C62" s="226">
        <v>0.86399999999999999</v>
      </c>
      <c r="D62" s="256">
        <v>1.6</v>
      </c>
      <c r="E62" s="346">
        <v>6.9000000000000006E-2</v>
      </c>
      <c r="F62" s="256">
        <v>1.3</v>
      </c>
      <c r="G62" s="346">
        <v>2E-3</v>
      </c>
      <c r="H62" s="256">
        <v>0.1</v>
      </c>
      <c r="I62" s="346">
        <v>6.9000000000000006E-2</v>
      </c>
      <c r="J62" s="256">
        <v>1</v>
      </c>
      <c r="K62" s="346">
        <v>3.0000000000000001E-3</v>
      </c>
      <c r="L62" s="256">
        <v>0.3</v>
      </c>
      <c r="M62" s="346">
        <v>1.4999999999999999E-2</v>
      </c>
      <c r="N62" s="256">
        <v>0.7</v>
      </c>
      <c r="O62" s="346">
        <v>5.0999999999999997E-2</v>
      </c>
      <c r="P62" s="315">
        <v>1.4</v>
      </c>
      <c r="S62" s="293"/>
      <c r="U62" s="279"/>
      <c r="V62" s="293"/>
    </row>
    <row r="63" spans="1:22" s="175" customFormat="1">
      <c r="A63" s="214"/>
      <c r="B63" s="173" t="s">
        <v>310</v>
      </c>
      <c r="C63" s="226">
        <v>0.85499999999999998</v>
      </c>
      <c r="D63" s="256">
        <v>2.2999999999999998</v>
      </c>
      <c r="E63" s="346">
        <v>6.6000000000000003E-2</v>
      </c>
      <c r="F63" s="256">
        <v>2.1</v>
      </c>
      <c r="G63" s="346">
        <v>1E-3</v>
      </c>
      <c r="H63" s="256">
        <v>0.1</v>
      </c>
      <c r="I63" s="346">
        <v>0.09</v>
      </c>
      <c r="J63" s="256">
        <v>1.2</v>
      </c>
      <c r="K63" s="346">
        <v>0</v>
      </c>
      <c r="L63" s="256">
        <v>0.2</v>
      </c>
      <c r="M63" s="346">
        <v>0.01</v>
      </c>
      <c r="N63" s="256">
        <v>0.7</v>
      </c>
      <c r="O63" s="346">
        <v>3.4000000000000002E-2</v>
      </c>
      <c r="P63" s="315">
        <v>1.2</v>
      </c>
      <c r="S63" s="293"/>
      <c r="U63" s="345"/>
      <c r="V63" s="293"/>
    </row>
    <row r="64" spans="1:22" s="175" customFormat="1">
      <c r="A64" s="214"/>
      <c r="B64" s="173" t="s">
        <v>314</v>
      </c>
      <c r="C64" s="226">
        <v>0.84699999999999998</v>
      </c>
      <c r="D64" s="256">
        <v>4.0999999999999996</v>
      </c>
      <c r="E64" s="346">
        <v>0.127</v>
      </c>
      <c r="F64" s="256">
        <v>4.5</v>
      </c>
      <c r="G64" s="346">
        <v>1.9E-2</v>
      </c>
      <c r="H64" s="256">
        <v>1.4</v>
      </c>
      <c r="I64" s="346">
        <v>3.9E-2</v>
      </c>
      <c r="J64" s="256">
        <v>1.9</v>
      </c>
      <c r="K64" s="346">
        <v>9.0000000000000011E-3</v>
      </c>
      <c r="L64" s="256">
        <v>1</v>
      </c>
      <c r="M64" s="346">
        <v>4.8000000000000001E-2</v>
      </c>
      <c r="N64" s="256">
        <v>2.6</v>
      </c>
      <c r="O64" s="346">
        <v>0.184</v>
      </c>
      <c r="P64" s="315">
        <v>3.8</v>
      </c>
      <c r="S64" s="293"/>
      <c r="U64" s="279"/>
      <c r="V64" s="293"/>
    </row>
    <row r="65" spans="1:26" s="175" customFormat="1">
      <c r="A65" s="214"/>
      <c r="B65" s="173" t="s">
        <v>298</v>
      </c>
      <c r="C65" s="226">
        <v>0.83799999999999997</v>
      </c>
      <c r="D65" s="256">
        <v>3</v>
      </c>
      <c r="E65" s="346">
        <v>0.112</v>
      </c>
      <c r="F65" s="256">
        <v>2.2999999999999998</v>
      </c>
      <c r="G65" s="346">
        <v>1.1000000000000001E-2</v>
      </c>
      <c r="H65" s="256">
        <v>1.1000000000000001</v>
      </c>
      <c r="I65" s="346">
        <v>4.5999999999999999E-2</v>
      </c>
      <c r="J65" s="256">
        <v>1.7</v>
      </c>
      <c r="K65" s="346">
        <v>4.0000000000000001E-3</v>
      </c>
      <c r="L65" s="256">
        <v>0.4</v>
      </c>
      <c r="M65" s="346">
        <v>1.1000000000000001E-2</v>
      </c>
      <c r="N65" s="256">
        <v>0.8</v>
      </c>
      <c r="O65" s="346">
        <v>2.7000000000000003E-2</v>
      </c>
      <c r="P65" s="315">
        <v>1.3</v>
      </c>
      <c r="S65" s="293"/>
      <c r="U65" s="279"/>
      <c r="V65" s="293"/>
    </row>
    <row r="66" spans="1:26" s="175" customFormat="1">
      <c r="A66" s="214"/>
      <c r="B66" s="173" t="s">
        <v>291</v>
      </c>
      <c r="C66" s="226">
        <v>0.81599999999999995</v>
      </c>
      <c r="D66" s="256">
        <v>4.4000000000000004</v>
      </c>
      <c r="E66" s="226">
        <v>0.15</v>
      </c>
      <c r="F66" s="256">
        <v>3.5</v>
      </c>
      <c r="G66" s="346">
        <v>0</v>
      </c>
      <c r="H66" s="256">
        <v>0.9</v>
      </c>
      <c r="I66" s="346">
        <v>5.4000000000000006E-2</v>
      </c>
      <c r="J66" s="256">
        <v>3.2</v>
      </c>
      <c r="K66" s="346">
        <v>0</v>
      </c>
      <c r="L66" s="256">
        <v>0.9</v>
      </c>
      <c r="M66" s="346">
        <v>0.01</v>
      </c>
      <c r="N66" s="256">
        <v>1.4</v>
      </c>
      <c r="O66" s="346">
        <v>4.7E-2</v>
      </c>
      <c r="P66" s="315">
        <v>2.9</v>
      </c>
      <c r="S66" s="293"/>
      <c r="U66" s="279"/>
      <c r="V66" s="293"/>
    </row>
    <row r="67" spans="1:26" s="175" customFormat="1">
      <c r="A67" s="362"/>
      <c r="B67" s="173" t="s">
        <v>297</v>
      </c>
      <c r="C67" s="226">
        <v>0.81299999999999994</v>
      </c>
      <c r="D67" s="256">
        <v>3.6</v>
      </c>
      <c r="E67" s="346">
        <v>0.16700000000000001</v>
      </c>
      <c r="F67" s="256">
        <v>3.4</v>
      </c>
      <c r="G67" s="346">
        <v>1.1000000000000001E-2</v>
      </c>
      <c r="H67" s="256">
        <v>1</v>
      </c>
      <c r="I67" s="346">
        <v>3.2000000000000001E-2</v>
      </c>
      <c r="J67" s="256">
        <v>2</v>
      </c>
      <c r="K67" s="346">
        <v>0</v>
      </c>
      <c r="L67" s="256">
        <v>0.8</v>
      </c>
      <c r="M67" s="346">
        <v>2.7999999999999997E-2</v>
      </c>
      <c r="N67" s="256">
        <v>2.1</v>
      </c>
      <c r="O67" s="346">
        <v>6.0999999999999999E-2</v>
      </c>
      <c r="P67" s="315">
        <v>4.5999999999999996</v>
      </c>
      <c r="S67" s="293"/>
      <c r="U67" s="279"/>
      <c r="V67" s="293"/>
    </row>
    <row r="68" spans="1:26" s="175" customFormat="1">
      <c r="A68" s="214"/>
      <c r="B68" s="173" t="s">
        <v>302</v>
      </c>
      <c r="C68" s="226">
        <v>0.81299999999999994</v>
      </c>
      <c r="D68" s="256">
        <v>12.8</v>
      </c>
      <c r="E68" s="346">
        <v>0.193</v>
      </c>
      <c r="F68" s="256">
        <v>12.5</v>
      </c>
      <c r="G68" s="346">
        <v>4.9000000000000002E-2</v>
      </c>
      <c r="H68" s="256">
        <v>4.9000000000000004</v>
      </c>
      <c r="I68" s="346">
        <v>0.106</v>
      </c>
      <c r="J68" s="256">
        <v>10</v>
      </c>
      <c r="K68" s="346">
        <v>0</v>
      </c>
      <c r="L68" s="256">
        <v>4.5</v>
      </c>
      <c r="M68" s="346">
        <v>5.5E-2</v>
      </c>
      <c r="N68" s="256">
        <v>7.5</v>
      </c>
      <c r="O68" s="346">
        <v>0.13699999999999998</v>
      </c>
      <c r="P68" s="315">
        <v>7.6</v>
      </c>
      <c r="S68" s="293"/>
      <c r="U68" s="279"/>
      <c r="V68" s="293"/>
      <c r="Z68" s="279"/>
    </row>
    <row r="69" spans="1:26" s="175" customFormat="1">
      <c r="A69" s="214"/>
      <c r="B69" s="173" t="s">
        <v>303</v>
      </c>
      <c r="C69" s="226">
        <v>0.80500000000000005</v>
      </c>
      <c r="D69" s="256">
        <v>2.7</v>
      </c>
      <c r="E69" s="346">
        <v>0.153</v>
      </c>
      <c r="F69" s="256">
        <v>2.7</v>
      </c>
      <c r="G69" s="346">
        <v>1.7000000000000001E-2</v>
      </c>
      <c r="H69" s="256">
        <v>1.2</v>
      </c>
      <c r="I69" s="346">
        <v>7.0999999999999994E-2</v>
      </c>
      <c r="J69" s="256">
        <v>1.3</v>
      </c>
      <c r="K69" s="346">
        <v>4.0000000000000001E-3</v>
      </c>
      <c r="L69" s="256">
        <v>0.5</v>
      </c>
      <c r="M69" s="346">
        <v>2.3E-2</v>
      </c>
      <c r="N69" s="256">
        <v>1.9</v>
      </c>
      <c r="O69" s="346">
        <v>8.1000000000000003E-2</v>
      </c>
      <c r="P69" s="315">
        <v>3.2</v>
      </c>
      <c r="S69" s="293"/>
      <c r="U69" s="279"/>
      <c r="V69" s="293"/>
      <c r="Z69" s="279"/>
    </row>
    <row r="70" spans="1:26" s="175" customFormat="1">
      <c r="A70" s="214"/>
      <c r="B70" s="173" t="s">
        <v>318</v>
      </c>
      <c r="C70" s="226">
        <v>0.80500000000000005</v>
      </c>
      <c r="D70" s="256">
        <v>5</v>
      </c>
      <c r="E70" s="346">
        <v>9.7000000000000003E-2</v>
      </c>
      <c r="F70" s="256">
        <v>3.1</v>
      </c>
      <c r="G70" s="346">
        <v>5.0000000000000001E-3</v>
      </c>
      <c r="H70" s="256">
        <v>0.7</v>
      </c>
      <c r="I70" s="346">
        <v>0.02</v>
      </c>
      <c r="J70" s="256">
        <v>1.2</v>
      </c>
      <c r="K70" s="346">
        <v>0</v>
      </c>
      <c r="L70" s="256">
        <v>0.4</v>
      </c>
      <c r="M70" s="346">
        <v>8.1000000000000003E-2</v>
      </c>
      <c r="N70" s="256">
        <v>4.0999999999999996</v>
      </c>
      <c r="O70" s="346">
        <v>0.16300000000000001</v>
      </c>
      <c r="P70" s="315">
        <v>5.2</v>
      </c>
      <c r="S70" s="293"/>
      <c r="U70" s="279"/>
      <c r="V70" s="293"/>
      <c r="Z70" s="279"/>
    </row>
    <row r="71" spans="1:26" s="175" customFormat="1" ht="29">
      <c r="A71" s="214"/>
      <c r="B71" s="173" t="s">
        <v>292</v>
      </c>
      <c r="C71" s="226">
        <v>0.79200000000000004</v>
      </c>
      <c r="D71" s="256">
        <v>3.3</v>
      </c>
      <c r="E71" s="226">
        <v>0.114</v>
      </c>
      <c r="F71" s="256">
        <v>2.2000000000000002</v>
      </c>
      <c r="G71" s="346">
        <v>6.9999999999999993E-3</v>
      </c>
      <c r="H71" s="256">
        <v>0.7</v>
      </c>
      <c r="I71" s="346">
        <v>9.5000000000000001E-2</v>
      </c>
      <c r="J71" s="256">
        <v>2.1</v>
      </c>
      <c r="K71" s="346">
        <v>0</v>
      </c>
      <c r="L71" s="256">
        <v>0.3</v>
      </c>
      <c r="M71" s="346">
        <v>2.1000000000000001E-2</v>
      </c>
      <c r="N71" s="256">
        <v>1.6</v>
      </c>
      <c r="O71" s="346">
        <v>8.3000000000000004E-2</v>
      </c>
      <c r="P71" s="315">
        <v>3.2</v>
      </c>
      <c r="S71" s="293"/>
      <c r="U71" s="279"/>
      <c r="V71" s="293"/>
      <c r="Z71" s="279"/>
    </row>
    <row r="72" spans="1:26" s="175" customFormat="1">
      <c r="A72" s="214"/>
      <c r="B72" s="173" t="s">
        <v>306</v>
      </c>
      <c r="C72" s="226">
        <v>0.79200000000000004</v>
      </c>
      <c r="D72" s="256">
        <v>3.3</v>
      </c>
      <c r="E72" s="346">
        <v>0.115</v>
      </c>
      <c r="F72" s="256">
        <v>2.9</v>
      </c>
      <c r="G72" s="346">
        <v>6.9999999999999993E-3</v>
      </c>
      <c r="H72" s="256">
        <v>1.1000000000000001</v>
      </c>
      <c r="I72" s="346">
        <v>0.105</v>
      </c>
      <c r="J72" s="256">
        <v>2.9</v>
      </c>
      <c r="K72" s="346">
        <v>0</v>
      </c>
      <c r="L72" s="256">
        <v>0.4</v>
      </c>
      <c r="M72" s="346">
        <v>8.0000000000000002E-3</v>
      </c>
      <c r="N72" s="256">
        <v>0.7</v>
      </c>
      <c r="O72" s="346">
        <v>5.0999999999999997E-2</v>
      </c>
      <c r="P72" s="315">
        <v>1.6</v>
      </c>
      <c r="S72" s="293"/>
      <c r="U72" s="279"/>
      <c r="V72" s="293"/>
      <c r="Z72" s="279"/>
    </row>
    <row r="73" spans="1:26" s="175" customFormat="1">
      <c r="A73" s="214"/>
      <c r="B73" s="173" t="s">
        <v>307</v>
      </c>
      <c r="C73" s="226">
        <v>0.77</v>
      </c>
      <c r="D73" s="256">
        <v>2.6</v>
      </c>
      <c r="E73" s="346">
        <v>0.121</v>
      </c>
      <c r="F73" s="256">
        <v>1.9</v>
      </c>
      <c r="G73" s="346">
        <v>5.0000000000000001E-3</v>
      </c>
      <c r="H73" s="256">
        <v>0.3</v>
      </c>
      <c r="I73" s="346">
        <v>0.09</v>
      </c>
      <c r="J73" s="256">
        <v>2</v>
      </c>
      <c r="K73" s="346">
        <v>1E-3</v>
      </c>
      <c r="L73" s="256">
        <v>0.1</v>
      </c>
      <c r="M73" s="346">
        <v>3.5000000000000003E-2</v>
      </c>
      <c r="N73" s="256">
        <v>1.4</v>
      </c>
      <c r="O73" s="346">
        <v>7.5999999999999998E-2</v>
      </c>
      <c r="P73" s="315">
        <v>2.1</v>
      </c>
      <c r="S73" s="293"/>
      <c r="U73" s="279"/>
      <c r="V73" s="293"/>
      <c r="Z73" s="279"/>
    </row>
    <row r="74" spans="1:26" s="175" customFormat="1">
      <c r="A74" s="214"/>
      <c r="B74" s="173" t="s">
        <v>312</v>
      </c>
      <c r="C74" s="226">
        <v>0.76500000000000001</v>
      </c>
      <c r="D74" s="256">
        <v>1.8</v>
      </c>
      <c r="E74" s="346">
        <v>0.13400000000000001</v>
      </c>
      <c r="F74" s="256">
        <v>1.5</v>
      </c>
      <c r="G74" s="346">
        <v>6.9999999999999993E-3</v>
      </c>
      <c r="H74" s="256">
        <v>0.3</v>
      </c>
      <c r="I74" s="346">
        <v>0.11199999999999999</v>
      </c>
      <c r="J74" s="256">
        <v>1.2</v>
      </c>
      <c r="K74" s="346">
        <v>1E-3</v>
      </c>
      <c r="L74" s="256">
        <v>0.1</v>
      </c>
      <c r="M74" s="346">
        <v>1.6E-2</v>
      </c>
      <c r="N74" s="256">
        <v>0.8</v>
      </c>
      <c r="O74" s="346">
        <v>5.2999999999999999E-2</v>
      </c>
      <c r="P74" s="315">
        <v>1.1000000000000001</v>
      </c>
      <c r="S74" s="293"/>
      <c r="U74" s="279"/>
      <c r="V74" s="293"/>
      <c r="Z74" s="279"/>
    </row>
    <row r="75" spans="1:26" s="175" customFormat="1">
      <c r="A75" s="214"/>
      <c r="B75" s="173" t="s">
        <v>315</v>
      </c>
      <c r="C75" s="226">
        <v>0.74</v>
      </c>
      <c r="D75" s="256">
        <v>4.2</v>
      </c>
      <c r="E75" s="346">
        <v>0.21</v>
      </c>
      <c r="F75" s="256">
        <v>4.4000000000000004</v>
      </c>
      <c r="G75" s="346">
        <v>1E-3</v>
      </c>
      <c r="H75" s="256">
        <v>0.1</v>
      </c>
      <c r="I75" s="346">
        <v>3.2000000000000001E-2</v>
      </c>
      <c r="J75" s="256">
        <v>2.2000000000000002</v>
      </c>
      <c r="K75" s="346">
        <v>1E-3</v>
      </c>
      <c r="L75" s="256">
        <v>0.1</v>
      </c>
      <c r="M75" s="346">
        <v>3.9E-2</v>
      </c>
      <c r="N75" s="256">
        <v>1.8</v>
      </c>
      <c r="O75" s="346">
        <v>7.5999999999999998E-2</v>
      </c>
      <c r="P75" s="315">
        <v>2.6</v>
      </c>
      <c r="S75" s="293"/>
      <c r="U75" s="279"/>
      <c r="V75" s="293"/>
      <c r="Z75" s="279"/>
    </row>
    <row r="76" spans="1:26" ht="29">
      <c r="A76" s="198"/>
      <c r="B76" s="173" t="s">
        <v>317</v>
      </c>
      <c r="C76" s="226">
        <v>0.72099999999999997</v>
      </c>
      <c r="D76" s="256">
        <v>2.8</v>
      </c>
      <c r="E76" s="346">
        <v>0.27400000000000002</v>
      </c>
      <c r="F76" s="256">
        <v>2.7</v>
      </c>
      <c r="G76" s="346">
        <v>2.6000000000000002E-2</v>
      </c>
      <c r="H76" s="256">
        <v>1</v>
      </c>
      <c r="I76" s="346">
        <v>6.0999999999999999E-2</v>
      </c>
      <c r="J76" s="256">
        <v>1.3</v>
      </c>
      <c r="K76" s="346">
        <v>2E-3</v>
      </c>
      <c r="L76" s="256">
        <v>0.3</v>
      </c>
      <c r="M76" s="346">
        <v>2.3E-2</v>
      </c>
      <c r="N76" s="256">
        <v>1</v>
      </c>
      <c r="O76" s="346">
        <v>0.124</v>
      </c>
      <c r="P76" s="315">
        <v>1.5</v>
      </c>
      <c r="S76" s="293"/>
      <c r="U76" s="279"/>
      <c r="V76" s="293"/>
      <c r="Z76" s="279"/>
    </row>
    <row r="77" spans="1:26" ht="29">
      <c r="A77" s="198"/>
      <c r="B77" s="173" t="s">
        <v>316</v>
      </c>
      <c r="C77" s="226">
        <v>0.71899999999999997</v>
      </c>
      <c r="D77" s="315">
        <v>8.4</v>
      </c>
      <c r="E77" s="346">
        <v>0.2</v>
      </c>
      <c r="F77" s="256">
        <v>8.6999999999999993</v>
      </c>
      <c r="G77" s="346">
        <v>1.3000000000000001E-2</v>
      </c>
      <c r="H77" s="256">
        <v>1.2</v>
      </c>
      <c r="I77" s="346">
        <v>9.0999999999999998E-2</v>
      </c>
      <c r="J77" s="256">
        <v>6.6</v>
      </c>
      <c r="K77" s="346">
        <v>3.0000000000000001E-3</v>
      </c>
      <c r="L77" s="256">
        <v>0.4</v>
      </c>
      <c r="M77" s="346">
        <v>8.900000000000001E-2</v>
      </c>
      <c r="N77" s="256">
        <v>8</v>
      </c>
      <c r="O77" s="346">
        <v>0.2</v>
      </c>
      <c r="P77" s="315">
        <v>9.1</v>
      </c>
      <c r="S77" s="293"/>
      <c r="U77" s="279"/>
      <c r="V77" s="293"/>
      <c r="Z77" s="279"/>
    </row>
    <row r="78" spans="1:26">
      <c r="A78" s="198"/>
      <c r="B78" s="173" t="s">
        <v>311</v>
      </c>
      <c r="C78" s="226">
        <v>0.70699999999999996</v>
      </c>
      <c r="D78" s="256">
        <v>3.8</v>
      </c>
      <c r="E78" s="346">
        <v>0.27400000000000002</v>
      </c>
      <c r="F78" s="256">
        <v>3</v>
      </c>
      <c r="G78" s="346">
        <v>1.2E-2</v>
      </c>
      <c r="H78" s="256">
        <v>1.1000000000000001</v>
      </c>
      <c r="I78" s="346">
        <v>0.02</v>
      </c>
      <c r="J78" s="256">
        <v>1.5</v>
      </c>
      <c r="K78" s="346">
        <v>1E-3</v>
      </c>
      <c r="L78" s="256">
        <v>0.2</v>
      </c>
      <c r="M78" s="346">
        <v>4.4000000000000004E-2</v>
      </c>
      <c r="N78" s="256">
        <v>2.4</v>
      </c>
      <c r="O78" s="346">
        <v>0.17</v>
      </c>
      <c r="P78" s="315">
        <v>3.9</v>
      </c>
      <c r="S78" s="293"/>
      <c r="U78" s="279"/>
      <c r="V78" s="293"/>
      <c r="Z78" s="279"/>
    </row>
    <row r="79" spans="1:26">
      <c r="A79" s="198"/>
      <c r="B79" s="173" t="s">
        <v>290</v>
      </c>
      <c r="C79" s="226">
        <v>0.70599999999999996</v>
      </c>
      <c r="D79" s="256">
        <v>8.3000000000000007</v>
      </c>
      <c r="E79" s="226">
        <v>0.24299999999999999</v>
      </c>
      <c r="F79" s="256">
        <v>7.1</v>
      </c>
      <c r="G79" s="346">
        <v>1.9E-2</v>
      </c>
      <c r="H79" s="256">
        <v>1.7</v>
      </c>
      <c r="I79" s="346">
        <v>1.4999999999999999E-2</v>
      </c>
      <c r="J79" s="256">
        <v>1</v>
      </c>
      <c r="K79" s="346">
        <v>3.0000000000000001E-3</v>
      </c>
      <c r="L79" s="256">
        <v>0.5</v>
      </c>
      <c r="M79" s="346">
        <v>0.12</v>
      </c>
      <c r="N79" s="256">
        <v>6.7</v>
      </c>
      <c r="O79" s="346">
        <v>0.15</v>
      </c>
      <c r="P79" s="315">
        <v>6.9</v>
      </c>
      <c r="S79" s="293"/>
      <c r="U79" s="279"/>
      <c r="V79" s="293"/>
      <c r="Z79" s="279"/>
    </row>
    <row r="80" spans="1:26">
      <c r="A80" s="198"/>
      <c r="B80" s="173" t="s">
        <v>305</v>
      </c>
      <c r="C80" s="226">
        <v>0.69399999999999995</v>
      </c>
      <c r="D80" s="256">
        <v>3.4</v>
      </c>
      <c r="E80" s="346">
        <v>0.24</v>
      </c>
      <c r="F80" s="256">
        <v>3.3</v>
      </c>
      <c r="G80" s="346">
        <v>2.7999999999999997E-2</v>
      </c>
      <c r="H80" s="256">
        <v>2.2000000000000002</v>
      </c>
      <c r="I80" s="346">
        <v>9.0999999999999998E-2</v>
      </c>
      <c r="J80" s="256">
        <v>2.5</v>
      </c>
      <c r="K80" s="346">
        <v>0</v>
      </c>
      <c r="L80" s="256">
        <v>0.3</v>
      </c>
      <c r="M80" s="346">
        <v>3.9E-2</v>
      </c>
      <c r="N80" s="256">
        <v>2.8</v>
      </c>
      <c r="O80" s="346">
        <v>6.7000000000000004E-2</v>
      </c>
      <c r="P80" s="315">
        <v>3.1</v>
      </c>
      <c r="S80" s="293"/>
      <c r="U80" s="279"/>
      <c r="V80" s="293"/>
      <c r="Z80" s="279"/>
    </row>
    <row r="81" spans="1:26">
      <c r="A81" s="198"/>
      <c r="B81" s="173" t="s">
        <v>299</v>
      </c>
      <c r="C81" s="226">
        <v>0.67400000000000004</v>
      </c>
      <c r="D81" s="256">
        <v>5.5</v>
      </c>
      <c r="E81" s="346">
        <v>0.26300000000000001</v>
      </c>
      <c r="F81" s="256">
        <v>5.2</v>
      </c>
      <c r="G81" s="346">
        <v>2.1000000000000001E-2</v>
      </c>
      <c r="H81" s="256">
        <v>2.2999999999999998</v>
      </c>
      <c r="I81" s="346">
        <v>7.9000000000000001E-2</v>
      </c>
      <c r="J81" s="256">
        <v>3.1</v>
      </c>
      <c r="K81" s="346">
        <v>0</v>
      </c>
      <c r="L81" s="256">
        <v>0.6</v>
      </c>
      <c r="M81" s="346">
        <v>5.7000000000000002E-2</v>
      </c>
      <c r="N81" s="256">
        <v>3.1</v>
      </c>
      <c r="O81" s="346">
        <v>0.10300000000000001</v>
      </c>
      <c r="P81" s="315">
        <v>4.2</v>
      </c>
      <c r="S81" s="293"/>
      <c r="U81" s="279"/>
      <c r="V81" s="293"/>
      <c r="Z81" s="279"/>
    </row>
    <row r="82" spans="1:26">
      <c r="A82" s="198"/>
      <c r="B82" s="173" t="s">
        <v>293</v>
      </c>
      <c r="C82" s="226">
        <v>0.65100000000000002</v>
      </c>
      <c r="D82" s="256">
        <v>4.5</v>
      </c>
      <c r="E82" s="226">
        <v>0.32300000000000001</v>
      </c>
      <c r="F82" s="256">
        <v>4.0999999999999996</v>
      </c>
      <c r="G82" s="346">
        <v>1.8000000000000002E-2</v>
      </c>
      <c r="H82" s="256">
        <v>1.1000000000000001</v>
      </c>
      <c r="I82" s="346">
        <v>5.2000000000000005E-2</v>
      </c>
      <c r="J82" s="256">
        <v>2.2999999999999998</v>
      </c>
      <c r="K82" s="346">
        <v>0</v>
      </c>
      <c r="L82" s="256">
        <v>0.4</v>
      </c>
      <c r="M82" s="346">
        <v>3.9E-2</v>
      </c>
      <c r="N82" s="256">
        <v>2.7</v>
      </c>
      <c r="O82" s="346">
        <v>0.111</v>
      </c>
      <c r="P82" s="315">
        <v>3.8</v>
      </c>
      <c r="S82" s="293"/>
      <c r="U82" s="279"/>
      <c r="V82" s="293"/>
      <c r="Z82" s="279"/>
    </row>
    <row r="83" spans="1:26">
      <c r="A83" s="198"/>
      <c r="B83" s="173" t="s">
        <v>300</v>
      </c>
      <c r="C83" s="226">
        <v>0.64400000000000002</v>
      </c>
      <c r="D83" s="256">
        <v>6.4</v>
      </c>
      <c r="E83" s="346">
        <v>0.30199999999999999</v>
      </c>
      <c r="F83" s="256">
        <v>6.4</v>
      </c>
      <c r="G83" s="346">
        <v>8.0000000000000002E-3</v>
      </c>
      <c r="H83" s="256">
        <v>0.7</v>
      </c>
      <c r="I83" s="346">
        <v>1.6E-2</v>
      </c>
      <c r="J83" s="256">
        <v>1.2</v>
      </c>
      <c r="K83" s="346">
        <v>0</v>
      </c>
      <c r="L83" s="256">
        <v>0.4</v>
      </c>
      <c r="M83" s="346">
        <v>5.9000000000000004E-2</v>
      </c>
      <c r="N83" s="256">
        <v>3.2</v>
      </c>
      <c r="O83" s="346">
        <v>0.19699999999999998</v>
      </c>
      <c r="P83" s="315">
        <v>7.5</v>
      </c>
      <c r="S83" s="293"/>
      <c r="U83" s="279"/>
      <c r="V83" s="293"/>
      <c r="Z83" s="279"/>
    </row>
    <row r="84" spans="1:26">
      <c r="A84" s="198"/>
      <c r="B84" s="173" t="s">
        <v>325</v>
      </c>
      <c r="C84" s="226">
        <v>0.63400000000000001</v>
      </c>
      <c r="D84" s="256">
        <v>4.2</v>
      </c>
      <c r="E84" s="346">
        <v>0.27100000000000002</v>
      </c>
      <c r="F84" s="256">
        <v>3.9</v>
      </c>
      <c r="G84" s="346">
        <v>2.7000000000000003E-2</v>
      </c>
      <c r="H84" s="256">
        <v>2.8</v>
      </c>
      <c r="I84" s="346">
        <v>0.08</v>
      </c>
      <c r="J84" s="256">
        <v>1.5</v>
      </c>
      <c r="K84" s="346">
        <v>0</v>
      </c>
      <c r="L84" s="256">
        <v>0.4</v>
      </c>
      <c r="M84" s="346">
        <v>3.6000000000000004E-2</v>
      </c>
      <c r="N84" s="256">
        <v>2.7</v>
      </c>
      <c r="O84" s="346">
        <v>0.11</v>
      </c>
      <c r="P84" s="315">
        <v>2.4</v>
      </c>
      <c r="S84" s="293"/>
      <c r="U84" s="279"/>
      <c r="V84" s="293"/>
      <c r="Z84" s="279"/>
    </row>
    <row r="85" spans="1:26">
      <c r="A85" s="362"/>
      <c r="B85" s="173" t="s">
        <v>295</v>
      </c>
      <c r="C85" s="226">
        <v>0.628</v>
      </c>
      <c r="D85" s="256">
        <v>3.9</v>
      </c>
      <c r="E85" s="346">
        <v>0.21099999999999999</v>
      </c>
      <c r="F85" s="256">
        <v>4.5</v>
      </c>
      <c r="G85" s="346">
        <v>0</v>
      </c>
      <c r="H85" s="256">
        <v>0.5</v>
      </c>
      <c r="I85" s="346">
        <v>0.156</v>
      </c>
      <c r="J85" s="256">
        <v>1.8</v>
      </c>
      <c r="K85" s="346">
        <v>0</v>
      </c>
      <c r="L85" s="256">
        <v>0.5</v>
      </c>
      <c r="M85" s="346">
        <v>1.8000000000000002E-2</v>
      </c>
      <c r="N85" s="256">
        <v>1.4</v>
      </c>
      <c r="O85" s="346">
        <v>9.4E-2</v>
      </c>
      <c r="P85" s="315">
        <v>3.4</v>
      </c>
      <c r="S85" s="293"/>
      <c r="U85" s="279"/>
      <c r="V85" s="293"/>
      <c r="Z85" s="279"/>
    </row>
    <row r="86" spans="1:26">
      <c r="A86" s="198"/>
      <c r="B86" s="173" t="s">
        <v>328</v>
      </c>
      <c r="C86" s="226">
        <v>0.60899999999999999</v>
      </c>
      <c r="D86" s="256">
        <v>12.7</v>
      </c>
      <c r="E86" s="346">
        <v>0.30199999999999999</v>
      </c>
      <c r="F86" s="256">
        <v>10.6</v>
      </c>
      <c r="G86" s="346">
        <v>0</v>
      </c>
      <c r="H86" s="256">
        <v>4.9000000000000004</v>
      </c>
      <c r="I86" s="346">
        <v>0.09</v>
      </c>
      <c r="J86" s="256">
        <v>6.3</v>
      </c>
      <c r="K86" s="346">
        <v>0</v>
      </c>
      <c r="L86" s="256">
        <v>4.9000000000000004</v>
      </c>
      <c r="M86" s="346">
        <v>2.6000000000000002E-2</v>
      </c>
      <c r="N86" s="256">
        <v>4.4000000000000004</v>
      </c>
      <c r="O86" s="346">
        <v>0.21100000000000002</v>
      </c>
      <c r="P86" s="315">
        <v>12.5</v>
      </c>
      <c r="S86" s="293"/>
      <c r="U86" s="279"/>
      <c r="V86" s="293"/>
      <c r="Z86" s="279"/>
    </row>
    <row r="87" spans="1:26">
      <c r="A87" s="198"/>
      <c r="B87" s="173" t="s">
        <v>313</v>
      </c>
      <c r="C87" s="226">
        <v>0.59099999999999997</v>
      </c>
      <c r="D87" s="256">
        <v>14.5</v>
      </c>
      <c r="E87" s="346">
        <v>0.35399999999999998</v>
      </c>
      <c r="F87" s="256">
        <v>13.1</v>
      </c>
      <c r="G87" s="346">
        <v>1.6E-2</v>
      </c>
      <c r="H87" s="256">
        <v>1.3</v>
      </c>
      <c r="I87" s="346">
        <v>3.9E-2</v>
      </c>
      <c r="J87" s="256">
        <v>1.8</v>
      </c>
      <c r="K87" s="346">
        <v>5.0000000000000001E-3</v>
      </c>
      <c r="L87" s="256">
        <v>0.6</v>
      </c>
      <c r="M87" s="346">
        <v>0.06</v>
      </c>
      <c r="N87" s="256">
        <v>1.9</v>
      </c>
      <c r="O87" s="346">
        <v>0.23199999999999998</v>
      </c>
      <c r="P87" s="315">
        <v>3</v>
      </c>
      <c r="S87" s="293"/>
      <c r="U87" s="279"/>
      <c r="V87" s="293"/>
      <c r="Z87" s="279"/>
    </row>
    <row r="88" spans="1:26" ht="29">
      <c r="A88" s="198"/>
      <c r="B88" s="173" t="s">
        <v>294</v>
      </c>
      <c r="C88" s="226">
        <v>0.53500000000000003</v>
      </c>
      <c r="D88" s="256">
        <v>2.7</v>
      </c>
      <c r="E88" s="346">
        <v>0.36499999999999999</v>
      </c>
      <c r="F88" s="256">
        <v>2.4</v>
      </c>
      <c r="G88" s="346">
        <v>2.1000000000000001E-2</v>
      </c>
      <c r="H88" s="256">
        <v>1.1000000000000001</v>
      </c>
      <c r="I88" s="346">
        <v>0.11800000000000001</v>
      </c>
      <c r="J88" s="256">
        <v>2.1</v>
      </c>
      <c r="K88" s="346">
        <v>0</v>
      </c>
      <c r="L88" s="256">
        <v>0.2</v>
      </c>
      <c r="M88" s="346">
        <v>2.6000000000000002E-2</v>
      </c>
      <c r="N88" s="256">
        <v>1.3</v>
      </c>
      <c r="O88" s="346">
        <v>0.10400000000000001</v>
      </c>
      <c r="P88" s="315">
        <v>2.2999999999999998</v>
      </c>
      <c r="S88" s="293"/>
      <c r="U88" s="279"/>
      <c r="V88" s="293"/>
      <c r="Z88" s="279"/>
    </row>
    <row r="89" spans="1:26">
      <c r="A89" s="362"/>
      <c r="B89" s="256" t="s">
        <v>326</v>
      </c>
      <c r="C89" s="226">
        <v>0.24199999999999999</v>
      </c>
      <c r="D89" s="256">
        <v>2.6</v>
      </c>
      <c r="E89" s="346">
        <v>0.751</v>
      </c>
      <c r="F89" s="256">
        <v>2.2999999999999998</v>
      </c>
      <c r="G89" s="346">
        <v>1.4999999999999999E-2</v>
      </c>
      <c r="H89" s="256">
        <v>0.8</v>
      </c>
      <c r="I89" s="346">
        <v>2.5000000000000001E-2</v>
      </c>
      <c r="J89" s="256">
        <v>0.9</v>
      </c>
      <c r="K89" s="346">
        <v>3.0000000000000001E-3</v>
      </c>
      <c r="L89" s="256">
        <v>0.2</v>
      </c>
      <c r="M89" s="346">
        <v>2.8999999999999998E-2</v>
      </c>
      <c r="N89" s="256">
        <v>0.9</v>
      </c>
      <c r="O89" s="346">
        <v>0.115</v>
      </c>
      <c r="P89" s="315">
        <v>1.6</v>
      </c>
      <c r="S89" s="293"/>
      <c r="U89" s="279"/>
      <c r="V89" s="293"/>
      <c r="Z89" s="279"/>
    </row>
    <row r="90" spans="1:26">
      <c r="A90" s="198"/>
      <c r="B90" s="32"/>
      <c r="C90" s="144"/>
      <c r="D90" s="145"/>
      <c r="E90" s="144"/>
      <c r="F90" s="145"/>
      <c r="G90" s="144"/>
      <c r="H90" s="145"/>
      <c r="I90" s="144"/>
      <c r="J90" s="145"/>
      <c r="K90" s="144"/>
      <c r="L90" s="145"/>
      <c r="M90" s="144"/>
      <c r="N90" s="145"/>
      <c r="O90" s="144"/>
      <c r="P90" s="145"/>
      <c r="Z90" s="279"/>
    </row>
    <row r="91" spans="1:26" s="249" customFormat="1">
      <c r="A91" s="257"/>
      <c r="B91" s="32"/>
      <c r="C91" s="144"/>
      <c r="D91" s="145"/>
      <c r="E91" s="144"/>
      <c r="F91" s="145"/>
      <c r="G91" s="144"/>
      <c r="H91" s="145"/>
      <c r="I91" s="144"/>
      <c r="J91" s="145"/>
      <c r="K91" s="144"/>
      <c r="L91" s="145"/>
      <c r="M91" s="144"/>
      <c r="N91" s="145"/>
      <c r="O91" s="144"/>
      <c r="P91" s="145"/>
      <c r="Z91" s="279"/>
    </row>
    <row r="92" spans="1:26" s="249" customFormat="1">
      <c r="A92" s="257"/>
      <c r="B92" s="32"/>
      <c r="C92" s="144"/>
      <c r="D92" s="145"/>
      <c r="E92" s="144"/>
      <c r="F92" s="145"/>
      <c r="G92" s="144"/>
      <c r="H92" s="145"/>
      <c r="I92" s="144"/>
      <c r="J92" s="145"/>
      <c r="K92" s="144"/>
      <c r="L92" s="145"/>
      <c r="M92" s="144"/>
      <c r="N92" s="145"/>
      <c r="O92" s="144"/>
      <c r="P92" s="145"/>
      <c r="Z92" s="279"/>
    </row>
    <row r="93" spans="1:26" s="249" customFormat="1">
      <c r="A93" s="257"/>
      <c r="B93" s="32"/>
      <c r="C93" s="144"/>
      <c r="D93" s="145"/>
      <c r="E93" s="144"/>
      <c r="F93" s="145"/>
      <c r="G93" s="144"/>
      <c r="H93" s="145"/>
      <c r="I93" s="144"/>
      <c r="J93" s="145"/>
      <c r="K93" s="144"/>
      <c r="L93" s="145"/>
      <c r="M93" s="144"/>
      <c r="N93" s="145"/>
      <c r="O93" s="144"/>
      <c r="P93" s="145"/>
      <c r="Z93" s="279"/>
    </row>
    <row r="94" spans="1:26" s="249" customFormat="1">
      <c r="A94" s="257"/>
      <c r="B94" s="32"/>
      <c r="C94" s="144"/>
      <c r="D94" s="145"/>
      <c r="E94" s="144"/>
      <c r="F94" s="145"/>
      <c r="G94" s="144"/>
      <c r="H94" s="145"/>
      <c r="I94" s="144"/>
      <c r="J94" s="145"/>
      <c r="K94" s="144"/>
      <c r="L94" s="145"/>
      <c r="M94" s="144"/>
      <c r="N94" s="145"/>
      <c r="O94" s="144"/>
      <c r="P94" s="145"/>
      <c r="Z94" s="279"/>
    </row>
    <row r="95" spans="1:26" s="249" customFormat="1">
      <c r="A95" s="257"/>
      <c r="B95" s="32"/>
      <c r="C95" s="144"/>
      <c r="D95" s="145"/>
      <c r="E95" s="144"/>
      <c r="F95" s="145"/>
      <c r="G95" s="144"/>
      <c r="H95" s="145"/>
      <c r="I95" s="144"/>
      <c r="J95" s="145"/>
      <c r="K95" s="144"/>
      <c r="L95" s="145"/>
      <c r="M95" s="144"/>
      <c r="N95" s="145"/>
      <c r="O95" s="144"/>
      <c r="P95" s="145"/>
      <c r="Z95" s="279"/>
    </row>
    <row r="96" spans="1:26" s="249" customFormat="1">
      <c r="A96" s="257"/>
      <c r="B96" s="32"/>
      <c r="C96" s="144"/>
      <c r="D96" s="145"/>
      <c r="E96" s="144"/>
      <c r="F96" s="145"/>
      <c r="G96" s="144"/>
      <c r="H96" s="145"/>
      <c r="I96" s="144"/>
      <c r="J96" s="145"/>
      <c r="K96" s="144"/>
      <c r="L96" s="145"/>
      <c r="M96" s="144"/>
      <c r="N96" s="145"/>
      <c r="O96" s="144"/>
      <c r="P96" s="145"/>
      <c r="Z96" s="279"/>
    </row>
    <row r="97" spans="1:26" s="249" customFormat="1">
      <c r="A97" s="257"/>
      <c r="B97" s="32"/>
      <c r="C97" s="144"/>
      <c r="D97" s="145"/>
      <c r="E97" s="144"/>
      <c r="F97" s="145"/>
      <c r="G97" s="144"/>
      <c r="H97" s="145"/>
      <c r="I97" s="144"/>
      <c r="J97" s="145"/>
      <c r="K97" s="144"/>
      <c r="L97" s="145"/>
      <c r="M97" s="144"/>
      <c r="N97" s="145"/>
      <c r="O97" s="144"/>
      <c r="P97" s="145"/>
      <c r="Z97" s="279"/>
    </row>
    <row r="98" spans="1:26" s="249" customFormat="1">
      <c r="A98" s="257"/>
      <c r="B98" s="32"/>
      <c r="C98" s="144"/>
      <c r="D98" s="145"/>
      <c r="E98" s="144"/>
      <c r="F98" s="145"/>
      <c r="G98" s="144"/>
      <c r="H98" s="145"/>
      <c r="I98" s="144"/>
      <c r="J98" s="145"/>
      <c r="K98" s="144"/>
      <c r="L98" s="145"/>
      <c r="M98" s="144"/>
      <c r="N98" s="145"/>
      <c r="O98" s="144"/>
      <c r="P98" s="145"/>
      <c r="Z98" s="279"/>
    </row>
    <row r="99" spans="1:26" s="249" customFormat="1">
      <c r="A99" s="257"/>
      <c r="B99" s="32"/>
      <c r="C99" s="144"/>
      <c r="D99" s="145"/>
      <c r="E99" s="144"/>
      <c r="F99" s="145"/>
      <c r="G99" s="144"/>
      <c r="H99" s="145"/>
      <c r="I99" s="144"/>
      <c r="J99" s="145"/>
      <c r="K99" s="144"/>
      <c r="L99" s="145"/>
      <c r="M99" s="144"/>
      <c r="N99" s="145"/>
      <c r="O99" s="144"/>
      <c r="P99" s="145"/>
      <c r="Z99" s="279"/>
    </row>
    <row r="100" spans="1:26" s="249" customFormat="1">
      <c r="A100" s="257"/>
      <c r="B100" s="32"/>
      <c r="C100" s="144"/>
      <c r="D100" s="145"/>
      <c r="E100" s="144"/>
      <c r="F100" s="145"/>
      <c r="G100" s="144"/>
      <c r="H100" s="145"/>
      <c r="I100" s="144"/>
      <c r="J100" s="145"/>
      <c r="K100" s="144"/>
      <c r="L100" s="145"/>
      <c r="M100" s="144"/>
      <c r="N100" s="145"/>
      <c r="O100" s="144"/>
      <c r="P100" s="145"/>
      <c r="Z100" s="279"/>
    </row>
    <row r="101" spans="1:26" s="249" customFormat="1">
      <c r="A101" s="257"/>
      <c r="B101" s="32"/>
      <c r="C101" s="144"/>
      <c r="D101" s="145"/>
      <c r="E101" s="144"/>
      <c r="F101" s="145"/>
      <c r="G101" s="144"/>
      <c r="H101" s="145"/>
      <c r="I101" s="144"/>
      <c r="J101" s="145"/>
      <c r="K101" s="144"/>
      <c r="L101" s="145"/>
      <c r="M101" s="144"/>
      <c r="N101" s="145"/>
      <c r="O101" s="144"/>
      <c r="P101" s="145"/>
      <c r="Z101" s="279"/>
    </row>
    <row r="102" spans="1:26" s="249" customFormat="1">
      <c r="A102" s="257"/>
      <c r="B102" s="32"/>
      <c r="C102" s="144"/>
      <c r="D102" s="145"/>
      <c r="E102" s="144"/>
      <c r="F102" s="145"/>
      <c r="G102" s="144"/>
      <c r="H102" s="145"/>
      <c r="I102" s="144"/>
      <c r="J102" s="145"/>
      <c r="K102" s="144"/>
      <c r="L102" s="145"/>
      <c r="M102" s="144"/>
      <c r="N102" s="145"/>
      <c r="O102" s="144"/>
      <c r="P102" s="145"/>
      <c r="Z102" s="279"/>
    </row>
    <row r="103" spans="1:26" s="249" customFormat="1">
      <c r="A103" s="257"/>
      <c r="B103" s="32"/>
      <c r="C103" s="144"/>
      <c r="D103" s="145"/>
      <c r="E103" s="144"/>
      <c r="F103" s="145"/>
      <c r="G103" s="144"/>
      <c r="H103" s="145"/>
      <c r="I103" s="144"/>
      <c r="J103" s="145"/>
      <c r="K103" s="144"/>
      <c r="L103" s="145"/>
      <c r="M103" s="144"/>
      <c r="N103" s="145"/>
      <c r="O103" s="144"/>
      <c r="P103" s="145"/>
    </row>
    <row r="104" spans="1:26" s="249" customFormat="1">
      <c r="A104" s="257"/>
      <c r="B104" s="32"/>
      <c r="C104" s="144"/>
      <c r="D104" s="145"/>
      <c r="E104" s="144"/>
      <c r="F104" s="145"/>
      <c r="G104" s="144"/>
      <c r="H104" s="145"/>
      <c r="I104" s="144"/>
      <c r="J104" s="145"/>
      <c r="K104" s="144"/>
      <c r="L104" s="145"/>
      <c r="M104" s="144"/>
      <c r="N104" s="145"/>
      <c r="O104" s="144"/>
      <c r="P104" s="145"/>
    </row>
    <row r="105" spans="1:26" s="249" customFormat="1">
      <c r="A105" s="257"/>
      <c r="B105" s="32"/>
      <c r="C105" s="144"/>
      <c r="D105" s="145"/>
      <c r="E105" s="144"/>
      <c r="F105" s="145"/>
      <c r="G105" s="144"/>
      <c r="H105" s="145"/>
      <c r="I105" s="144"/>
      <c r="J105" s="145"/>
      <c r="K105" s="144"/>
      <c r="L105" s="145"/>
      <c r="M105" s="144"/>
      <c r="N105" s="145"/>
      <c r="O105" s="144"/>
      <c r="P105" s="145"/>
    </row>
    <row r="106" spans="1:26" s="249" customFormat="1">
      <c r="A106" s="257"/>
      <c r="B106" s="32"/>
      <c r="C106" s="144"/>
      <c r="D106" s="145"/>
      <c r="E106" s="144"/>
      <c r="F106" s="145"/>
      <c r="G106" s="144"/>
      <c r="H106" s="145"/>
      <c r="I106" s="144"/>
      <c r="J106" s="145"/>
      <c r="K106" s="144"/>
      <c r="L106" s="145"/>
      <c r="M106" s="144"/>
      <c r="N106" s="145"/>
      <c r="O106" s="144"/>
      <c r="P106" s="145"/>
    </row>
    <row r="107" spans="1:26" s="249" customFormat="1">
      <c r="A107" s="257"/>
      <c r="B107" s="32"/>
      <c r="C107" s="144"/>
      <c r="D107" s="145"/>
      <c r="E107" s="144"/>
      <c r="F107" s="145"/>
      <c r="G107" s="144"/>
      <c r="H107" s="145"/>
      <c r="I107" s="144"/>
      <c r="J107" s="145"/>
      <c r="K107" s="144"/>
      <c r="L107" s="145"/>
      <c r="M107" s="144"/>
      <c r="N107" s="145"/>
      <c r="O107" s="144"/>
      <c r="P107" s="145"/>
    </row>
    <row r="108" spans="1:26" s="249" customFormat="1">
      <c r="A108" s="257"/>
      <c r="B108" s="32"/>
      <c r="C108" s="144"/>
      <c r="D108" s="145"/>
      <c r="E108" s="144"/>
      <c r="F108" s="145"/>
      <c r="G108" s="144"/>
      <c r="H108" s="145"/>
      <c r="I108" s="144"/>
      <c r="J108" s="145"/>
      <c r="K108" s="144"/>
      <c r="L108" s="145"/>
      <c r="M108" s="144"/>
      <c r="N108" s="145"/>
      <c r="O108" s="144"/>
      <c r="P108" s="145"/>
    </row>
    <row r="109" spans="1:26" s="249" customFormat="1">
      <c r="A109" s="257"/>
      <c r="B109" s="32"/>
      <c r="C109" s="144"/>
      <c r="D109" s="145"/>
      <c r="E109" s="144"/>
      <c r="F109" s="145"/>
      <c r="G109" s="144"/>
      <c r="H109" s="145"/>
      <c r="I109" s="144"/>
      <c r="J109" s="145"/>
      <c r="K109" s="144"/>
      <c r="L109" s="145"/>
      <c r="M109" s="144"/>
      <c r="N109" s="145"/>
      <c r="O109" s="144"/>
      <c r="P109" s="145"/>
    </row>
    <row r="110" spans="1:26" s="249" customFormat="1">
      <c r="A110" s="257"/>
      <c r="B110" s="32"/>
      <c r="C110" s="144"/>
      <c r="D110" s="145"/>
      <c r="E110" s="144"/>
      <c r="F110" s="145"/>
      <c r="G110" s="144"/>
      <c r="H110" s="145"/>
      <c r="I110" s="144"/>
      <c r="J110" s="145"/>
      <c r="K110" s="144"/>
      <c r="L110" s="145"/>
      <c r="M110" s="144"/>
      <c r="N110" s="145"/>
      <c r="O110" s="144"/>
      <c r="P110" s="145"/>
    </row>
    <row r="111" spans="1:26" s="249" customFormat="1">
      <c r="A111" s="257"/>
      <c r="B111" s="32"/>
      <c r="C111" s="144"/>
      <c r="D111" s="145"/>
      <c r="E111" s="144"/>
      <c r="F111" s="145"/>
      <c r="G111" s="144"/>
      <c r="H111" s="145"/>
      <c r="I111" s="144"/>
      <c r="J111" s="145"/>
      <c r="K111" s="144"/>
      <c r="L111" s="145"/>
      <c r="M111" s="144"/>
      <c r="N111" s="145"/>
      <c r="O111" s="144"/>
      <c r="P111" s="145"/>
    </row>
    <row r="112" spans="1:26" s="249" customFormat="1">
      <c r="A112" s="257"/>
      <c r="B112" s="32"/>
      <c r="C112" s="144"/>
      <c r="D112" s="145"/>
      <c r="E112" s="144"/>
      <c r="F112" s="145"/>
      <c r="G112" s="144"/>
      <c r="H112" s="145"/>
      <c r="I112" s="144"/>
      <c r="J112" s="145"/>
      <c r="K112" s="144"/>
      <c r="L112" s="145"/>
      <c r="M112" s="144"/>
      <c r="N112" s="145"/>
      <c r="O112" s="144"/>
      <c r="P112" s="145"/>
    </row>
    <row r="113" spans="1:16" s="249" customFormat="1">
      <c r="A113" s="257"/>
      <c r="B113" s="32"/>
      <c r="C113" s="144"/>
      <c r="D113" s="145"/>
      <c r="E113" s="144"/>
      <c r="F113" s="145"/>
      <c r="G113" s="144"/>
      <c r="H113" s="145"/>
      <c r="I113" s="144"/>
      <c r="J113" s="145"/>
      <c r="K113" s="144"/>
      <c r="L113" s="145"/>
      <c r="M113" s="144"/>
      <c r="N113" s="145"/>
      <c r="O113" s="144"/>
      <c r="P113" s="145"/>
    </row>
    <row r="114" spans="1:16" s="249" customFormat="1">
      <c r="A114" s="257"/>
      <c r="B114" s="32"/>
      <c r="C114" s="144"/>
      <c r="D114" s="145"/>
      <c r="E114" s="144"/>
      <c r="F114" s="145"/>
      <c r="G114" s="144"/>
      <c r="H114" s="145"/>
      <c r="I114" s="144"/>
      <c r="J114" s="145"/>
      <c r="K114" s="144"/>
      <c r="L114" s="145"/>
      <c r="M114" s="144"/>
      <c r="N114" s="145"/>
      <c r="O114" s="144"/>
      <c r="P114" s="145"/>
    </row>
    <row r="115" spans="1:16" s="249" customFormat="1">
      <c r="A115" s="257"/>
      <c r="B115" s="32"/>
      <c r="C115" s="144"/>
      <c r="D115" s="145"/>
      <c r="E115" s="144"/>
      <c r="F115" s="145"/>
      <c r="G115" s="144"/>
      <c r="H115" s="145"/>
      <c r="I115" s="144"/>
      <c r="J115" s="145"/>
      <c r="K115" s="144"/>
      <c r="L115" s="145"/>
      <c r="M115" s="144"/>
      <c r="N115" s="145"/>
      <c r="O115" s="144"/>
      <c r="P115" s="145"/>
    </row>
    <row r="116" spans="1:16" s="249" customFormat="1">
      <c r="A116" s="257"/>
      <c r="B116" s="32"/>
      <c r="C116" s="144"/>
      <c r="D116" s="145"/>
      <c r="E116" s="144"/>
      <c r="F116" s="145"/>
      <c r="G116" s="144"/>
      <c r="H116" s="145"/>
      <c r="I116" s="144"/>
      <c r="J116" s="145"/>
      <c r="K116" s="144"/>
      <c r="L116" s="145"/>
      <c r="M116" s="144"/>
      <c r="N116" s="145"/>
      <c r="O116" s="144"/>
      <c r="P116" s="145"/>
    </row>
    <row r="117" spans="1:16" s="249" customFormat="1">
      <c r="A117" s="257"/>
      <c r="B117" s="32"/>
      <c r="C117" s="144"/>
      <c r="D117" s="145"/>
      <c r="E117" s="144"/>
      <c r="F117" s="145"/>
      <c r="G117" s="144"/>
      <c r="H117" s="145"/>
      <c r="I117" s="144"/>
      <c r="J117" s="145"/>
      <c r="K117" s="144"/>
      <c r="L117" s="145"/>
      <c r="M117" s="144"/>
      <c r="N117" s="145"/>
      <c r="O117" s="144"/>
      <c r="P117" s="145"/>
    </row>
    <row r="118" spans="1:16" s="249" customFormat="1">
      <c r="A118" s="257"/>
      <c r="B118" s="32"/>
      <c r="C118" s="144"/>
      <c r="D118" s="145"/>
      <c r="E118" s="144"/>
      <c r="F118" s="145"/>
      <c r="G118" s="144"/>
      <c r="H118" s="145"/>
      <c r="I118" s="144"/>
      <c r="J118" s="145"/>
      <c r="K118" s="144"/>
      <c r="L118" s="145"/>
      <c r="M118" s="144"/>
      <c r="N118" s="145"/>
      <c r="O118" s="144"/>
      <c r="P118" s="145"/>
    </row>
    <row r="119" spans="1:16" s="249" customFormat="1">
      <c r="A119" s="257"/>
      <c r="B119" s="32"/>
      <c r="C119" s="144"/>
      <c r="D119" s="145"/>
      <c r="E119" s="144"/>
      <c r="F119" s="145"/>
      <c r="G119" s="144"/>
      <c r="H119" s="145"/>
      <c r="I119" s="144"/>
      <c r="J119" s="145"/>
      <c r="K119" s="144"/>
      <c r="L119" s="145"/>
      <c r="M119" s="144"/>
      <c r="N119" s="145"/>
      <c r="O119" s="144"/>
      <c r="P119" s="145"/>
    </row>
    <row r="120" spans="1:16" s="249" customFormat="1">
      <c r="A120" s="257"/>
      <c r="B120" s="32"/>
      <c r="C120" s="144"/>
      <c r="D120" s="145"/>
      <c r="E120" s="144"/>
      <c r="F120" s="145"/>
      <c r="G120" s="144"/>
      <c r="H120" s="145"/>
      <c r="I120" s="144"/>
      <c r="J120" s="145"/>
      <c r="K120" s="144"/>
      <c r="L120" s="145"/>
      <c r="M120" s="144"/>
      <c r="N120" s="145"/>
      <c r="O120" s="144"/>
      <c r="P120" s="145"/>
    </row>
    <row r="121" spans="1:16">
      <c r="A121" s="400" t="s">
        <v>491</v>
      </c>
      <c r="B121" s="400"/>
      <c r="C121" s="400"/>
      <c r="D121" s="400"/>
      <c r="E121" s="400"/>
      <c r="F121" s="400"/>
      <c r="G121" s="400"/>
      <c r="H121" s="400"/>
      <c r="I121" s="400"/>
      <c r="J121" s="150"/>
      <c r="K121" s="175"/>
      <c r="L121" s="175"/>
      <c r="M121" s="175"/>
      <c r="N121" s="175"/>
      <c r="O121" s="175"/>
      <c r="P121" s="175"/>
    </row>
    <row r="122" spans="1:16" ht="15" customHeight="1">
      <c r="A122" s="399" t="s">
        <v>54</v>
      </c>
      <c r="B122" s="399"/>
      <c r="C122" s="399"/>
      <c r="D122" s="399"/>
      <c r="E122" s="399"/>
      <c r="F122" s="399"/>
      <c r="G122" s="399"/>
      <c r="H122" s="399"/>
      <c r="I122" s="399"/>
      <c r="J122" s="198"/>
      <c r="K122" s="175"/>
      <c r="L122" s="175"/>
      <c r="M122" s="175"/>
      <c r="N122" s="175"/>
      <c r="O122" s="175"/>
      <c r="P122" s="175"/>
    </row>
    <row r="123" spans="1:16">
      <c r="A123" s="198"/>
      <c r="B123" s="198"/>
      <c r="C123" s="198"/>
      <c r="D123" s="198"/>
      <c r="E123" s="198"/>
      <c r="F123" s="198"/>
      <c r="G123" s="198"/>
      <c r="H123" s="198"/>
      <c r="I123" s="198"/>
      <c r="J123" s="198"/>
      <c r="K123" s="175"/>
      <c r="L123" s="175"/>
      <c r="M123" s="175"/>
      <c r="N123" s="175"/>
      <c r="O123" s="175"/>
      <c r="P123" s="175"/>
    </row>
    <row r="124" spans="1:16" s="75" customFormat="1">
      <c r="A124" s="398" t="s">
        <v>427</v>
      </c>
      <c r="B124" s="398"/>
      <c r="C124" s="398"/>
      <c r="D124" s="398"/>
      <c r="E124" s="398"/>
      <c r="F124" s="398"/>
      <c r="G124" s="398"/>
      <c r="H124" s="398"/>
      <c r="I124" s="398"/>
      <c r="J124" s="149"/>
    </row>
    <row r="125" spans="1:16">
      <c r="A125" s="198"/>
      <c r="B125" s="198"/>
      <c r="C125" s="198"/>
      <c r="D125" s="198"/>
      <c r="E125" s="198"/>
      <c r="F125" s="198"/>
      <c r="G125" s="198"/>
      <c r="H125" s="198"/>
      <c r="I125" s="198"/>
      <c r="J125" s="198"/>
      <c r="K125" s="175"/>
      <c r="L125" s="175"/>
      <c r="M125" s="175"/>
      <c r="N125" s="175"/>
      <c r="O125" s="175"/>
      <c r="P125" s="175"/>
    </row>
    <row r="126" spans="1:16" s="31" customFormat="1" ht="24">
      <c r="B126" s="73"/>
      <c r="C126" s="73" t="s">
        <v>56</v>
      </c>
      <c r="D126" s="73" t="s">
        <v>46</v>
      </c>
      <c r="E126" s="73" t="s">
        <v>70</v>
      </c>
      <c r="F126" s="73" t="s">
        <v>575</v>
      </c>
      <c r="G126" s="28"/>
      <c r="H126" s="28"/>
      <c r="I126" s="29"/>
      <c r="J126" s="28"/>
      <c r="K126" s="29"/>
      <c r="L126" s="28"/>
      <c r="M126" s="29"/>
      <c r="N126" s="28"/>
      <c r="O126" s="29"/>
      <c r="P126" s="28"/>
    </row>
    <row r="127" spans="1:16">
      <c r="A127" s="175"/>
      <c r="B127" s="53" t="s">
        <v>34</v>
      </c>
      <c r="C127" s="233">
        <v>2.5999999999999999E-2</v>
      </c>
      <c r="D127" s="363">
        <v>0.8</v>
      </c>
      <c r="E127" s="148"/>
      <c r="F127" s="261">
        <v>0.23</v>
      </c>
      <c r="G127" s="1"/>
      <c r="H127" s="1"/>
      <c r="I127" s="1"/>
      <c r="J127" s="1"/>
      <c r="K127" s="175"/>
      <c r="L127" s="175"/>
      <c r="M127" s="175"/>
      <c r="N127" s="175"/>
      <c r="O127" s="175"/>
      <c r="P127" s="175"/>
    </row>
    <row r="128" spans="1:16">
      <c r="A128" s="175"/>
      <c r="B128" s="53" t="s">
        <v>31</v>
      </c>
      <c r="C128" s="233">
        <v>4.8000000000000001E-2</v>
      </c>
      <c r="D128" s="363">
        <v>1.5</v>
      </c>
      <c r="E128" s="148"/>
      <c r="F128" s="261">
        <v>0.23</v>
      </c>
      <c r="G128" s="1"/>
      <c r="H128" s="1"/>
      <c r="I128" s="1"/>
      <c r="J128" s="1"/>
      <c r="K128" s="175"/>
      <c r="L128" s="175"/>
      <c r="M128" s="175"/>
      <c r="N128" s="175"/>
      <c r="O128" s="175"/>
      <c r="P128" s="175"/>
    </row>
    <row r="129" spans="1:16">
      <c r="A129" s="175"/>
      <c r="B129" s="53" t="s">
        <v>26</v>
      </c>
      <c r="C129" s="233">
        <v>0.05</v>
      </c>
      <c r="D129" s="363">
        <v>0.6</v>
      </c>
      <c r="E129" s="148"/>
      <c r="F129" s="261">
        <v>0.23</v>
      </c>
      <c r="G129" s="1"/>
      <c r="H129" s="1"/>
      <c r="I129" s="1"/>
      <c r="J129" s="1"/>
      <c r="K129" s="175"/>
      <c r="L129" s="175"/>
      <c r="M129" s="175"/>
      <c r="N129" s="175"/>
      <c r="O129" s="175"/>
      <c r="P129" s="175"/>
    </row>
    <row r="130" spans="1:16">
      <c r="A130" s="175"/>
      <c r="B130" s="53" t="s">
        <v>30</v>
      </c>
      <c r="C130" s="233">
        <v>7.4999999999999997E-2</v>
      </c>
      <c r="D130" s="363">
        <v>0.7</v>
      </c>
      <c r="E130" s="148"/>
      <c r="F130" s="261">
        <v>0.23</v>
      </c>
      <c r="G130" s="1"/>
      <c r="H130" s="1"/>
      <c r="I130" s="1"/>
      <c r="J130" s="1"/>
      <c r="K130" s="175"/>
      <c r="L130" s="175"/>
      <c r="M130" s="175"/>
      <c r="N130" s="175"/>
      <c r="O130" s="175"/>
      <c r="P130" s="175"/>
    </row>
    <row r="131" spans="1:16">
      <c r="A131" s="175"/>
      <c r="B131" s="53" t="s">
        <v>21</v>
      </c>
      <c r="C131" s="233">
        <v>7.9000000000000001E-2</v>
      </c>
      <c r="D131" s="363">
        <v>1.2</v>
      </c>
      <c r="E131" s="148"/>
      <c r="F131" s="261">
        <v>0.23</v>
      </c>
      <c r="G131" s="1"/>
      <c r="H131" s="1"/>
      <c r="I131" s="1"/>
      <c r="J131" s="1"/>
      <c r="K131" s="175"/>
      <c r="L131" s="175"/>
      <c r="M131" s="175"/>
      <c r="N131" s="175"/>
      <c r="O131" s="175"/>
      <c r="P131" s="175"/>
    </row>
    <row r="132" spans="1:16">
      <c r="A132" s="175"/>
      <c r="B132" s="53" t="s">
        <v>27</v>
      </c>
      <c r="C132" s="233">
        <v>9.2999999999999999E-2</v>
      </c>
      <c r="D132" s="363">
        <v>1.5</v>
      </c>
      <c r="E132" s="148"/>
      <c r="F132" s="261">
        <v>0.23</v>
      </c>
      <c r="G132" s="1"/>
      <c r="H132" s="1"/>
      <c r="I132" s="1"/>
      <c r="J132" s="1"/>
      <c r="K132" s="175"/>
      <c r="L132" s="175"/>
      <c r="M132" s="175"/>
      <c r="N132" s="175"/>
      <c r="O132" s="175"/>
      <c r="P132" s="175"/>
    </row>
    <row r="133" spans="1:16">
      <c r="A133" s="175"/>
      <c r="B133" s="54" t="s">
        <v>22</v>
      </c>
      <c r="C133" s="276"/>
      <c r="D133" s="364">
        <v>0.8</v>
      </c>
      <c r="E133" s="234">
        <v>0.10199999999999999</v>
      </c>
      <c r="F133" s="365">
        <v>0.23</v>
      </c>
      <c r="G133" s="1"/>
      <c r="H133" s="1"/>
      <c r="I133" s="1"/>
      <c r="J133" s="1"/>
      <c r="K133" s="175"/>
      <c r="L133" s="175"/>
      <c r="M133" s="175"/>
      <c r="N133" s="175"/>
      <c r="O133" s="175"/>
      <c r="P133" s="175"/>
    </row>
    <row r="134" spans="1:16">
      <c r="A134" s="175"/>
      <c r="B134" s="53" t="s">
        <v>32</v>
      </c>
      <c r="C134" s="307">
        <v>0.106</v>
      </c>
      <c r="D134" s="363">
        <v>0.9</v>
      </c>
      <c r="E134" s="148"/>
      <c r="F134" s="261">
        <v>0.23</v>
      </c>
      <c r="L134" s="175"/>
      <c r="M134" s="175"/>
      <c r="N134" s="175"/>
      <c r="O134" s="175"/>
      <c r="P134" s="175"/>
    </row>
    <row r="135" spans="1:16">
      <c r="A135" s="175"/>
      <c r="B135" s="53" t="s">
        <v>38</v>
      </c>
      <c r="C135" s="233">
        <v>0.11700000000000001</v>
      </c>
      <c r="D135" s="363">
        <v>2.8</v>
      </c>
      <c r="E135" s="234"/>
      <c r="F135" s="261">
        <v>0.23</v>
      </c>
      <c r="G135" s="1"/>
      <c r="H135" s="1"/>
      <c r="I135" s="1"/>
      <c r="J135" s="1"/>
      <c r="K135" s="175"/>
      <c r="L135" s="175"/>
      <c r="M135" s="175"/>
      <c r="N135" s="175"/>
      <c r="O135" s="175"/>
      <c r="P135" s="175"/>
    </row>
    <row r="136" spans="1:16">
      <c r="A136" s="175"/>
      <c r="B136" s="53" t="s">
        <v>18</v>
      </c>
      <c r="C136" s="233">
        <v>0.122</v>
      </c>
      <c r="D136" s="363">
        <v>1.6</v>
      </c>
      <c r="E136" s="148"/>
      <c r="F136" s="261">
        <v>0.23</v>
      </c>
      <c r="G136" s="1"/>
      <c r="H136" s="1"/>
      <c r="I136" s="1"/>
      <c r="J136" s="1"/>
      <c r="K136" s="175"/>
      <c r="L136" s="175"/>
      <c r="M136" s="175"/>
      <c r="N136" s="175"/>
      <c r="O136" s="175"/>
      <c r="P136" s="175"/>
    </row>
    <row r="137" spans="1:16">
      <c r="A137" s="175"/>
      <c r="B137" s="53" t="s">
        <v>24</v>
      </c>
      <c r="C137" s="233">
        <v>0.13700000000000001</v>
      </c>
      <c r="D137" s="363">
        <v>0.9</v>
      </c>
      <c r="E137" s="148"/>
      <c r="F137" s="261">
        <v>0.23</v>
      </c>
      <c r="G137" s="1"/>
      <c r="H137" s="1"/>
      <c r="I137" s="1"/>
      <c r="J137" s="1"/>
      <c r="K137" s="175"/>
      <c r="L137" s="175"/>
      <c r="M137" s="175"/>
      <c r="N137" s="175"/>
      <c r="O137" s="175"/>
      <c r="P137" s="175"/>
    </row>
    <row r="138" spans="1:16">
      <c r="A138" s="175"/>
      <c r="B138" s="53" t="s">
        <v>35</v>
      </c>
      <c r="C138" s="233">
        <v>0.16300000000000001</v>
      </c>
      <c r="D138" s="363">
        <v>1.4</v>
      </c>
      <c r="E138" s="148"/>
      <c r="F138" s="261">
        <v>0.23</v>
      </c>
      <c r="G138" s="1"/>
      <c r="H138" s="1"/>
      <c r="I138" s="1"/>
      <c r="J138" s="1"/>
    </row>
    <row r="139" spans="1:16">
      <c r="A139" s="175"/>
      <c r="B139" s="53" t="s">
        <v>19</v>
      </c>
      <c r="C139" s="233">
        <v>0.20599999999999999</v>
      </c>
      <c r="D139" s="363">
        <v>1</v>
      </c>
      <c r="E139" s="148"/>
      <c r="F139" s="261">
        <v>0.23</v>
      </c>
      <c r="G139" s="1"/>
      <c r="H139" s="1"/>
      <c r="I139" s="1"/>
      <c r="J139" s="1"/>
    </row>
    <row r="140" spans="1:16">
      <c r="A140" s="175"/>
      <c r="B140" s="53" t="s">
        <v>29</v>
      </c>
      <c r="C140" s="233">
        <v>0.24199999999999999</v>
      </c>
      <c r="D140" s="363">
        <v>1.7</v>
      </c>
      <c r="E140" s="148"/>
      <c r="F140" s="261">
        <v>0.23</v>
      </c>
      <c r="G140" s="1"/>
      <c r="H140" s="1"/>
      <c r="I140" s="1"/>
      <c r="J140" s="1"/>
    </row>
    <row r="141" spans="1:16">
      <c r="A141" s="175"/>
      <c r="B141" s="53" t="s">
        <v>20</v>
      </c>
      <c r="C141" s="233">
        <v>0.26100000000000001</v>
      </c>
      <c r="D141" s="363">
        <v>1.4</v>
      </c>
      <c r="E141" s="148"/>
      <c r="F141" s="261">
        <v>0.23</v>
      </c>
      <c r="G141" s="1"/>
      <c r="H141" s="1"/>
      <c r="I141" s="1"/>
      <c r="J141" s="1"/>
    </row>
    <row r="142" spans="1:16">
      <c r="A142" s="175"/>
      <c r="B142" s="53" t="s">
        <v>33</v>
      </c>
      <c r="C142" s="233">
        <v>0.28999999999999998</v>
      </c>
      <c r="D142" s="363">
        <v>1.2</v>
      </c>
      <c r="E142" s="148"/>
      <c r="F142" s="261">
        <v>0.23</v>
      </c>
      <c r="G142" s="1"/>
      <c r="H142" s="1"/>
      <c r="I142" s="1"/>
      <c r="J142" s="1"/>
    </row>
    <row r="143" spans="1:16">
      <c r="A143" s="175"/>
      <c r="B143" s="53" t="s">
        <v>23</v>
      </c>
      <c r="C143" s="233">
        <v>0.315</v>
      </c>
      <c r="D143" s="363">
        <v>1</v>
      </c>
      <c r="E143" s="148"/>
      <c r="F143" s="261">
        <v>0.23</v>
      </c>
      <c r="G143" s="1"/>
      <c r="H143" s="1"/>
      <c r="I143" s="1"/>
      <c r="J143" s="1"/>
    </row>
    <row r="144" spans="1:16">
      <c r="A144" s="175"/>
      <c r="B144" s="53" t="s">
        <v>28</v>
      </c>
      <c r="C144" s="233">
        <v>0.32</v>
      </c>
      <c r="D144" s="363">
        <v>1.3</v>
      </c>
      <c r="E144" s="148"/>
      <c r="F144" s="261">
        <v>0.23</v>
      </c>
      <c r="G144" s="1"/>
      <c r="H144" s="1"/>
      <c r="I144" s="1"/>
      <c r="J144" s="1"/>
    </row>
    <row r="145" spans="1:10">
      <c r="A145" s="175"/>
      <c r="B145" s="53" t="s">
        <v>25</v>
      </c>
      <c r="C145" s="233">
        <v>0.33600000000000002</v>
      </c>
      <c r="D145" s="363">
        <v>1.1000000000000001</v>
      </c>
      <c r="E145" s="148"/>
      <c r="F145" s="261">
        <v>0.23</v>
      </c>
      <c r="G145" s="1"/>
      <c r="H145" s="1"/>
      <c r="I145" s="1"/>
      <c r="J145" s="1"/>
    </row>
    <row r="146" spans="1:10" s="175" customFormat="1">
      <c r="B146" s="294" t="s">
        <v>37</v>
      </c>
      <c r="C146" s="233">
        <v>0.34200000000000003</v>
      </c>
      <c r="D146" s="363">
        <v>1.2</v>
      </c>
      <c r="E146" s="148"/>
      <c r="F146" s="261">
        <v>0.23</v>
      </c>
      <c r="G146" s="1"/>
      <c r="H146" s="1"/>
      <c r="I146" s="1"/>
      <c r="J146" s="1"/>
    </row>
    <row r="147" spans="1:10" s="175" customFormat="1">
      <c r="B147" s="53" t="s">
        <v>36</v>
      </c>
      <c r="C147" s="233">
        <v>0.44600000000000001</v>
      </c>
      <c r="D147" s="363">
        <v>1.4</v>
      </c>
      <c r="E147" s="148"/>
      <c r="F147" s="261">
        <v>0.23</v>
      </c>
      <c r="G147" s="1"/>
      <c r="H147" s="1"/>
      <c r="I147" s="1"/>
      <c r="J147" s="1"/>
    </row>
    <row r="148" spans="1:10">
      <c r="A148" s="175"/>
      <c r="B148" s="83" t="s">
        <v>53</v>
      </c>
      <c r="C148" s="233">
        <v>0.23400000000000001</v>
      </c>
      <c r="D148" s="363">
        <v>0.3</v>
      </c>
      <c r="E148" s="148"/>
      <c r="F148" s="146"/>
      <c r="G148" s="1"/>
      <c r="H148" s="1"/>
      <c r="I148" s="1"/>
      <c r="J148" s="1"/>
    </row>
    <row r="149" spans="1:10">
      <c r="A149" s="175"/>
      <c r="B149" s="83" t="s">
        <v>57</v>
      </c>
      <c r="C149" s="233">
        <v>0.13700000000000001</v>
      </c>
      <c r="D149" s="363">
        <v>0.1</v>
      </c>
      <c r="E149" s="148"/>
      <c r="F149" s="5"/>
      <c r="G149" s="5"/>
      <c r="H149" s="5"/>
      <c r="I149" s="5"/>
      <c r="J149" s="5"/>
    </row>
    <row r="150" spans="1:10" s="249" customFormat="1">
      <c r="B150" s="83"/>
      <c r="C150" s="233"/>
      <c r="D150" s="235"/>
      <c r="E150" s="148"/>
      <c r="F150" s="5"/>
      <c r="G150" s="5"/>
      <c r="H150" s="5"/>
      <c r="I150" s="5"/>
      <c r="J150" s="5"/>
    </row>
    <row r="151" spans="1:10" ht="14.25" customHeight="1">
      <c r="A151" s="399" t="s">
        <v>492</v>
      </c>
      <c r="B151" s="399"/>
      <c r="C151" s="399"/>
      <c r="D151" s="399"/>
      <c r="E151" s="399"/>
      <c r="F151" s="399"/>
      <c r="G151" s="399"/>
      <c r="H151" s="399"/>
      <c r="I151" s="399"/>
      <c r="J151" s="198"/>
    </row>
    <row r="152" spans="1:10" ht="15" customHeight="1">
      <c r="A152" s="399"/>
      <c r="B152" s="399"/>
      <c r="C152" s="399"/>
      <c r="D152" s="399"/>
      <c r="E152" s="399"/>
      <c r="F152" s="399"/>
      <c r="G152" s="399"/>
      <c r="H152" s="399"/>
      <c r="I152" s="399"/>
      <c r="J152" s="198"/>
    </row>
    <row r="153" spans="1:10" s="75" customFormat="1">
      <c r="A153" s="398" t="s">
        <v>376</v>
      </c>
      <c r="B153" s="398"/>
      <c r="C153" s="398"/>
      <c r="D153" s="398"/>
      <c r="E153" s="398"/>
      <c r="F153" s="398"/>
      <c r="G153" s="398"/>
      <c r="H153" s="398"/>
      <c r="I153" s="398"/>
      <c r="J153" s="149"/>
    </row>
    <row r="154" spans="1:10">
      <c r="A154" s="198"/>
      <c r="B154" s="198"/>
      <c r="C154" s="198"/>
      <c r="D154" s="198"/>
      <c r="E154" s="198"/>
      <c r="F154" s="198"/>
      <c r="G154" s="198"/>
      <c r="H154" s="198"/>
      <c r="I154" s="198"/>
      <c r="J154" s="198"/>
    </row>
    <row r="155" spans="1:10" ht="24">
      <c r="A155" s="198"/>
      <c r="B155" s="28"/>
      <c r="C155" s="71" t="s">
        <v>56</v>
      </c>
      <c r="D155" s="71" t="s">
        <v>46</v>
      </c>
      <c r="E155" s="198"/>
      <c r="F155" s="198"/>
      <c r="G155" s="198"/>
      <c r="H155" s="198"/>
      <c r="I155" s="198"/>
      <c r="J155" s="198"/>
    </row>
    <row r="156" spans="1:10">
      <c r="A156" s="198"/>
      <c r="B156" s="73">
        <v>2015</v>
      </c>
      <c r="C156" s="226">
        <v>9.1999999999999998E-2</v>
      </c>
      <c r="D156" s="139">
        <v>0.8</v>
      </c>
      <c r="E156" s="198"/>
      <c r="F156" s="198"/>
      <c r="G156" s="198"/>
      <c r="H156" s="198"/>
      <c r="I156" s="198"/>
      <c r="J156" s="198"/>
    </row>
    <row r="157" spans="1:10">
      <c r="A157" s="198"/>
      <c r="B157" s="74">
        <v>2016</v>
      </c>
      <c r="C157" s="226">
        <v>9.8000000000000004E-2</v>
      </c>
      <c r="D157" s="139">
        <v>0.8</v>
      </c>
      <c r="E157" s="198"/>
      <c r="F157" s="198"/>
      <c r="G157" s="198"/>
      <c r="H157" s="198"/>
      <c r="I157" s="198"/>
      <c r="J157" s="198"/>
    </row>
    <row r="158" spans="1:10">
      <c r="A158" s="198"/>
      <c r="B158" s="74">
        <v>2017</v>
      </c>
      <c r="C158" s="226">
        <v>0.108</v>
      </c>
      <c r="D158" s="139">
        <v>0.9</v>
      </c>
      <c r="E158" s="198"/>
      <c r="F158" s="198"/>
      <c r="G158" s="198"/>
      <c r="H158" s="198"/>
      <c r="I158" s="198"/>
      <c r="J158" s="198"/>
    </row>
    <row r="159" spans="1:10">
      <c r="A159" s="198"/>
      <c r="B159" s="74">
        <v>2018</v>
      </c>
      <c r="C159" s="226">
        <v>0.10199999999999999</v>
      </c>
      <c r="D159" s="139">
        <v>0.9</v>
      </c>
      <c r="E159" s="198"/>
      <c r="F159" s="198"/>
      <c r="G159" s="198"/>
      <c r="H159" s="198"/>
      <c r="I159" s="198"/>
      <c r="J159" s="198"/>
    </row>
    <row r="160" spans="1:10">
      <c r="A160" s="198"/>
      <c r="B160" s="74">
        <v>2019</v>
      </c>
      <c r="C160" s="226">
        <v>0.10199999999999999</v>
      </c>
      <c r="D160" s="139">
        <v>0.8</v>
      </c>
      <c r="E160" s="198"/>
      <c r="F160" s="198"/>
      <c r="G160" s="198"/>
      <c r="H160" s="198"/>
      <c r="I160" s="198"/>
      <c r="J160" s="198"/>
    </row>
    <row r="161" spans="1:10">
      <c r="A161" s="198"/>
      <c r="B161" s="198"/>
      <c r="C161" s="198"/>
      <c r="D161" s="198"/>
      <c r="E161" s="198"/>
      <c r="F161" s="198"/>
      <c r="G161" s="198"/>
      <c r="H161" s="198"/>
      <c r="I161" s="198"/>
      <c r="J161" s="198"/>
    </row>
    <row r="162" spans="1:10" ht="14.25" customHeight="1">
      <c r="A162" s="399" t="s">
        <v>493</v>
      </c>
      <c r="B162" s="399"/>
      <c r="C162" s="399"/>
      <c r="D162" s="399"/>
      <c r="E162" s="399"/>
      <c r="F162" s="399"/>
      <c r="G162" s="399"/>
      <c r="H162" s="399"/>
      <c r="I162" s="399"/>
      <c r="J162" s="198"/>
    </row>
    <row r="163" spans="1:10" ht="15" customHeight="1">
      <c r="A163" s="399"/>
      <c r="B163" s="399"/>
      <c r="C163" s="399"/>
      <c r="D163" s="399"/>
      <c r="E163" s="399"/>
      <c r="F163" s="399"/>
      <c r="G163" s="399"/>
      <c r="H163" s="399"/>
      <c r="I163" s="399"/>
      <c r="J163" s="198"/>
    </row>
    <row r="165" spans="1:10" s="75" customFormat="1">
      <c r="A165" s="398" t="s">
        <v>428</v>
      </c>
      <c r="B165" s="398"/>
      <c r="C165" s="398"/>
      <c r="D165" s="398"/>
      <c r="E165" s="398"/>
      <c r="F165" s="398"/>
      <c r="G165" s="398"/>
      <c r="H165" s="398"/>
      <c r="I165" s="398"/>
      <c r="J165" s="149"/>
    </row>
    <row r="167" spans="1:10" ht="24">
      <c r="A167" s="175"/>
      <c r="B167" s="28"/>
      <c r="C167" s="72" t="s">
        <v>56</v>
      </c>
      <c r="D167" s="72" t="s">
        <v>46</v>
      </c>
      <c r="E167" s="72" t="s">
        <v>658</v>
      </c>
      <c r="F167" s="72"/>
      <c r="G167" s="175"/>
      <c r="H167" s="175"/>
      <c r="I167" s="175"/>
      <c r="J167" s="175"/>
    </row>
    <row r="168" spans="1:10" s="175" customFormat="1">
      <c r="B168" s="175" t="s">
        <v>374</v>
      </c>
      <c r="C168" s="279">
        <v>0.24299999999999999</v>
      </c>
      <c r="D168" s="293">
        <v>9.6</v>
      </c>
      <c r="E168" s="270">
        <v>9.7000000000000003E-2</v>
      </c>
      <c r="F168" s="72"/>
    </row>
    <row r="169" spans="1:10" s="175" customFormat="1">
      <c r="B169" s="175" t="s">
        <v>340</v>
      </c>
      <c r="C169" s="279">
        <v>0.15</v>
      </c>
      <c r="D169" s="293">
        <v>2.2000000000000002</v>
      </c>
      <c r="E169" s="270">
        <v>9.7000000000000003E-2</v>
      </c>
      <c r="F169" s="72"/>
    </row>
    <row r="170" spans="1:10" s="175" customFormat="1">
      <c r="B170" s="175" t="s">
        <v>364</v>
      </c>
      <c r="C170" s="279">
        <v>0.14499999999999999</v>
      </c>
      <c r="D170" s="293">
        <v>3.4</v>
      </c>
      <c r="E170" s="270">
        <v>9.7000000000000003E-2</v>
      </c>
      <c r="F170" s="72"/>
    </row>
    <row r="171" spans="1:10" s="175" customFormat="1">
      <c r="B171" s="175" t="s">
        <v>338</v>
      </c>
      <c r="C171" s="279">
        <v>0.14399999999999999</v>
      </c>
      <c r="D171" s="293">
        <v>3</v>
      </c>
      <c r="E171" s="270">
        <v>9.7000000000000003E-2</v>
      </c>
      <c r="F171" s="72"/>
    </row>
    <row r="172" spans="1:10" s="175" customFormat="1">
      <c r="B172" s="175" t="s">
        <v>372</v>
      </c>
      <c r="C172" s="279">
        <v>0.14199999999999999</v>
      </c>
      <c r="D172" s="293">
        <v>1.9</v>
      </c>
      <c r="E172" s="270">
        <v>9.7000000000000003E-2</v>
      </c>
      <c r="F172" s="72"/>
    </row>
    <row r="173" spans="1:10" s="175" customFormat="1">
      <c r="B173" s="175" t="s">
        <v>352</v>
      </c>
      <c r="C173" s="279">
        <v>0.13600000000000001</v>
      </c>
      <c r="D173" s="293">
        <v>3.4</v>
      </c>
      <c r="E173" s="270">
        <v>9.7000000000000003E-2</v>
      </c>
      <c r="F173" s="72"/>
    </row>
    <row r="174" spans="1:10">
      <c r="A174" s="175"/>
      <c r="B174" s="175" t="s">
        <v>341</v>
      </c>
      <c r="C174" s="279">
        <v>0.13100000000000001</v>
      </c>
      <c r="D174" s="293">
        <v>2.2999999999999998</v>
      </c>
      <c r="E174" s="270">
        <v>9.7000000000000003E-2</v>
      </c>
      <c r="F174" s="160"/>
      <c r="G174" s="175"/>
      <c r="H174" s="175"/>
      <c r="I174" s="175"/>
      <c r="J174" s="175"/>
    </row>
    <row r="175" spans="1:10" s="175" customFormat="1">
      <c r="B175" s="175" t="s">
        <v>358</v>
      </c>
      <c r="C175" s="279">
        <v>0.124</v>
      </c>
      <c r="D175" s="293">
        <v>1.1000000000000001</v>
      </c>
      <c r="E175" s="270">
        <v>9.7000000000000003E-2</v>
      </c>
      <c r="F175" s="160"/>
    </row>
    <row r="176" spans="1:10" s="175" customFormat="1">
      <c r="B176" s="175" t="s">
        <v>359</v>
      </c>
      <c r="C176" s="279">
        <v>0.124</v>
      </c>
      <c r="D176" s="293">
        <v>2.6</v>
      </c>
      <c r="E176" s="270">
        <v>9.7000000000000003E-2</v>
      </c>
      <c r="F176" s="160"/>
    </row>
    <row r="177" spans="2:6" s="175" customFormat="1">
      <c r="B177" s="175" t="s">
        <v>371</v>
      </c>
      <c r="C177" s="279">
        <v>0.124</v>
      </c>
      <c r="D177" s="293">
        <v>3.2</v>
      </c>
      <c r="E177" s="270">
        <v>9.7000000000000003E-2</v>
      </c>
      <c r="F177" s="160"/>
    </row>
    <row r="178" spans="2:6" s="175" customFormat="1">
      <c r="B178" s="175" t="s">
        <v>353</v>
      </c>
      <c r="C178" s="279">
        <v>0.123</v>
      </c>
      <c r="D178" s="293">
        <v>1.9</v>
      </c>
      <c r="E178" s="270">
        <v>9.7000000000000003E-2</v>
      </c>
      <c r="F178" s="160"/>
    </row>
    <row r="179" spans="2:6" s="175" customFormat="1">
      <c r="B179" s="175" t="s">
        <v>348</v>
      </c>
      <c r="C179" s="279">
        <v>0.122</v>
      </c>
      <c r="D179" s="293">
        <v>8.3000000000000007</v>
      </c>
      <c r="E179" s="270">
        <v>9.7000000000000003E-2</v>
      </c>
      <c r="F179" s="160"/>
    </row>
    <row r="180" spans="2:6" s="175" customFormat="1">
      <c r="B180" s="175" t="s">
        <v>344</v>
      </c>
      <c r="C180" s="279">
        <v>0.114</v>
      </c>
      <c r="D180" s="293">
        <v>2.4</v>
      </c>
      <c r="E180" s="270">
        <v>9.7000000000000003E-2</v>
      </c>
      <c r="F180" s="160"/>
    </row>
    <row r="181" spans="2:6" s="175" customFormat="1">
      <c r="B181" s="175" t="s">
        <v>346</v>
      </c>
      <c r="C181" s="279">
        <v>0.114</v>
      </c>
      <c r="D181" s="293">
        <v>3.2</v>
      </c>
      <c r="E181" s="270">
        <v>9.7000000000000003E-2</v>
      </c>
      <c r="F181" s="160"/>
    </row>
    <row r="182" spans="2:6" s="175" customFormat="1">
      <c r="B182" s="175" t="s">
        <v>345</v>
      </c>
      <c r="C182" s="279">
        <v>0.104</v>
      </c>
      <c r="D182" s="293">
        <v>3.7</v>
      </c>
      <c r="E182" s="270">
        <v>9.7000000000000003E-2</v>
      </c>
      <c r="F182" s="160"/>
    </row>
    <row r="183" spans="2:6" s="175" customFormat="1">
      <c r="B183" s="175" t="s">
        <v>349</v>
      </c>
      <c r="C183" s="279">
        <v>0.10199999999999999</v>
      </c>
      <c r="D183" s="293">
        <v>1.8</v>
      </c>
      <c r="E183" s="270">
        <v>9.7000000000000003E-2</v>
      </c>
      <c r="F183" s="160"/>
    </row>
    <row r="184" spans="2:6" s="175" customFormat="1">
      <c r="B184" s="175" t="s">
        <v>351</v>
      </c>
      <c r="C184" s="279">
        <v>9.5000000000000001E-2</v>
      </c>
      <c r="D184" s="293">
        <v>2.2999999999999998</v>
      </c>
      <c r="E184" s="270">
        <v>9.7000000000000003E-2</v>
      </c>
      <c r="F184" s="160"/>
    </row>
    <row r="185" spans="2:6" s="175" customFormat="1">
      <c r="B185" s="175" t="s">
        <v>339</v>
      </c>
      <c r="C185" s="279">
        <v>9.2999999999999999E-2</v>
      </c>
      <c r="D185" s="293">
        <v>2.2000000000000002</v>
      </c>
      <c r="E185" s="270">
        <v>9.7000000000000003E-2</v>
      </c>
      <c r="F185" s="160"/>
    </row>
    <row r="186" spans="2:6" s="175" customFormat="1">
      <c r="B186" s="175" t="s">
        <v>347</v>
      </c>
      <c r="C186" s="279">
        <v>9.2999999999999999E-2</v>
      </c>
      <c r="D186" s="293">
        <v>1.2</v>
      </c>
      <c r="E186" s="270">
        <v>9.7000000000000003E-2</v>
      </c>
      <c r="F186" s="160"/>
    </row>
    <row r="187" spans="2:6" s="175" customFormat="1">
      <c r="B187" s="175" t="s">
        <v>356</v>
      </c>
      <c r="C187" s="279">
        <v>0.09</v>
      </c>
      <c r="D187" s="293">
        <v>1.8</v>
      </c>
      <c r="E187" s="270">
        <v>9.7000000000000003E-2</v>
      </c>
      <c r="F187" s="160"/>
    </row>
    <row r="188" spans="2:6" s="175" customFormat="1">
      <c r="B188" s="175" t="s">
        <v>361</v>
      </c>
      <c r="C188" s="279">
        <v>8.6999999999999994E-2</v>
      </c>
      <c r="D188" s="293">
        <v>2.5</v>
      </c>
      <c r="E188" s="270">
        <v>9.7000000000000003E-2</v>
      </c>
      <c r="F188" s="160"/>
    </row>
    <row r="189" spans="2:6" s="175" customFormat="1">
      <c r="B189" s="175" t="s">
        <v>363</v>
      </c>
      <c r="C189" s="279">
        <v>7.9000000000000001E-2</v>
      </c>
      <c r="D189" s="293">
        <v>1.4</v>
      </c>
      <c r="E189" s="270">
        <v>9.7000000000000003E-2</v>
      </c>
      <c r="F189" s="160"/>
    </row>
    <row r="190" spans="2:6" s="175" customFormat="1">
      <c r="B190" s="175" t="s">
        <v>362</v>
      </c>
      <c r="C190" s="279">
        <v>7.5999999999999998E-2</v>
      </c>
      <c r="D190" s="293">
        <v>4</v>
      </c>
      <c r="E190" s="270">
        <v>9.7000000000000003E-2</v>
      </c>
      <c r="F190" s="160"/>
    </row>
    <row r="191" spans="2:6" s="175" customFormat="1">
      <c r="B191" s="175" t="s">
        <v>336</v>
      </c>
      <c r="C191" s="279">
        <v>7.0999999999999994E-2</v>
      </c>
      <c r="D191" s="293">
        <v>2.7</v>
      </c>
      <c r="E191" s="270">
        <v>9.7000000000000003E-2</v>
      </c>
      <c r="F191" s="160"/>
    </row>
    <row r="192" spans="2:6" s="175" customFormat="1">
      <c r="B192" s="175" t="s">
        <v>343</v>
      </c>
      <c r="C192" s="279">
        <v>5.8999999999999997E-2</v>
      </c>
      <c r="D192" s="293">
        <v>3.3</v>
      </c>
      <c r="E192" s="270">
        <v>9.7000000000000003E-2</v>
      </c>
      <c r="F192" s="160"/>
    </row>
    <row r="193" spans="1:10" s="175" customFormat="1">
      <c r="B193" s="175" t="s">
        <v>368</v>
      </c>
      <c r="C193" s="279">
        <v>5.7000000000000002E-2</v>
      </c>
      <c r="D193" s="293">
        <v>2.7</v>
      </c>
      <c r="E193" s="270">
        <v>9.7000000000000003E-2</v>
      </c>
      <c r="F193" s="160"/>
    </row>
    <row r="194" spans="1:10" s="175" customFormat="1">
      <c r="B194" s="175" t="s">
        <v>360</v>
      </c>
      <c r="C194" s="279">
        <v>5.6000000000000001E-2</v>
      </c>
      <c r="D194" s="293">
        <v>1.9</v>
      </c>
      <c r="E194" s="270">
        <v>9.7000000000000003E-2</v>
      </c>
      <c r="F194" s="160"/>
    </row>
    <row r="195" spans="1:10" s="175" customFormat="1">
      <c r="B195" s="175" t="s">
        <v>355</v>
      </c>
      <c r="C195" s="279">
        <v>5.5E-2</v>
      </c>
      <c r="D195" s="293">
        <v>1</v>
      </c>
      <c r="E195" s="270">
        <v>9.7000000000000003E-2</v>
      </c>
      <c r="F195" s="160"/>
    </row>
    <row r="196" spans="1:10" s="175" customFormat="1">
      <c r="B196" s="175" t="s">
        <v>357</v>
      </c>
      <c r="C196" s="279">
        <v>5.5E-2</v>
      </c>
      <c r="D196" s="293">
        <v>1.8</v>
      </c>
      <c r="E196" s="270">
        <v>9.7000000000000003E-2</v>
      </c>
      <c r="F196" s="160"/>
    </row>
    <row r="197" spans="1:10" s="175" customFormat="1">
      <c r="B197" s="175" t="s">
        <v>342</v>
      </c>
      <c r="C197" s="279">
        <v>5.3999999999999999E-2</v>
      </c>
      <c r="D197" s="293">
        <v>1.1000000000000001</v>
      </c>
      <c r="E197" s="270">
        <v>9.7000000000000003E-2</v>
      </c>
      <c r="F197" s="160"/>
    </row>
    <row r="198" spans="1:10" s="175" customFormat="1">
      <c r="B198" s="175" t="s">
        <v>350</v>
      </c>
      <c r="C198" s="279">
        <v>4.4999999999999998E-2</v>
      </c>
      <c r="D198" s="293">
        <v>1.8</v>
      </c>
      <c r="E198" s="270">
        <v>9.7000000000000003E-2</v>
      </c>
      <c r="F198" s="160"/>
    </row>
    <row r="199" spans="1:10" s="175" customFormat="1">
      <c r="B199" s="175" t="s">
        <v>337</v>
      </c>
      <c r="C199" s="279">
        <v>4.3999999999999997E-2</v>
      </c>
      <c r="D199" s="293">
        <v>2.4</v>
      </c>
      <c r="E199" s="270">
        <v>9.7000000000000003E-2</v>
      </c>
      <c r="F199" s="160"/>
    </row>
    <row r="200" spans="1:10" s="175" customFormat="1">
      <c r="B200" s="175" t="s">
        <v>335</v>
      </c>
      <c r="C200" s="279">
        <v>3.5999999999999997E-2</v>
      </c>
      <c r="D200" s="293">
        <v>2.2000000000000002</v>
      </c>
      <c r="E200" s="270">
        <v>9.7000000000000003E-2</v>
      </c>
      <c r="F200" s="160"/>
    </row>
    <row r="201" spans="1:10" s="175" customFormat="1">
      <c r="B201" s="175" t="s">
        <v>366</v>
      </c>
      <c r="C201" s="279">
        <v>3.5999999999999997E-2</v>
      </c>
      <c r="D201" s="293">
        <v>2.2000000000000002</v>
      </c>
      <c r="E201" s="270">
        <v>9.7000000000000003E-2</v>
      </c>
      <c r="F201" s="160"/>
    </row>
    <row r="202" spans="1:10" s="175" customFormat="1">
      <c r="B202" s="175" t="s">
        <v>367</v>
      </c>
      <c r="C202" s="279">
        <v>3.1E-2</v>
      </c>
      <c r="D202" s="293">
        <v>1.1000000000000001</v>
      </c>
      <c r="E202" s="270">
        <v>9.7000000000000003E-2</v>
      </c>
      <c r="F202" s="160"/>
    </row>
    <row r="203" spans="1:10" s="175" customFormat="1">
      <c r="B203" s="175" t="s">
        <v>373</v>
      </c>
      <c r="C203" s="279">
        <v>2.5000000000000001E-2</v>
      </c>
      <c r="D203" s="293">
        <v>1.8</v>
      </c>
      <c r="E203" s="270">
        <v>9.7000000000000003E-2</v>
      </c>
      <c r="F203" s="160"/>
    </row>
    <row r="204" spans="1:10" s="175" customFormat="1">
      <c r="B204" s="175" t="s">
        <v>365</v>
      </c>
      <c r="C204" s="279">
        <v>2.4E-2</v>
      </c>
      <c r="D204" s="293">
        <v>1.3</v>
      </c>
      <c r="E204" s="270">
        <v>9.7000000000000003E-2</v>
      </c>
      <c r="F204" s="160"/>
    </row>
    <row r="205" spans="1:10">
      <c r="A205" s="175"/>
      <c r="B205" s="175" t="s">
        <v>370</v>
      </c>
      <c r="C205" s="279">
        <v>2.3E-2</v>
      </c>
      <c r="D205" s="293">
        <v>1.8</v>
      </c>
      <c r="E205" s="270">
        <v>9.7000000000000003E-2</v>
      </c>
      <c r="F205" s="147"/>
      <c r="G205" s="175"/>
      <c r="H205" s="175"/>
      <c r="I205" s="175"/>
      <c r="J205" s="175"/>
    </row>
    <row r="206" spans="1:10">
      <c r="A206" s="175"/>
      <c r="B206" s="175" t="s">
        <v>369</v>
      </c>
      <c r="C206" s="279">
        <v>2.1000000000000001E-2</v>
      </c>
      <c r="D206" s="293">
        <v>1.2</v>
      </c>
      <c r="E206" s="270">
        <v>9.7000000000000003E-2</v>
      </c>
      <c r="F206" s="160"/>
      <c r="G206" s="175"/>
      <c r="H206" s="175"/>
      <c r="I206" s="175"/>
      <c r="J206" s="175"/>
    </row>
    <row r="207" spans="1:10">
      <c r="A207" s="175"/>
      <c r="B207" s="175" t="s">
        <v>354</v>
      </c>
      <c r="C207" s="279">
        <v>0.01</v>
      </c>
      <c r="D207" s="293">
        <v>0.8</v>
      </c>
      <c r="E207" s="270">
        <v>9.7000000000000003E-2</v>
      </c>
      <c r="F207" s="160"/>
      <c r="G207" s="175"/>
      <c r="H207" s="175"/>
      <c r="I207" s="175"/>
      <c r="J207" s="175"/>
    </row>
    <row r="208" spans="1:10" s="249" customFormat="1">
      <c r="C208" s="279"/>
      <c r="D208" s="293"/>
      <c r="E208" s="160"/>
      <c r="F208" s="160"/>
    </row>
    <row r="209" spans="3:6" s="249" customFormat="1">
      <c r="C209" s="154"/>
      <c r="E209" s="160"/>
      <c r="F209" s="160"/>
    </row>
    <row r="210" spans="3:6" s="249" customFormat="1">
      <c r="C210" s="154"/>
      <c r="E210" s="160"/>
      <c r="F210" s="160"/>
    </row>
    <row r="211" spans="3:6" s="249" customFormat="1">
      <c r="C211" s="154"/>
      <c r="E211" s="160"/>
      <c r="F211" s="160"/>
    </row>
    <row r="212" spans="3:6" s="249" customFormat="1">
      <c r="C212" s="154"/>
      <c r="E212" s="160"/>
      <c r="F212" s="160"/>
    </row>
    <row r="213" spans="3:6" s="249" customFormat="1">
      <c r="C213" s="154"/>
      <c r="E213" s="160"/>
      <c r="F213" s="160"/>
    </row>
    <row r="214" spans="3:6" s="249" customFormat="1">
      <c r="C214" s="154"/>
      <c r="E214" s="160"/>
      <c r="F214" s="160"/>
    </row>
    <row r="215" spans="3:6" s="249" customFormat="1">
      <c r="C215" s="154"/>
      <c r="E215" s="160"/>
      <c r="F215" s="160"/>
    </row>
    <row r="216" spans="3:6" s="249" customFormat="1">
      <c r="C216" s="154"/>
      <c r="E216" s="160"/>
      <c r="F216" s="160"/>
    </row>
    <row r="217" spans="3:6" s="249" customFormat="1">
      <c r="C217" s="154"/>
      <c r="E217" s="160"/>
      <c r="F217" s="160"/>
    </row>
    <row r="218" spans="3:6" s="249" customFormat="1">
      <c r="C218" s="154"/>
      <c r="E218" s="160"/>
      <c r="F218" s="160"/>
    </row>
    <row r="219" spans="3:6" s="249" customFormat="1">
      <c r="C219" s="154"/>
      <c r="E219" s="160"/>
      <c r="F219" s="160"/>
    </row>
    <row r="220" spans="3:6" s="249" customFormat="1">
      <c r="C220" s="154"/>
      <c r="E220" s="160"/>
      <c r="F220" s="160"/>
    </row>
    <row r="221" spans="3:6" s="249" customFormat="1">
      <c r="C221" s="154"/>
      <c r="E221" s="160"/>
      <c r="F221" s="160"/>
    </row>
    <row r="222" spans="3:6" s="249" customFormat="1">
      <c r="C222" s="154"/>
      <c r="E222" s="160"/>
      <c r="F222" s="160"/>
    </row>
    <row r="223" spans="3:6" s="249" customFormat="1">
      <c r="C223" s="154"/>
      <c r="E223" s="160"/>
      <c r="F223" s="160"/>
    </row>
    <row r="224" spans="3:6" s="249" customFormat="1">
      <c r="C224" s="154"/>
      <c r="E224" s="160"/>
      <c r="F224" s="160"/>
    </row>
    <row r="225" spans="1:10" s="249" customFormat="1">
      <c r="C225" s="154"/>
      <c r="E225" s="160"/>
      <c r="F225" s="160"/>
    </row>
    <row r="226" spans="1:10" s="249" customFormat="1">
      <c r="C226" s="154"/>
      <c r="E226" s="160"/>
      <c r="F226" s="160"/>
    </row>
    <row r="227" spans="1:10" s="249" customFormat="1">
      <c r="C227" s="154"/>
      <c r="E227" s="160"/>
      <c r="F227" s="160"/>
    </row>
    <row r="228" spans="1:10" s="249" customFormat="1">
      <c r="C228" s="154"/>
      <c r="E228" s="160"/>
      <c r="F228" s="160"/>
    </row>
    <row r="229" spans="1:10" s="249" customFormat="1">
      <c r="C229" s="154"/>
      <c r="E229" s="160"/>
      <c r="F229" s="160"/>
    </row>
    <row r="230" spans="1:10" s="249" customFormat="1">
      <c r="C230" s="154"/>
      <c r="E230" s="160"/>
      <c r="F230" s="160"/>
    </row>
    <row r="231" spans="1:10" s="249" customFormat="1">
      <c r="C231" s="154"/>
      <c r="E231" s="160"/>
      <c r="F231" s="160"/>
    </row>
    <row r="232" spans="1:10" s="249" customFormat="1">
      <c r="C232" s="154"/>
      <c r="E232" s="160"/>
      <c r="F232" s="160"/>
    </row>
    <row r="233" spans="1:10" s="249" customFormat="1">
      <c r="C233" s="154"/>
      <c r="E233" s="160"/>
      <c r="F233" s="160"/>
    </row>
    <row r="234" spans="1:10" s="249" customFormat="1">
      <c r="C234" s="154"/>
      <c r="E234" s="160"/>
      <c r="F234" s="160"/>
    </row>
    <row r="235" spans="1:10" s="249" customFormat="1">
      <c r="C235" s="154"/>
      <c r="E235" s="160"/>
      <c r="F235" s="160"/>
    </row>
    <row r="236" spans="1:10" s="249" customFormat="1">
      <c r="C236" s="154"/>
      <c r="E236" s="160"/>
      <c r="F236" s="160"/>
    </row>
    <row r="237" spans="1:10" s="249" customFormat="1">
      <c r="C237" s="154"/>
      <c r="E237" s="160"/>
      <c r="F237" s="160"/>
    </row>
    <row r="238" spans="1:10">
      <c r="A238" s="175"/>
      <c r="B238" s="32"/>
      <c r="C238" s="160"/>
      <c r="D238" s="160"/>
      <c r="E238" s="160"/>
      <c r="F238" s="160"/>
      <c r="G238" s="175"/>
      <c r="H238" s="175"/>
      <c r="I238" s="175"/>
      <c r="J238" s="175"/>
    </row>
    <row r="239" spans="1:10" ht="14.25" customHeight="1">
      <c r="A239" s="399" t="s">
        <v>494</v>
      </c>
      <c r="B239" s="399"/>
      <c r="C239" s="399"/>
      <c r="D239" s="399"/>
      <c r="E239" s="399"/>
      <c r="F239" s="399"/>
      <c r="G239" s="399"/>
      <c r="H239" s="399"/>
      <c r="I239" s="399"/>
      <c r="J239" s="198"/>
    </row>
    <row r="240" spans="1:10" ht="15" customHeight="1">
      <c r="A240" s="399"/>
      <c r="B240" s="399"/>
      <c r="C240" s="399"/>
      <c r="D240" s="399"/>
      <c r="E240" s="399"/>
      <c r="F240" s="399"/>
      <c r="G240" s="399"/>
      <c r="H240" s="399"/>
      <c r="I240" s="399"/>
      <c r="J240" s="198"/>
    </row>
    <row r="241" spans="1:16">
      <c r="A241" s="198"/>
      <c r="B241" s="198"/>
      <c r="C241" s="198"/>
      <c r="D241" s="198"/>
      <c r="E241" s="198"/>
      <c r="F241" s="198"/>
      <c r="G241" s="198"/>
      <c r="H241" s="198"/>
      <c r="I241" s="198"/>
      <c r="J241" s="198"/>
      <c r="K241" s="175"/>
      <c r="L241" s="175"/>
      <c r="M241" s="175"/>
      <c r="N241" s="175"/>
      <c r="O241" s="175"/>
      <c r="P241" s="175"/>
    </row>
    <row r="242" spans="1:16" s="75" customFormat="1">
      <c r="A242" s="398" t="s">
        <v>495</v>
      </c>
      <c r="B242" s="398"/>
      <c r="C242" s="398"/>
      <c r="D242" s="398"/>
      <c r="E242" s="398"/>
      <c r="F242" s="398"/>
      <c r="G242" s="398"/>
      <c r="H242" s="398"/>
      <c r="I242" s="398"/>
      <c r="J242" s="149"/>
    </row>
    <row r="243" spans="1:16" s="169" customFormat="1">
      <c r="A243" s="168"/>
      <c r="B243" s="168"/>
      <c r="C243" s="168"/>
      <c r="D243" s="168"/>
      <c r="E243" s="168"/>
      <c r="F243" s="168"/>
      <c r="G243" s="168"/>
      <c r="H243" s="168"/>
      <c r="I243" s="168"/>
      <c r="J243" s="164"/>
    </row>
    <row r="244" spans="1:16" ht="24">
      <c r="A244" s="175"/>
      <c r="B244" s="175"/>
      <c r="C244" s="72" t="s">
        <v>58</v>
      </c>
      <c r="D244" s="72" t="s">
        <v>46</v>
      </c>
      <c r="E244" s="175" t="s">
        <v>70</v>
      </c>
      <c r="F244" s="175" t="s">
        <v>681</v>
      </c>
      <c r="G244" s="175"/>
      <c r="H244" s="175"/>
      <c r="I244" s="175"/>
      <c r="J244" s="1"/>
      <c r="K244" s="175"/>
      <c r="L244" s="175"/>
      <c r="M244" s="175"/>
      <c r="N244" s="175"/>
      <c r="O244" s="175"/>
      <c r="P244" s="175"/>
    </row>
    <row r="245" spans="1:16" s="31" customFormat="1">
      <c r="A245" s="175"/>
      <c r="B245" s="53" t="s">
        <v>36</v>
      </c>
      <c r="C245" s="236">
        <v>0.40400000000000003</v>
      </c>
      <c r="D245" s="165">
        <v>1.4</v>
      </c>
      <c r="E245" s="293"/>
      <c r="F245" s="207">
        <v>0.68</v>
      </c>
      <c r="G245" s="175"/>
      <c r="H245" s="175"/>
      <c r="I245" s="175"/>
      <c r="J245" s="28"/>
      <c r="K245" s="29"/>
      <c r="L245" s="28"/>
      <c r="M245" s="29"/>
      <c r="N245" s="28"/>
      <c r="O245" s="29"/>
      <c r="P245" s="28"/>
    </row>
    <row r="246" spans="1:16">
      <c r="A246" s="175"/>
      <c r="B246" s="53" t="s">
        <v>37</v>
      </c>
      <c r="C246" s="236">
        <v>0.50600000000000001</v>
      </c>
      <c r="D246" s="165">
        <v>1.4</v>
      </c>
      <c r="E246" s="293"/>
      <c r="F246" s="207">
        <v>0.68</v>
      </c>
      <c r="G246" s="175"/>
      <c r="H246" s="175"/>
      <c r="I246" s="175"/>
      <c r="J246" s="1"/>
      <c r="K246" s="175"/>
      <c r="L246" s="175"/>
      <c r="M246" s="175"/>
      <c r="N246" s="175"/>
      <c r="O246" s="175"/>
      <c r="P246" s="175"/>
    </row>
    <row r="247" spans="1:16">
      <c r="A247" s="175"/>
      <c r="B247" s="53" t="s">
        <v>25</v>
      </c>
      <c r="C247" s="279">
        <v>0.52700000000000002</v>
      </c>
      <c r="D247" s="165">
        <v>1.3</v>
      </c>
      <c r="E247" s="293"/>
      <c r="F247" s="207">
        <v>0.68</v>
      </c>
      <c r="G247" s="175"/>
      <c r="H247" s="175"/>
      <c r="I247" s="175"/>
      <c r="J247" s="1"/>
      <c r="K247" s="175"/>
      <c r="L247" s="175"/>
      <c r="M247" s="175"/>
      <c r="N247" s="175"/>
      <c r="O247" s="175"/>
      <c r="P247" s="175"/>
    </row>
    <row r="248" spans="1:16">
      <c r="A248" s="175"/>
      <c r="B248" s="53" t="s">
        <v>28</v>
      </c>
      <c r="C248" s="236">
        <v>0.54</v>
      </c>
      <c r="D248" s="165">
        <v>1.6</v>
      </c>
      <c r="E248" s="293"/>
      <c r="F248" s="207">
        <v>0.68</v>
      </c>
      <c r="G248" s="175"/>
      <c r="H248" s="175"/>
      <c r="I248" s="175"/>
      <c r="J248" s="1"/>
      <c r="K248" s="175"/>
      <c r="L248" s="175"/>
      <c r="M248" s="175"/>
      <c r="N248" s="175"/>
      <c r="O248" s="175"/>
      <c r="P248" s="175"/>
    </row>
    <row r="249" spans="1:16">
      <c r="A249" s="175"/>
      <c r="B249" s="53" t="s">
        <v>23</v>
      </c>
      <c r="C249" s="236">
        <v>0.59</v>
      </c>
      <c r="D249" s="165">
        <v>1.2</v>
      </c>
      <c r="E249" s="293"/>
      <c r="F249" s="207">
        <v>0.68</v>
      </c>
      <c r="G249" s="175"/>
      <c r="H249" s="175"/>
      <c r="I249" s="175"/>
      <c r="J249" s="1"/>
      <c r="K249" s="175"/>
      <c r="L249" s="175"/>
      <c r="M249" s="175"/>
      <c r="N249" s="175"/>
      <c r="O249" s="175"/>
      <c r="P249" s="175"/>
    </row>
    <row r="250" spans="1:16">
      <c r="A250" s="175"/>
      <c r="B250" s="53" t="s">
        <v>33</v>
      </c>
      <c r="C250" s="236">
        <v>0.628</v>
      </c>
      <c r="D250" s="165">
        <v>1.4</v>
      </c>
      <c r="E250" s="293"/>
      <c r="F250" s="207">
        <v>0.68</v>
      </c>
      <c r="G250" s="175"/>
      <c r="H250" s="175"/>
      <c r="I250" s="175"/>
      <c r="J250" s="1"/>
      <c r="K250" s="175"/>
      <c r="L250" s="175"/>
      <c r="M250" s="175"/>
      <c r="N250" s="175"/>
      <c r="O250" s="175"/>
      <c r="P250" s="175"/>
    </row>
    <row r="251" spans="1:16">
      <c r="A251" s="175"/>
      <c r="B251" s="53" t="s">
        <v>20</v>
      </c>
      <c r="C251" s="236">
        <v>0.64800000000000002</v>
      </c>
      <c r="D251" s="165">
        <v>2.1</v>
      </c>
      <c r="E251" s="293"/>
      <c r="F251" s="207">
        <v>0.68</v>
      </c>
      <c r="G251" s="175"/>
      <c r="H251" s="175"/>
      <c r="I251" s="175"/>
      <c r="J251" s="1"/>
      <c r="K251" s="175"/>
      <c r="L251" s="175"/>
      <c r="M251" s="175"/>
      <c r="N251" s="175"/>
      <c r="O251" s="175"/>
      <c r="P251" s="175"/>
    </row>
    <row r="252" spans="1:16">
      <c r="A252" s="175"/>
      <c r="B252" s="53" t="s">
        <v>29</v>
      </c>
      <c r="C252" s="236">
        <v>0.68</v>
      </c>
      <c r="D252" s="165">
        <v>1.6</v>
      </c>
      <c r="E252" s="293"/>
      <c r="F252" s="207">
        <v>0.68</v>
      </c>
      <c r="G252" s="175"/>
      <c r="H252" s="175"/>
      <c r="I252" s="175"/>
      <c r="J252" s="1"/>
      <c r="K252" s="175"/>
      <c r="L252" s="175"/>
      <c r="M252" s="175"/>
      <c r="N252" s="175"/>
      <c r="O252" s="175"/>
      <c r="P252" s="175"/>
    </row>
    <row r="253" spans="1:16">
      <c r="A253" s="175"/>
      <c r="B253" s="53" t="s">
        <v>38</v>
      </c>
      <c r="C253" s="236">
        <v>0.71199999999999997</v>
      </c>
      <c r="D253" s="165">
        <v>2.1</v>
      </c>
      <c r="E253" s="293"/>
      <c r="F253" s="207">
        <v>0.68</v>
      </c>
      <c r="G253" s="175"/>
      <c r="H253" s="175"/>
      <c r="I253" s="175"/>
      <c r="J253" s="1"/>
      <c r="K253" s="175"/>
      <c r="L253" s="175"/>
      <c r="M253" s="175"/>
      <c r="N253" s="175"/>
      <c r="O253" s="175"/>
      <c r="P253" s="175"/>
    </row>
    <row r="254" spans="1:16">
      <c r="A254" s="175"/>
      <c r="B254" s="53" t="s">
        <v>35</v>
      </c>
      <c r="C254" s="236">
        <v>0.73</v>
      </c>
      <c r="D254" s="165">
        <v>1.5</v>
      </c>
      <c r="E254" s="293"/>
      <c r="F254" s="207">
        <v>0.68</v>
      </c>
      <c r="G254" s="175"/>
      <c r="H254" s="175"/>
      <c r="I254" s="175"/>
      <c r="J254" s="1"/>
      <c r="K254" s="175"/>
      <c r="L254" s="175"/>
      <c r="M254" s="175"/>
      <c r="N254" s="175"/>
      <c r="O254" s="175"/>
      <c r="P254" s="175"/>
    </row>
    <row r="255" spans="1:16">
      <c r="A255" s="175"/>
      <c r="B255" s="53" t="s">
        <v>19</v>
      </c>
      <c r="C255" s="236">
        <v>0.746</v>
      </c>
      <c r="D255" s="165">
        <v>1.4</v>
      </c>
      <c r="E255" s="293"/>
      <c r="F255" s="207">
        <v>0.68</v>
      </c>
      <c r="G255" s="175"/>
      <c r="H255" s="175"/>
      <c r="I255" s="175"/>
      <c r="J255" s="1"/>
      <c r="K255" s="175"/>
      <c r="L255" s="175"/>
      <c r="M255" s="175"/>
      <c r="N255" s="175"/>
      <c r="O255" s="175"/>
      <c r="P255" s="175"/>
    </row>
    <row r="256" spans="1:16">
      <c r="A256" s="175"/>
      <c r="B256" s="53" t="s">
        <v>32</v>
      </c>
      <c r="C256" s="236">
        <v>0.81399999999999995</v>
      </c>
      <c r="D256" s="165">
        <v>1</v>
      </c>
      <c r="E256" s="237"/>
      <c r="F256" s="207">
        <v>0.68</v>
      </c>
      <c r="G256" s="175"/>
      <c r="H256" s="175"/>
      <c r="I256" s="175"/>
      <c r="J256" s="1"/>
      <c r="K256" s="175"/>
      <c r="L256" s="175"/>
      <c r="M256" s="175"/>
      <c r="N256" s="175"/>
      <c r="O256" s="175"/>
      <c r="P256" s="175"/>
    </row>
    <row r="257" spans="1:15">
      <c r="A257" s="175"/>
      <c r="B257" s="53" t="s">
        <v>24</v>
      </c>
      <c r="C257" s="236">
        <v>0.82599999999999996</v>
      </c>
      <c r="D257" s="165">
        <v>0.9</v>
      </c>
      <c r="E257" s="293"/>
      <c r="F257" s="207">
        <v>0.68</v>
      </c>
      <c r="G257" s="175"/>
      <c r="H257" s="175"/>
      <c r="I257" s="175"/>
      <c r="J257" s="1"/>
      <c r="K257" s="175"/>
      <c r="L257" s="175"/>
      <c r="M257" s="175"/>
      <c r="N257" s="175"/>
      <c r="O257" s="175"/>
    </row>
    <row r="258" spans="1:15">
      <c r="A258" s="175"/>
      <c r="B258" s="54" t="s">
        <v>22</v>
      </c>
      <c r="C258" s="276"/>
      <c r="D258" s="211">
        <v>1.1000000000000001</v>
      </c>
      <c r="E258" s="237">
        <v>0.86499999999999999</v>
      </c>
      <c r="F258" s="207">
        <v>0.68</v>
      </c>
      <c r="G258" s="175"/>
      <c r="H258" s="175"/>
      <c r="I258" s="175"/>
      <c r="J258" s="1"/>
      <c r="K258" s="175"/>
      <c r="L258" s="175"/>
      <c r="M258" s="175"/>
      <c r="N258" s="175"/>
      <c r="O258" s="175"/>
    </row>
    <row r="259" spans="1:15">
      <c r="A259" s="175"/>
      <c r="B259" s="53" t="s">
        <v>18</v>
      </c>
      <c r="C259" s="236">
        <v>0.88100000000000001</v>
      </c>
      <c r="D259" s="165">
        <v>1.8</v>
      </c>
      <c r="E259" s="293"/>
      <c r="F259" s="207">
        <v>0.68</v>
      </c>
      <c r="G259" s="175"/>
      <c r="H259" s="175"/>
      <c r="I259" s="175"/>
      <c r="J259" s="1"/>
      <c r="K259" s="175"/>
      <c r="L259" s="175"/>
      <c r="M259" s="175"/>
      <c r="N259" s="175"/>
      <c r="O259" s="175"/>
    </row>
    <row r="260" spans="1:15">
      <c r="A260" s="175"/>
      <c r="B260" s="294" t="s">
        <v>30</v>
      </c>
      <c r="C260" s="236">
        <v>0.88100000000000001</v>
      </c>
      <c r="D260" s="165">
        <v>1.1000000000000001</v>
      </c>
      <c r="E260" s="293"/>
      <c r="F260" s="207">
        <v>0.68</v>
      </c>
      <c r="G260" s="175"/>
      <c r="H260" s="175"/>
      <c r="I260" s="175"/>
      <c r="J260" s="1"/>
      <c r="K260" s="175"/>
      <c r="L260" s="175"/>
      <c r="M260" s="175"/>
      <c r="N260" s="175"/>
      <c r="O260" s="175"/>
    </row>
    <row r="261" spans="1:15">
      <c r="A261" s="175"/>
      <c r="B261" s="53" t="s">
        <v>27</v>
      </c>
      <c r="C261" s="236">
        <v>0.88800000000000001</v>
      </c>
      <c r="D261" s="165">
        <v>1.4</v>
      </c>
      <c r="E261" s="293"/>
      <c r="F261" s="207">
        <v>0.68</v>
      </c>
      <c r="G261" s="175"/>
      <c r="H261" s="175"/>
      <c r="I261" s="175"/>
      <c r="J261" s="1"/>
      <c r="K261" s="175"/>
      <c r="L261" s="175"/>
      <c r="M261" s="175"/>
      <c r="N261" s="175"/>
      <c r="O261" s="175"/>
    </row>
    <row r="262" spans="1:15">
      <c r="A262" s="175"/>
      <c r="B262" s="53" t="s">
        <v>21</v>
      </c>
      <c r="C262" s="236">
        <v>0.89600000000000002</v>
      </c>
      <c r="D262" s="165">
        <v>1.5</v>
      </c>
      <c r="E262" s="293"/>
      <c r="F262" s="207">
        <v>0.68</v>
      </c>
      <c r="G262" s="175"/>
      <c r="H262" s="175"/>
      <c r="I262" s="175"/>
      <c r="J262" s="1"/>
      <c r="K262" s="175"/>
      <c r="L262" s="175"/>
      <c r="M262" s="175"/>
      <c r="N262" s="175"/>
      <c r="O262" s="175"/>
    </row>
    <row r="263" spans="1:15">
      <c r="A263" s="175"/>
      <c r="B263" s="53" t="s">
        <v>26</v>
      </c>
      <c r="C263" s="236">
        <v>0.90100000000000002</v>
      </c>
      <c r="D263" s="165">
        <v>1</v>
      </c>
      <c r="E263" s="293"/>
      <c r="F263" s="207">
        <v>0.68</v>
      </c>
      <c r="G263" s="175"/>
      <c r="H263" s="175"/>
      <c r="I263" s="175"/>
      <c r="J263" s="1"/>
      <c r="K263" s="175"/>
      <c r="L263" s="175"/>
      <c r="M263" s="175"/>
      <c r="N263" s="175"/>
      <c r="O263" s="175"/>
    </row>
    <row r="264" spans="1:15" s="175" customFormat="1">
      <c r="B264" s="53" t="s">
        <v>31</v>
      </c>
      <c r="C264" s="236">
        <v>0.91500000000000004</v>
      </c>
      <c r="D264" s="165">
        <v>1.2</v>
      </c>
      <c r="E264" s="293"/>
      <c r="F264" s="207">
        <v>0.68</v>
      </c>
      <c r="J264" s="1"/>
    </row>
    <row r="265" spans="1:15" s="175" customFormat="1">
      <c r="B265" s="53" t="s">
        <v>34</v>
      </c>
      <c r="C265" s="236">
        <v>0.92100000000000004</v>
      </c>
      <c r="D265" s="165">
        <v>0.7</v>
      </c>
      <c r="E265" s="293"/>
      <c r="F265" s="207">
        <v>0.68</v>
      </c>
      <c r="J265" s="1"/>
    </row>
    <row r="266" spans="1:15">
      <c r="A266" s="175"/>
      <c r="B266" s="53" t="s">
        <v>53</v>
      </c>
      <c r="C266" s="166">
        <v>0.67800000000000005</v>
      </c>
      <c r="D266" s="163">
        <v>0.4</v>
      </c>
      <c r="E266" s="293"/>
      <c r="F266" s="293"/>
      <c r="G266" s="175"/>
      <c r="H266" s="175"/>
      <c r="I266" s="175"/>
      <c r="J266" s="1"/>
      <c r="K266" s="175"/>
      <c r="L266" s="175"/>
      <c r="M266" s="175"/>
      <c r="N266" s="175"/>
      <c r="O266" s="175"/>
    </row>
    <row r="267" spans="1:15">
      <c r="A267" s="175"/>
      <c r="B267" s="53" t="s">
        <v>57</v>
      </c>
      <c r="C267" s="166">
        <v>0.78</v>
      </c>
      <c r="D267" s="163">
        <v>0.1</v>
      </c>
      <c r="E267" s="293"/>
      <c r="F267" s="293"/>
      <c r="G267" s="175"/>
      <c r="H267" s="175"/>
      <c r="I267" s="175"/>
      <c r="J267" s="1"/>
      <c r="K267" s="175"/>
      <c r="L267" s="175"/>
      <c r="M267" s="175"/>
      <c r="N267" s="175"/>
      <c r="O267" s="175"/>
    </row>
    <row r="268" spans="1:15">
      <c r="A268" s="175"/>
      <c r="B268" s="53"/>
      <c r="C268" s="167"/>
      <c r="D268" s="59"/>
      <c r="E268" s="175"/>
      <c r="F268" s="175"/>
      <c r="G268" s="175"/>
      <c r="H268" s="175"/>
      <c r="I268" s="175"/>
      <c r="J268" s="5"/>
      <c r="K268" s="175"/>
      <c r="L268" s="175"/>
      <c r="M268" s="175"/>
      <c r="N268" s="175"/>
      <c r="O268" s="175"/>
    </row>
    <row r="269" spans="1:15" ht="19.75" customHeight="1">
      <c r="A269" s="402" t="s">
        <v>496</v>
      </c>
      <c r="B269" s="402"/>
      <c r="C269" s="402"/>
      <c r="D269" s="402"/>
      <c r="E269" s="402"/>
      <c r="F269" s="402"/>
      <c r="G269" s="402"/>
      <c r="H269" s="402"/>
      <c r="I269" s="402"/>
      <c r="J269" s="198"/>
      <c r="K269" s="175"/>
      <c r="L269" s="175"/>
      <c r="M269" s="175"/>
      <c r="N269" s="175"/>
      <c r="O269" s="175"/>
    </row>
    <row r="270" spans="1:15" ht="15" customHeight="1">
      <c r="A270" s="19" t="s">
        <v>497</v>
      </c>
      <c r="B270" s="19"/>
      <c r="C270" s="19"/>
      <c r="D270" s="19"/>
      <c r="E270" s="19"/>
      <c r="F270" s="19"/>
      <c r="G270" s="19"/>
      <c r="H270" s="19"/>
      <c r="I270" s="19"/>
      <c r="J270" s="198"/>
      <c r="K270" s="175"/>
      <c r="L270" s="175"/>
      <c r="M270" s="175"/>
      <c r="N270" s="175"/>
      <c r="O270" s="175"/>
    </row>
    <row r="271" spans="1:15" s="75" customFormat="1">
      <c r="A271" s="398" t="s">
        <v>394</v>
      </c>
      <c r="B271" s="398"/>
      <c r="C271" s="398"/>
      <c r="D271" s="398"/>
      <c r="E271" s="398"/>
      <c r="F271" s="398"/>
      <c r="G271" s="398"/>
      <c r="H271" s="398"/>
      <c r="I271" s="398"/>
      <c r="J271" s="149"/>
    </row>
    <row r="272" spans="1:15">
      <c r="A272" s="198"/>
      <c r="B272" s="198"/>
      <c r="C272" s="198"/>
      <c r="D272" s="198"/>
      <c r="E272" s="198"/>
      <c r="F272" s="198"/>
      <c r="G272" s="198"/>
      <c r="H272" s="198"/>
      <c r="I272" s="198"/>
      <c r="J272" s="198"/>
      <c r="K272" s="175"/>
      <c r="L272" s="175"/>
      <c r="M272" s="175"/>
      <c r="N272" s="175"/>
      <c r="O272" s="175"/>
    </row>
    <row r="273" spans="1:15" s="31" customFormat="1" ht="24">
      <c r="B273" s="73"/>
      <c r="C273" s="71" t="s">
        <v>58</v>
      </c>
      <c r="D273" s="71" t="s">
        <v>46</v>
      </c>
      <c r="E273" s="28"/>
      <c r="F273" s="28"/>
      <c r="G273" s="28"/>
      <c r="H273" s="28"/>
      <c r="I273" s="29"/>
      <c r="J273" s="29"/>
      <c r="K273" s="29"/>
      <c r="L273" s="29"/>
      <c r="M273" s="29"/>
      <c r="N273" s="29"/>
      <c r="O273" s="29"/>
    </row>
    <row r="274" spans="1:15">
      <c r="A274" s="198"/>
      <c r="B274" s="73">
        <v>2015</v>
      </c>
      <c r="C274" s="306">
        <v>0.87</v>
      </c>
      <c r="D274" s="173">
        <v>1.2</v>
      </c>
      <c r="E274" s="198"/>
      <c r="F274" s="198"/>
      <c r="G274" s="198"/>
      <c r="H274" s="198"/>
      <c r="I274" s="198"/>
      <c r="J274" s="198"/>
    </row>
    <row r="275" spans="1:15">
      <c r="A275" s="198"/>
      <c r="B275" s="74">
        <v>2016</v>
      </c>
      <c r="C275" s="306">
        <v>0.86499999999999999</v>
      </c>
      <c r="D275" s="173">
        <v>1.1000000000000001</v>
      </c>
      <c r="E275" s="198"/>
      <c r="F275" s="198"/>
      <c r="G275" s="198"/>
      <c r="H275" s="198"/>
      <c r="I275" s="198"/>
      <c r="J275" s="198"/>
    </row>
    <row r="276" spans="1:15">
      <c r="A276" s="198"/>
      <c r="B276" s="74">
        <v>2017</v>
      </c>
      <c r="C276" s="306">
        <v>0.85299999999999998</v>
      </c>
      <c r="D276" s="173">
        <v>1.2</v>
      </c>
      <c r="E276" s="198"/>
      <c r="F276" s="198"/>
      <c r="G276" s="198"/>
      <c r="H276" s="198"/>
      <c r="I276" s="198"/>
      <c r="J276" s="198"/>
    </row>
    <row r="277" spans="1:15">
      <c r="A277" s="198"/>
      <c r="B277" s="74">
        <v>2018</v>
      </c>
      <c r="C277" s="306">
        <v>0.871</v>
      </c>
      <c r="D277" s="308">
        <v>1</v>
      </c>
      <c r="E277" s="198"/>
      <c r="F277" s="198"/>
      <c r="G277" s="198"/>
      <c r="H277" s="198"/>
      <c r="I277" s="198"/>
      <c r="J277" s="198"/>
    </row>
    <row r="278" spans="1:15">
      <c r="A278" s="198"/>
      <c r="B278" s="74">
        <v>2019</v>
      </c>
      <c r="C278" s="306">
        <v>0.86499999999999999</v>
      </c>
      <c r="D278" s="173">
        <v>1.1000000000000001</v>
      </c>
      <c r="E278" s="198"/>
      <c r="F278" s="198"/>
      <c r="G278" s="198"/>
      <c r="H278" s="198"/>
      <c r="I278" s="198"/>
      <c r="J278" s="198"/>
    </row>
    <row r="279" spans="1:15">
      <c r="A279" s="5"/>
      <c r="B279" s="5"/>
      <c r="C279" s="5"/>
      <c r="D279" s="5"/>
      <c r="E279" s="5"/>
      <c r="F279" s="5"/>
      <c r="G279" s="5"/>
      <c r="H279" s="5"/>
      <c r="I279" s="5"/>
      <c r="J279" s="5"/>
    </row>
    <row r="280" spans="1:15" ht="14.25" customHeight="1">
      <c r="A280" s="399" t="s">
        <v>498</v>
      </c>
      <c r="B280" s="399"/>
      <c r="C280" s="399"/>
      <c r="D280" s="399"/>
      <c r="E280" s="399"/>
      <c r="F280" s="399"/>
      <c r="G280" s="399"/>
      <c r="H280" s="399"/>
      <c r="I280" s="399"/>
      <c r="J280" s="198"/>
    </row>
    <row r="281" spans="1:15">
      <c r="A281" s="399" t="s">
        <v>59</v>
      </c>
      <c r="B281" s="399"/>
      <c r="C281" s="399"/>
      <c r="D281" s="399"/>
      <c r="E281" s="399"/>
      <c r="F281" s="399"/>
      <c r="G281" s="399"/>
      <c r="H281" s="399"/>
      <c r="I281" s="399"/>
      <c r="J281" s="198"/>
    </row>
    <row r="282" spans="1:15">
      <c r="A282" s="198"/>
      <c r="B282" s="198"/>
      <c r="C282" s="198"/>
      <c r="D282" s="198"/>
      <c r="E282" s="198"/>
      <c r="F282" s="198"/>
      <c r="G282" s="198"/>
      <c r="H282" s="198"/>
      <c r="I282" s="198"/>
      <c r="J282" s="198"/>
    </row>
    <row r="283" spans="1:15" s="75" customFormat="1">
      <c r="A283" s="398" t="s">
        <v>424</v>
      </c>
      <c r="B283" s="398"/>
      <c r="C283" s="398"/>
      <c r="D283" s="398"/>
      <c r="E283" s="398"/>
      <c r="F283" s="398"/>
      <c r="G283" s="398"/>
      <c r="H283" s="398"/>
      <c r="I283" s="398"/>
      <c r="J283" s="149"/>
    </row>
    <row r="285" spans="1:15" ht="36">
      <c r="A285" s="357"/>
      <c r="B285" s="28"/>
      <c r="C285" s="277" t="s">
        <v>58</v>
      </c>
      <c r="D285" s="277" t="s">
        <v>46</v>
      </c>
      <c r="E285" s="277" t="s">
        <v>659</v>
      </c>
      <c r="F285" s="72"/>
      <c r="G285" s="175"/>
      <c r="H285" s="175"/>
      <c r="I285" s="175"/>
      <c r="J285" s="175"/>
    </row>
    <row r="286" spans="1:15" s="175" customFormat="1">
      <c r="A286" s="276" t="s">
        <v>398</v>
      </c>
      <c r="B286" s="293" t="s">
        <v>369</v>
      </c>
      <c r="C286" s="348">
        <v>0.97299999999999998</v>
      </c>
      <c r="D286" s="293">
        <v>1.7</v>
      </c>
      <c r="E286" s="347">
        <v>0.86899999999999999</v>
      </c>
      <c r="F286" s="72"/>
    </row>
    <row r="287" spans="1:15" s="175" customFormat="1">
      <c r="A287" s="276" t="s">
        <v>399</v>
      </c>
      <c r="B287" s="293" t="s">
        <v>360</v>
      </c>
      <c r="C287" s="348">
        <v>0.87599999999999989</v>
      </c>
      <c r="D287" s="293">
        <v>3.6</v>
      </c>
      <c r="E287" s="347">
        <v>0.86899999999999999</v>
      </c>
      <c r="F287" s="72"/>
      <c r="G287" s="293"/>
    </row>
    <row r="288" spans="1:15" s="175" customFormat="1">
      <c r="A288" s="276" t="s">
        <v>400</v>
      </c>
      <c r="B288" s="293" t="s">
        <v>374</v>
      </c>
      <c r="C288" s="348">
        <v>0.72299999999999998</v>
      </c>
      <c r="D288" s="293">
        <v>11.3</v>
      </c>
      <c r="E288" s="347">
        <v>0.86899999999999999</v>
      </c>
      <c r="F288" s="72"/>
      <c r="G288" s="293"/>
    </row>
    <row r="289" spans="2:7" s="175" customFormat="1">
      <c r="B289" s="175" t="s">
        <v>374</v>
      </c>
      <c r="C289" s="348">
        <v>0.72299999999999998</v>
      </c>
      <c r="D289" s="293">
        <v>11.3</v>
      </c>
      <c r="E289" s="347">
        <v>0.86899999999999999</v>
      </c>
      <c r="F289" s="72"/>
      <c r="G289" s="293"/>
    </row>
    <row r="290" spans="2:7" s="175" customFormat="1">
      <c r="B290" s="175" t="s">
        <v>359</v>
      </c>
      <c r="C290" s="348">
        <v>0.75099999999999989</v>
      </c>
      <c r="D290" s="293">
        <v>3</v>
      </c>
      <c r="E290" s="347">
        <v>0.86899999999999999</v>
      </c>
      <c r="F290" s="72"/>
      <c r="G290" s="293"/>
    </row>
    <row r="291" spans="2:7" s="175" customFormat="1">
      <c r="B291" s="175" t="s">
        <v>338</v>
      </c>
      <c r="C291" s="348">
        <v>0.753</v>
      </c>
      <c r="D291" s="293">
        <v>5</v>
      </c>
      <c r="E291" s="347">
        <v>0.86899999999999999</v>
      </c>
      <c r="F291" s="72"/>
      <c r="G291" s="293"/>
    </row>
    <row r="292" spans="2:7" s="175" customFormat="1">
      <c r="B292" s="175" t="s">
        <v>364</v>
      </c>
      <c r="C292" s="348">
        <v>0.753</v>
      </c>
      <c r="D292" s="293">
        <v>5.4</v>
      </c>
      <c r="E292" s="347">
        <v>0.86899999999999999</v>
      </c>
      <c r="F292" s="72"/>
      <c r="G292" s="293"/>
    </row>
    <row r="293" spans="2:7" s="175" customFormat="1">
      <c r="B293" s="175" t="s">
        <v>348</v>
      </c>
      <c r="C293" s="348">
        <v>0.77800000000000002</v>
      </c>
      <c r="D293" s="293">
        <v>13</v>
      </c>
      <c r="E293" s="347">
        <v>0.86899999999999999</v>
      </c>
      <c r="F293" s="72"/>
      <c r="G293" s="293"/>
    </row>
    <row r="294" spans="2:7" s="175" customFormat="1">
      <c r="B294" s="175" t="s">
        <v>340</v>
      </c>
      <c r="C294" s="348">
        <v>0.79200000000000004</v>
      </c>
      <c r="D294" s="293">
        <v>3.4</v>
      </c>
      <c r="E294" s="347">
        <v>0.86899999999999999</v>
      </c>
      <c r="F294" s="72"/>
      <c r="G294" s="293"/>
    </row>
    <row r="295" spans="2:7" s="175" customFormat="1">
      <c r="B295" s="175" t="s">
        <v>346</v>
      </c>
      <c r="C295" s="348">
        <v>0.79799999999999993</v>
      </c>
      <c r="D295" s="293">
        <v>8.6999999999999993</v>
      </c>
      <c r="E295" s="347">
        <v>0.86899999999999999</v>
      </c>
      <c r="F295" s="72"/>
      <c r="G295" s="293"/>
    </row>
    <row r="296" spans="2:7" s="175" customFormat="1">
      <c r="B296" s="175" t="s">
        <v>345</v>
      </c>
      <c r="C296" s="348">
        <v>0.81200000000000006</v>
      </c>
      <c r="D296" s="293">
        <v>6.1</v>
      </c>
      <c r="E296" s="347">
        <v>0.86899999999999999</v>
      </c>
      <c r="F296" s="72"/>
      <c r="G296" s="293"/>
    </row>
    <row r="297" spans="2:7" s="175" customFormat="1">
      <c r="B297" s="175" t="s">
        <v>341</v>
      </c>
      <c r="C297" s="348">
        <v>0.82099999999999995</v>
      </c>
      <c r="D297" s="293">
        <v>2.8</v>
      </c>
      <c r="E297" s="347">
        <v>0.86899999999999999</v>
      </c>
      <c r="F297" s="72"/>
      <c r="G297" s="293"/>
    </row>
    <row r="298" spans="2:7" s="175" customFormat="1">
      <c r="B298" s="175" t="s">
        <v>362</v>
      </c>
      <c r="C298" s="348">
        <v>0.82499999999999996</v>
      </c>
      <c r="D298" s="293">
        <v>5.6</v>
      </c>
      <c r="E298" s="347">
        <v>0.86899999999999999</v>
      </c>
      <c r="F298" s="72"/>
      <c r="G298" s="293"/>
    </row>
    <row r="299" spans="2:7" s="175" customFormat="1">
      <c r="B299" s="175" t="s">
        <v>352</v>
      </c>
      <c r="C299" s="348">
        <v>0.84099999999999997</v>
      </c>
      <c r="D299" s="293">
        <v>3.7</v>
      </c>
      <c r="E299" s="347">
        <v>0.86899999999999999</v>
      </c>
      <c r="F299" s="72"/>
      <c r="G299" s="293"/>
    </row>
    <row r="300" spans="2:7" s="175" customFormat="1">
      <c r="B300" s="175" t="s">
        <v>371</v>
      </c>
      <c r="C300" s="348">
        <v>0.84400000000000008</v>
      </c>
      <c r="D300" s="293">
        <v>5.5</v>
      </c>
      <c r="E300" s="347">
        <v>0.86899999999999999</v>
      </c>
      <c r="F300" s="72"/>
      <c r="G300" s="293"/>
    </row>
    <row r="301" spans="2:7" s="175" customFormat="1">
      <c r="B301" s="175" t="s">
        <v>372</v>
      </c>
      <c r="C301" s="348">
        <v>0.84400000000000008</v>
      </c>
      <c r="D301" s="293">
        <v>2.6</v>
      </c>
      <c r="E301" s="347">
        <v>0.86899999999999999</v>
      </c>
      <c r="F301" s="72"/>
      <c r="G301" s="293"/>
    </row>
    <row r="302" spans="2:7" s="175" customFormat="1">
      <c r="B302" s="175" t="s">
        <v>344</v>
      </c>
      <c r="C302" s="348">
        <v>0.85099999999999998</v>
      </c>
      <c r="D302" s="293">
        <v>3.3</v>
      </c>
      <c r="E302" s="347">
        <v>0.86899999999999999</v>
      </c>
      <c r="F302" s="72"/>
      <c r="G302" s="293"/>
    </row>
    <row r="303" spans="2:7" s="175" customFormat="1">
      <c r="B303" s="175" t="s">
        <v>353</v>
      </c>
      <c r="C303" s="348">
        <v>0.85499999999999998</v>
      </c>
      <c r="D303" s="293">
        <v>2.2999999999999998</v>
      </c>
      <c r="E303" s="347">
        <v>0.86899999999999999</v>
      </c>
      <c r="F303" s="72"/>
      <c r="G303" s="293"/>
    </row>
    <row r="304" spans="2:7" s="175" customFormat="1">
      <c r="B304" s="175" t="s">
        <v>358</v>
      </c>
      <c r="C304" s="348">
        <v>0.85499999999999998</v>
      </c>
      <c r="D304" s="293">
        <v>1.6</v>
      </c>
      <c r="E304" s="347">
        <v>0.86899999999999999</v>
      </c>
      <c r="F304" s="72"/>
      <c r="G304" s="293"/>
    </row>
    <row r="305" spans="2:7" s="175" customFormat="1">
      <c r="B305" s="175" t="s">
        <v>339</v>
      </c>
      <c r="C305" s="348">
        <v>0.87</v>
      </c>
      <c r="D305" s="293">
        <v>3.3</v>
      </c>
      <c r="E305" s="347">
        <v>0.86899999999999999</v>
      </c>
      <c r="F305" s="72"/>
      <c r="G305" s="293"/>
    </row>
    <row r="306" spans="2:7" s="175" customFormat="1">
      <c r="B306" s="175" t="s">
        <v>349</v>
      </c>
      <c r="C306" s="348">
        <v>0.87</v>
      </c>
      <c r="D306" s="293">
        <v>2.6</v>
      </c>
      <c r="E306" s="347">
        <v>0.86899999999999999</v>
      </c>
      <c r="F306" s="72"/>
      <c r="G306" s="293"/>
    </row>
    <row r="307" spans="2:7" s="175" customFormat="1">
      <c r="B307" s="175" t="s">
        <v>336</v>
      </c>
      <c r="C307" s="348">
        <v>0.875</v>
      </c>
      <c r="D307" s="293">
        <v>5.4</v>
      </c>
      <c r="E307" s="347">
        <v>0.86899999999999999</v>
      </c>
      <c r="F307" s="72"/>
      <c r="G307" s="293"/>
    </row>
    <row r="308" spans="2:7" s="175" customFormat="1">
      <c r="B308" s="175" t="s">
        <v>356</v>
      </c>
      <c r="C308" s="348">
        <v>0.87599999999999989</v>
      </c>
      <c r="D308" s="293">
        <v>2.2999999999999998</v>
      </c>
      <c r="E308" s="347">
        <v>0.86899999999999999</v>
      </c>
      <c r="F308" s="72"/>
      <c r="G308" s="293"/>
    </row>
    <row r="309" spans="2:7" s="175" customFormat="1">
      <c r="B309" s="175" t="s">
        <v>360</v>
      </c>
      <c r="C309" s="348">
        <v>0.87599999999999989</v>
      </c>
      <c r="D309" s="293">
        <v>3.6</v>
      </c>
      <c r="E309" s="347">
        <v>0.86899999999999999</v>
      </c>
      <c r="F309" s="72"/>
      <c r="G309" s="293"/>
    </row>
    <row r="310" spans="2:7" s="175" customFormat="1">
      <c r="B310" s="175" t="s">
        <v>347</v>
      </c>
      <c r="C310" s="348">
        <v>0.88400000000000001</v>
      </c>
      <c r="D310" s="293">
        <v>1.4</v>
      </c>
      <c r="E310" s="347">
        <v>0.86899999999999999</v>
      </c>
      <c r="F310" s="72"/>
      <c r="G310" s="293"/>
    </row>
    <row r="311" spans="2:7" s="175" customFormat="1">
      <c r="B311" s="175" t="s">
        <v>361</v>
      </c>
      <c r="C311" s="348">
        <v>0.88400000000000001</v>
      </c>
      <c r="D311" s="293">
        <v>3.4</v>
      </c>
      <c r="E311" s="347">
        <v>0.86899999999999999</v>
      </c>
      <c r="F311" s="72"/>
      <c r="G311" s="293"/>
    </row>
    <row r="312" spans="2:7" s="175" customFormat="1">
      <c r="B312" s="175" t="s">
        <v>357</v>
      </c>
      <c r="C312" s="348">
        <v>0.88700000000000001</v>
      </c>
      <c r="D312" s="293">
        <v>2.9</v>
      </c>
      <c r="E312" s="347">
        <v>0.86899999999999999</v>
      </c>
      <c r="F312" s="72"/>
      <c r="G312" s="293"/>
    </row>
    <row r="313" spans="2:7" s="175" customFormat="1">
      <c r="B313" s="175" t="s">
        <v>363</v>
      </c>
      <c r="C313" s="348">
        <v>0.88800000000000001</v>
      </c>
      <c r="D313" s="293">
        <v>1.7</v>
      </c>
      <c r="E313" s="347">
        <v>0.86899999999999999</v>
      </c>
      <c r="F313" s="72"/>
      <c r="G313" s="293"/>
    </row>
    <row r="314" spans="2:7" s="175" customFormat="1">
      <c r="B314" s="175" t="s">
        <v>370</v>
      </c>
      <c r="C314" s="348">
        <v>0.89400000000000002</v>
      </c>
      <c r="D314" s="293">
        <v>6.6</v>
      </c>
      <c r="E314" s="347">
        <v>0.86899999999999999</v>
      </c>
      <c r="F314" s="72"/>
      <c r="G314" s="293"/>
    </row>
    <row r="315" spans="2:7" s="175" customFormat="1">
      <c r="B315" s="175" t="s">
        <v>351</v>
      </c>
      <c r="C315" s="348">
        <v>0.90700000000000003</v>
      </c>
      <c r="D315" s="293">
        <v>2</v>
      </c>
      <c r="E315" s="347">
        <v>0.86899999999999999</v>
      </c>
      <c r="F315" s="72"/>
      <c r="G315" s="293"/>
    </row>
    <row r="316" spans="2:7" s="175" customFormat="1">
      <c r="B316" s="175" t="s">
        <v>343</v>
      </c>
      <c r="C316" s="348">
        <v>0.91</v>
      </c>
      <c r="D316" s="293">
        <v>4.5</v>
      </c>
      <c r="E316" s="347">
        <v>0.86899999999999999</v>
      </c>
      <c r="F316" s="72"/>
      <c r="G316" s="293"/>
    </row>
    <row r="317" spans="2:7" s="175" customFormat="1">
      <c r="B317" s="175" t="s">
        <v>368</v>
      </c>
      <c r="C317" s="348">
        <v>0.92700000000000005</v>
      </c>
      <c r="D317" s="293">
        <v>2.9</v>
      </c>
      <c r="E317" s="347">
        <v>0.86899999999999999</v>
      </c>
      <c r="F317" s="72"/>
      <c r="G317" s="293"/>
    </row>
    <row r="318" spans="2:7" s="175" customFormat="1">
      <c r="B318" s="175" t="s">
        <v>342</v>
      </c>
      <c r="C318" s="348">
        <v>0.93099999999999994</v>
      </c>
      <c r="D318" s="293">
        <v>1.6</v>
      </c>
      <c r="E318" s="347">
        <v>0.86899999999999999</v>
      </c>
      <c r="F318" s="72"/>
      <c r="G318" s="293"/>
    </row>
    <row r="319" spans="2:7" s="175" customFormat="1">
      <c r="B319" s="175" t="s">
        <v>350</v>
      </c>
      <c r="C319" s="348">
        <v>0.93200000000000005</v>
      </c>
      <c r="D319" s="293">
        <v>2.9</v>
      </c>
      <c r="E319" s="347">
        <v>0.86899999999999999</v>
      </c>
      <c r="F319" s="72"/>
      <c r="G319" s="293"/>
    </row>
    <row r="320" spans="2:7" s="175" customFormat="1">
      <c r="B320" s="175" t="s">
        <v>366</v>
      </c>
      <c r="C320" s="348">
        <v>0.93299999999999994</v>
      </c>
      <c r="D320" s="293">
        <v>3.9</v>
      </c>
      <c r="E320" s="347">
        <v>0.86899999999999999</v>
      </c>
      <c r="F320" s="72"/>
      <c r="G320" s="293"/>
    </row>
    <row r="321" spans="1:10" s="175" customFormat="1">
      <c r="B321" s="175" t="s">
        <v>335</v>
      </c>
      <c r="C321" s="348">
        <v>0.93700000000000006</v>
      </c>
      <c r="D321" s="293">
        <v>3.6</v>
      </c>
      <c r="E321" s="347">
        <v>0.86899999999999999</v>
      </c>
      <c r="F321" s="72"/>
      <c r="G321" s="293"/>
    </row>
    <row r="322" spans="1:10" s="175" customFormat="1">
      <c r="B322" s="175" t="s">
        <v>355</v>
      </c>
      <c r="C322" s="348">
        <v>0.94200000000000006</v>
      </c>
      <c r="D322" s="293">
        <v>1.2</v>
      </c>
      <c r="E322" s="347">
        <v>0.86899999999999999</v>
      </c>
      <c r="F322" s="72"/>
      <c r="G322" s="293"/>
    </row>
    <row r="323" spans="1:10">
      <c r="A323" s="175"/>
      <c r="B323" s="175" t="s">
        <v>337</v>
      </c>
      <c r="C323" s="348">
        <v>0.94400000000000006</v>
      </c>
      <c r="D323" s="293">
        <v>2.6</v>
      </c>
      <c r="E323" s="347">
        <v>0.86899999999999999</v>
      </c>
      <c r="F323" s="160"/>
      <c r="G323" s="293"/>
      <c r="H323" s="175"/>
      <c r="I323" s="175"/>
      <c r="J323" s="175"/>
    </row>
    <row r="324" spans="1:10" s="175" customFormat="1">
      <c r="B324" s="175" t="s">
        <v>365</v>
      </c>
      <c r="C324" s="348">
        <v>0.94700000000000006</v>
      </c>
      <c r="D324" s="293">
        <v>2.2000000000000002</v>
      </c>
      <c r="E324" s="347">
        <v>0.86899999999999999</v>
      </c>
      <c r="F324" s="160"/>
      <c r="G324" s="293"/>
    </row>
    <row r="325" spans="1:10" s="175" customFormat="1">
      <c r="B325" s="175" t="s">
        <v>373</v>
      </c>
      <c r="C325" s="348">
        <v>0.95499999999999996</v>
      </c>
      <c r="D325" s="293">
        <v>2.5</v>
      </c>
      <c r="E325" s="347">
        <v>0.86899999999999999</v>
      </c>
      <c r="F325" s="160"/>
      <c r="G325" s="293"/>
    </row>
    <row r="326" spans="1:10" s="175" customFormat="1">
      <c r="B326" s="175" t="s">
        <v>367</v>
      </c>
      <c r="C326" s="348">
        <v>0.95700000000000007</v>
      </c>
      <c r="D326" s="293">
        <v>1.6</v>
      </c>
      <c r="E326" s="347">
        <v>0.86899999999999999</v>
      </c>
      <c r="F326" s="160"/>
      <c r="G326" s="293"/>
    </row>
    <row r="327" spans="1:10" s="175" customFormat="1" ht="15.75" customHeight="1">
      <c r="B327" s="175" t="s">
        <v>354</v>
      </c>
      <c r="C327" s="348">
        <v>0.96599999999999997</v>
      </c>
      <c r="D327" s="293">
        <v>2.1</v>
      </c>
      <c r="E327" s="347">
        <v>0.86899999999999999</v>
      </c>
      <c r="F327" s="147"/>
      <c r="G327" s="293"/>
    </row>
    <row r="328" spans="1:10">
      <c r="A328" s="175"/>
      <c r="B328" s="357" t="s">
        <v>369</v>
      </c>
      <c r="C328" s="348">
        <v>0.97299999999999998</v>
      </c>
      <c r="D328" s="357">
        <v>1.7</v>
      </c>
      <c r="E328" s="347">
        <v>0.86899999999999999</v>
      </c>
      <c r="F328" s="147"/>
      <c r="G328" s="293"/>
      <c r="H328" s="175"/>
      <c r="I328" s="175"/>
      <c r="J328" s="175"/>
    </row>
    <row r="329" spans="1:10" s="249" customFormat="1">
      <c r="C329" s="344"/>
      <c r="D329" s="293"/>
      <c r="E329" s="142"/>
      <c r="F329" s="147"/>
    </row>
    <row r="330" spans="1:10" s="249" customFormat="1">
      <c r="C330" s="154"/>
      <c r="E330" s="142"/>
      <c r="F330" s="147"/>
    </row>
    <row r="331" spans="1:10" s="249" customFormat="1">
      <c r="C331" s="154"/>
      <c r="E331" s="142"/>
      <c r="F331" s="147"/>
    </row>
    <row r="332" spans="1:10" s="249" customFormat="1">
      <c r="C332" s="154"/>
      <c r="E332" s="142"/>
      <c r="F332" s="147"/>
    </row>
    <row r="333" spans="1:10" s="249" customFormat="1">
      <c r="C333" s="154"/>
      <c r="E333" s="142"/>
      <c r="F333" s="147"/>
    </row>
    <row r="334" spans="1:10" s="249" customFormat="1">
      <c r="C334" s="154"/>
      <c r="E334" s="142"/>
      <c r="F334" s="147"/>
    </row>
    <row r="335" spans="1:10" s="249" customFormat="1">
      <c r="C335" s="154"/>
      <c r="E335" s="142"/>
      <c r="F335" s="147"/>
    </row>
    <row r="336" spans="1:10" s="249" customFormat="1">
      <c r="C336" s="154"/>
      <c r="E336" s="142"/>
      <c r="F336" s="147"/>
    </row>
    <row r="337" spans="3:6" s="249" customFormat="1">
      <c r="C337" s="154"/>
      <c r="E337" s="142"/>
      <c r="F337" s="147"/>
    </row>
    <row r="338" spans="3:6" s="249" customFormat="1">
      <c r="C338" s="154"/>
      <c r="E338" s="142"/>
      <c r="F338" s="147"/>
    </row>
    <row r="339" spans="3:6" s="249" customFormat="1">
      <c r="C339" s="154"/>
      <c r="E339" s="142"/>
      <c r="F339" s="147"/>
    </row>
    <row r="340" spans="3:6" s="249" customFormat="1">
      <c r="C340" s="154"/>
      <c r="E340" s="142"/>
      <c r="F340" s="147"/>
    </row>
    <row r="341" spans="3:6" s="249" customFormat="1">
      <c r="C341" s="154"/>
      <c r="E341" s="142"/>
      <c r="F341" s="147"/>
    </row>
    <row r="342" spans="3:6" s="249" customFormat="1">
      <c r="C342" s="154"/>
      <c r="E342" s="142"/>
      <c r="F342" s="147"/>
    </row>
    <row r="343" spans="3:6" s="249" customFormat="1">
      <c r="C343" s="154"/>
      <c r="E343" s="142"/>
      <c r="F343" s="147"/>
    </row>
    <row r="344" spans="3:6" s="249" customFormat="1">
      <c r="C344" s="154"/>
      <c r="E344" s="142"/>
      <c r="F344" s="147"/>
    </row>
    <row r="345" spans="3:6" s="249" customFormat="1">
      <c r="C345" s="154"/>
      <c r="E345" s="142"/>
      <c r="F345" s="147"/>
    </row>
    <row r="346" spans="3:6" s="249" customFormat="1">
      <c r="C346" s="154"/>
      <c r="E346" s="142"/>
      <c r="F346" s="147"/>
    </row>
    <row r="347" spans="3:6" s="249" customFormat="1">
      <c r="C347" s="154"/>
      <c r="E347" s="142"/>
      <c r="F347" s="147"/>
    </row>
    <row r="348" spans="3:6" s="249" customFormat="1">
      <c r="C348" s="154"/>
      <c r="E348" s="142"/>
      <c r="F348" s="147"/>
    </row>
    <row r="349" spans="3:6" s="249" customFormat="1">
      <c r="C349" s="154"/>
      <c r="E349" s="142"/>
      <c r="F349" s="147"/>
    </row>
    <row r="350" spans="3:6" s="249" customFormat="1">
      <c r="C350" s="154"/>
      <c r="E350" s="142"/>
      <c r="F350" s="147"/>
    </row>
    <row r="351" spans="3:6" s="249" customFormat="1">
      <c r="C351" s="154"/>
      <c r="E351" s="142"/>
      <c r="F351" s="147"/>
    </row>
    <row r="352" spans="3:6" s="249" customFormat="1">
      <c r="C352" s="154"/>
      <c r="E352" s="142"/>
      <c r="F352" s="147"/>
    </row>
    <row r="353" spans="1:10" s="249" customFormat="1">
      <c r="C353" s="154"/>
      <c r="E353" s="142"/>
      <c r="F353" s="147"/>
    </row>
    <row r="354" spans="1:10" s="249" customFormat="1">
      <c r="C354" s="154"/>
      <c r="E354" s="142"/>
      <c r="F354" s="147"/>
    </row>
    <row r="355" spans="1:10" s="249" customFormat="1">
      <c r="C355" s="154"/>
      <c r="E355" s="142"/>
      <c r="F355" s="147"/>
    </row>
    <row r="356" spans="1:10" s="249" customFormat="1">
      <c r="C356" s="154"/>
      <c r="E356" s="142"/>
      <c r="F356" s="147"/>
    </row>
    <row r="357" spans="1:10" s="249" customFormat="1">
      <c r="C357" s="154"/>
      <c r="E357" s="142"/>
      <c r="F357" s="147"/>
    </row>
    <row r="358" spans="1:10" s="249" customFormat="1">
      <c r="C358" s="154"/>
      <c r="E358" s="142"/>
      <c r="F358" s="147"/>
    </row>
    <row r="359" spans="1:10">
      <c r="A359" s="175"/>
      <c r="B359" s="32"/>
      <c r="C359" s="160"/>
      <c r="D359" s="160"/>
      <c r="E359" s="160"/>
      <c r="F359" s="160"/>
      <c r="G359" s="175"/>
      <c r="H359" s="175"/>
      <c r="I359" s="175"/>
      <c r="J359" s="175"/>
    </row>
    <row r="360" spans="1:10" ht="14.25" customHeight="1">
      <c r="A360" s="399" t="s">
        <v>499</v>
      </c>
      <c r="B360" s="399"/>
      <c r="C360" s="399"/>
      <c r="D360" s="399"/>
      <c r="E360" s="399"/>
      <c r="F360" s="399"/>
      <c r="G360" s="399"/>
      <c r="H360" s="399"/>
      <c r="I360" s="399"/>
      <c r="J360" s="198"/>
    </row>
    <row r="361" spans="1:10" ht="15" customHeight="1">
      <c r="A361" s="399"/>
      <c r="B361" s="399"/>
      <c r="C361" s="399"/>
      <c r="D361" s="399"/>
      <c r="E361" s="399"/>
      <c r="F361" s="399"/>
      <c r="G361" s="399"/>
      <c r="H361" s="399"/>
      <c r="I361" s="399"/>
      <c r="J361" s="198"/>
    </row>
    <row r="362" spans="1:10">
      <c r="A362" s="198"/>
      <c r="B362" s="198"/>
      <c r="C362" s="198"/>
      <c r="D362" s="198"/>
      <c r="E362" s="198"/>
      <c r="F362" s="198"/>
      <c r="G362" s="198"/>
      <c r="H362" s="198"/>
      <c r="I362" s="198"/>
      <c r="J362" s="198"/>
    </row>
    <row r="363" spans="1:10">
      <c r="A363" s="398" t="s">
        <v>60</v>
      </c>
      <c r="B363" s="398"/>
      <c r="C363" s="398"/>
      <c r="D363" s="398"/>
      <c r="E363" s="398"/>
      <c r="F363" s="398"/>
      <c r="G363" s="398"/>
      <c r="H363" s="398"/>
      <c r="I363" s="398"/>
      <c r="J363" s="198"/>
    </row>
    <row r="365" spans="1:10" ht="36.5">
      <c r="A365" s="175"/>
      <c r="B365" s="170"/>
      <c r="C365" s="198" t="s">
        <v>501</v>
      </c>
      <c r="D365" s="175" t="s">
        <v>70</v>
      </c>
      <c r="E365" s="175"/>
      <c r="F365" s="175"/>
      <c r="G365" s="175"/>
      <c r="H365" s="175"/>
      <c r="I365" s="175"/>
      <c r="J365" s="175"/>
    </row>
    <row r="366" spans="1:10">
      <c r="A366" s="175"/>
      <c r="B366" s="61" t="s">
        <v>34</v>
      </c>
      <c r="C366" s="309">
        <v>12948</v>
      </c>
      <c r="D366" s="175"/>
      <c r="E366" s="175"/>
      <c r="F366" s="175"/>
      <c r="G366" s="175"/>
      <c r="H366" s="175"/>
      <c r="I366" s="175"/>
      <c r="J366" s="175"/>
    </row>
    <row r="367" spans="1:10">
      <c r="A367" s="175"/>
      <c r="B367" s="61" t="s">
        <v>31</v>
      </c>
      <c r="C367" s="309">
        <v>15941</v>
      </c>
      <c r="D367" s="175"/>
      <c r="E367" s="175"/>
      <c r="F367" s="175"/>
      <c r="G367" s="175"/>
      <c r="H367" s="175"/>
      <c r="I367" s="175"/>
      <c r="J367" s="175"/>
    </row>
    <row r="368" spans="1:10">
      <c r="A368" s="175"/>
      <c r="B368" s="61" t="s">
        <v>27</v>
      </c>
      <c r="C368" s="309">
        <v>20306</v>
      </c>
      <c r="D368" s="175"/>
      <c r="E368" s="175"/>
      <c r="F368" s="175"/>
      <c r="G368" s="175"/>
      <c r="H368" s="175"/>
      <c r="I368" s="175"/>
      <c r="J368" s="175"/>
    </row>
    <row r="369" spans="1:10">
      <c r="A369" s="175"/>
      <c r="B369" s="61" t="s">
        <v>18</v>
      </c>
      <c r="C369" s="309">
        <v>22811</v>
      </c>
      <c r="D369" s="175"/>
      <c r="E369" s="175"/>
      <c r="F369" s="175"/>
      <c r="G369" s="175"/>
      <c r="H369" s="175"/>
      <c r="I369" s="175"/>
      <c r="J369" s="175"/>
    </row>
    <row r="370" spans="1:10">
      <c r="A370" s="175"/>
      <c r="B370" s="61" t="s">
        <v>21</v>
      </c>
      <c r="C370" s="309">
        <v>27195</v>
      </c>
      <c r="D370" s="175"/>
      <c r="E370" s="175"/>
      <c r="F370" s="175"/>
      <c r="G370" s="175"/>
      <c r="H370" s="175"/>
      <c r="I370" s="175"/>
      <c r="J370" s="175"/>
    </row>
    <row r="371" spans="1:10">
      <c r="A371" s="175"/>
      <c r="B371" s="61" t="s">
        <v>38</v>
      </c>
      <c r="C371" s="309">
        <v>35460</v>
      </c>
      <c r="D371" s="175"/>
      <c r="E371" s="175"/>
      <c r="F371" s="175"/>
      <c r="G371" s="175"/>
      <c r="H371" s="175"/>
      <c r="I371" s="175"/>
      <c r="J371" s="175"/>
    </row>
    <row r="372" spans="1:10">
      <c r="A372" s="175"/>
      <c r="B372" s="61" t="s">
        <v>35</v>
      </c>
      <c r="C372" s="309">
        <v>55412</v>
      </c>
      <c r="D372" s="175"/>
      <c r="E372" s="175"/>
      <c r="F372" s="175"/>
      <c r="G372" s="175"/>
      <c r="H372" s="175"/>
      <c r="I372" s="175"/>
      <c r="J372" s="175"/>
    </row>
    <row r="373" spans="1:10">
      <c r="A373" s="175"/>
      <c r="B373" s="61" t="s">
        <v>26</v>
      </c>
      <c r="C373" s="309">
        <v>62962</v>
      </c>
      <c r="D373" s="175"/>
      <c r="E373" s="175"/>
      <c r="F373" s="175"/>
      <c r="G373" s="175"/>
      <c r="H373" s="175"/>
      <c r="I373" s="175"/>
      <c r="J373" s="175"/>
    </row>
    <row r="374" spans="1:10">
      <c r="A374" s="175"/>
      <c r="B374" s="61" t="s">
        <v>20</v>
      </c>
      <c r="C374" s="309">
        <v>69973</v>
      </c>
      <c r="D374" s="175"/>
      <c r="E374" s="175"/>
      <c r="F374" s="175"/>
      <c r="G374" s="175"/>
      <c r="H374" s="175"/>
      <c r="I374" s="175"/>
      <c r="J374" s="175"/>
    </row>
    <row r="375" spans="1:10">
      <c r="A375" s="175"/>
      <c r="B375" s="61" t="s">
        <v>29</v>
      </c>
      <c r="C375" s="309">
        <v>77967</v>
      </c>
      <c r="D375" s="175"/>
      <c r="E375" s="175"/>
      <c r="F375" s="175"/>
      <c r="G375" s="175"/>
      <c r="H375" s="175"/>
      <c r="I375" s="175"/>
      <c r="J375" s="175"/>
    </row>
    <row r="376" spans="1:10">
      <c r="A376" s="175"/>
      <c r="B376" s="70" t="s">
        <v>22</v>
      </c>
      <c r="C376" s="276"/>
      <c r="D376" s="310">
        <v>91220</v>
      </c>
      <c r="E376" s="175"/>
      <c r="F376" s="175"/>
      <c r="G376" s="175"/>
      <c r="H376" s="175"/>
      <c r="I376" s="175"/>
      <c r="J376" s="175"/>
    </row>
    <row r="377" spans="1:10">
      <c r="A377" s="175"/>
      <c r="B377" s="61" t="s">
        <v>19</v>
      </c>
      <c r="C377" s="309">
        <v>102167</v>
      </c>
      <c r="D377" s="175"/>
      <c r="E377" s="175"/>
      <c r="F377" s="175"/>
      <c r="G377" s="175"/>
      <c r="H377" s="175"/>
      <c r="I377" s="175"/>
      <c r="J377" s="175"/>
    </row>
    <row r="378" spans="1:10">
      <c r="A378" s="175"/>
      <c r="B378" s="61" t="s">
        <v>32</v>
      </c>
      <c r="C378" s="309">
        <v>113661</v>
      </c>
      <c r="D378" s="175"/>
      <c r="E378" s="175"/>
      <c r="F378" s="175"/>
      <c r="G378" s="175"/>
      <c r="H378" s="175"/>
      <c r="I378" s="175"/>
      <c r="J378" s="175"/>
    </row>
    <row r="379" spans="1:10">
      <c r="A379" s="175"/>
      <c r="B379" s="61" t="s">
        <v>37</v>
      </c>
      <c r="C379" s="309">
        <v>118661</v>
      </c>
      <c r="D379" s="175"/>
      <c r="E379" s="175"/>
      <c r="F379" s="175"/>
      <c r="G379" s="175"/>
      <c r="H379" s="175"/>
      <c r="I379" s="175"/>
      <c r="J379" s="175"/>
    </row>
    <row r="380" spans="1:10">
      <c r="A380" s="175"/>
      <c r="B380" s="61" t="s">
        <v>24</v>
      </c>
      <c r="C380" s="309">
        <v>129478</v>
      </c>
      <c r="D380" s="175"/>
      <c r="E380" s="175"/>
      <c r="F380" s="175"/>
      <c r="G380" s="175"/>
      <c r="H380" s="175"/>
      <c r="I380" s="175"/>
      <c r="J380" s="175"/>
    </row>
    <row r="381" spans="1:10">
      <c r="A381" s="175"/>
      <c r="B381" s="61" t="s">
        <v>28</v>
      </c>
      <c r="C381" s="309">
        <v>129760</v>
      </c>
      <c r="D381" s="175"/>
      <c r="E381" s="175"/>
      <c r="F381" s="175"/>
      <c r="G381" s="175"/>
      <c r="H381" s="175"/>
      <c r="I381" s="175"/>
      <c r="J381" s="175"/>
    </row>
    <row r="382" spans="1:10">
      <c r="A382" s="175"/>
      <c r="B382" s="61" t="s">
        <v>36</v>
      </c>
      <c r="C382" s="309">
        <v>136356</v>
      </c>
      <c r="D382" s="175"/>
      <c r="E382" s="175"/>
      <c r="F382" s="175"/>
      <c r="G382" s="175"/>
      <c r="H382" s="175"/>
      <c r="I382" s="175"/>
      <c r="J382" s="175"/>
    </row>
    <row r="383" spans="1:10">
      <c r="A383" s="175"/>
      <c r="B383" s="61" t="s">
        <v>30</v>
      </c>
      <c r="C383" s="309">
        <v>146540</v>
      </c>
      <c r="D383" s="175"/>
      <c r="E383" s="175"/>
      <c r="F383" s="175"/>
      <c r="G383" s="175"/>
      <c r="H383" s="175"/>
      <c r="I383" s="175"/>
      <c r="J383" s="175"/>
    </row>
    <row r="384" spans="1:10">
      <c r="A384" s="175"/>
      <c r="B384" s="61" t="s">
        <v>25</v>
      </c>
      <c r="C384" s="309">
        <v>177926</v>
      </c>
      <c r="D384" s="175"/>
      <c r="E384" s="175"/>
      <c r="F384" s="175"/>
      <c r="G384" s="175"/>
      <c r="H384" s="175"/>
      <c r="I384" s="175"/>
      <c r="J384" s="175"/>
    </row>
    <row r="385" spans="1:20">
      <c r="A385" s="175"/>
      <c r="B385" s="61" t="s">
        <v>33</v>
      </c>
      <c r="C385" s="309">
        <v>188960</v>
      </c>
      <c r="D385" s="175"/>
      <c r="E385" s="175"/>
      <c r="F385" s="175"/>
      <c r="G385" s="175"/>
      <c r="H385" s="175"/>
      <c r="I385" s="175"/>
      <c r="J385" s="175"/>
    </row>
    <row r="386" spans="1:20">
      <c r="A386" s="175"/>
      <c r="B386" s="61" t="s">
        <v>23</v>
      </c>
      <c r="C386" s="309">
        <v>196067</v>
      </c>
      <c r="D386" s="175"/>
      <c r="E386" s="175"/>
      <c r="F386" s="175"/>
      <c r="G386" s="175"/>
      <c r="H386" s="175"/>
      <c r="I386" s="175"/>
      <c r="J386" s="175"/>
    </row>
    <row r="387" spans="1:20">
      <c r="A387" s="175"/>
      <c r="B387" s="61"/>
      <c r="C387" s="61"/>
      <c r="D387" s="175"/>
      <c r="E387" s="175"/>
      <c r="F387" s="175"/>
      <c r="G387" s="175"/>
      <c r="H387" s="175"/>
      <c r="I387" s="175"/>
      <c r="J387" s="175"/>
    </row>
    <row r="388" spans="1:20">
      <c r="A388" s="175"/>
      <c r="B388" s="61" t="s">
        <v>61</v>
      </c>
      <c r="C388" s="309">
        <v>1931771</v>
      </c>
      <c r="D388" s="175"/>
      <c r="E388" s="175"/>
      <c r="F388" s="175"/>
      <c r="G388" s="175"/>
      <c r="H388" s="175"/>
      <c r="I388" s="175"/>
      <c r="J388" s="175"/>
    </row>
    <row r="389" spans="1:20">
      <c r="A389" s="198"/>
      <c r="B389" s="198"/>
      <c r="C389" s="198"/>
      <c r="D389" s="198"/>
      <c r="E389" s="198"/>
      <c r="F389" s="198"/>
      <c r="G389" s="198"/>
      <c r="H389" s="198"/>
      <c r="I389" s="198"/>
      <c r="J389" s="198"/>
    </row>
    <row r="390" spans="1:20" ht="21" customHeight="1">
      <c r="A390" s="399" t="s">
        <v>500</v>
      </c>
      <c r="B390" s="399"/>
      <c r="C390" s="399"/>
      <c r="D390" s="399"/>
      <c r="E390" s="399"/>
      <c r="F390" s="399"/>
      <c r="G390" s="399"/>
      <c r="H390" s="399"/>
      <c r="I390" s="399"/>
      <c r="J390" s="198"/>
    </row>
    <row r="391" spans="1:20" ht="21" customHeight="1">
      <c r="A391" s="399" t="s">
        <v>430</v>
      </c>
      <c r="B391" s="399"/>
      <c r="C391" s="399"/>
      <c r="D391" s="399"/>
      <c r="E391" s="399"/>
      <c r="F391" s="399"/>
      <c r="G391" s="399"/>
      <c r="H391" s="399"/>
      <c r="I391" s="399"/>
      <c r="J391" s="198"/>
    </row>
    <row r="392" spans="1:20" ht="21" customHeight="1">
      <c r="A392" s="399" t="s">
        <v>62</v>
      </c>
      <c r="B392" s="399"/>
      <c r="C392" s="198"/>
      <c r="D392" s="198"/>
      <c r="E392" s="198"/>
      <c r="F392" s="198"/>
      <c r="G392" s="198"/>
      <c r="H392" s="198"/>
      <c r="I392" s="198"/>
      <c r="J392" s="198"/>
    </row>
    <row r="393" spans="1:20" ht="15" customHeight="1">
      <c r="A393" s="399" t="s">
        <v>63</v>
      </c>
      <c r="B393" s="399"/>
      <c r="C393" s="175"/>
      <c r="D393" s="175"/>
      <c r="E393" s="175"/>
      <c r="F393" s="175"/>
      <c r="G393" s="175"/>
      <c r="H393" s="175"/>
      <c r="I393" s="175"/>
      <c r="J393" s="175"/>
    </row>
    <row r="394" spans="1:20">
      <c r="A394" s="198"/>
      <c r="B394" s="198"/>
      <c r="C394" s="175"/>
      <c r="D394" s="175"/>
      <c r="E394" s="175"/>
      <c r="F394" s="175"/>
      <c r="G394" s="175"/>
      <c r="H394" s="175"/>
      <c r="I394" s="175"/>
      <c r="J394" s="175"/>
    </row>
    <row r="395" spans="1:20" s="75" customFormat="1">
      <c r="A395" s="398" t="s">
        <v>396</v>
      </c>
      <c r="B395" s="398"/>
      <c r="C395" s="398"/>
      <c r="D395" s="398"/>
      <c r="E395" s="398"/>
      <c r="F395" s="398"/>
      <c r="G395" s="398"/>
      <c r="H395" s="398"/>
      <c r="I395" s="398"/>
      <c r="J395" s="149"/>
    </row>
    <row r="397" spans="1:20" ht="48">
      <c r="A397" s="175"/>
      <c r="B397" s="275"/>
      <c r="C397" s="275" t="s">
        <v>397</v>
      </c>
      <c r="D397" s="277" t="s">
        <v>420</v>
      </c>
      <c r="E397" s="277" t="s">
        <v>64</v>
      </c>
      <c r="F397" s="277" t="s">
        <v>421</v>
      </c>
      <c r="G397" s="277" t="s">
        <v>66</v>
      </c>
      <c r="H397" s="277" t="s">
        <v>422</v>
      </c>
      <c r="I397" s="277" t="s">
        <v>67</v>
      </c>
      <c r="J397" s="277" t="s">
        <v>423</v>
      </c>
      <c r="L397" s="293"/>
      <c r="M397" s="301" t="s">
        <v>662</v>
      </c>
      <c r="N397" s="301" t="s">
        <v>663</v>
      </c>
      <c r="O397" s="301" t="s">
        <v>664</v>
      </c>
      <c r="P397" s="301" t="s">
        <v>665</v>
      </c>
      <c r="Q397" s="301" t="s">
        <v>666</v>
      </c>
      <c r="R397" s="301" t="s">
        <v>667</v>
      </c>
      <c r="S397" s="301" t="s">
        <v>668</v>
      </c>
      <c r="T397" s="301" t="s">
        <v>669</v>
      </c>
    </row>
    <row r="398" spans="1:20">
      <c r="A398" s="175"/>
      <c r="B398" s="275" t="s">
        <v>35</v>
      </c>
      <c r="C398" s="275"/>
      <c r="D398" s="283">
        <v>16156</v>
      </c>
      <c r="E398" s="279">
        <v>0.29160000000000003</v>
      </c>
      <c r="F398" s="283">
        <v>19384</v>
      </c>
      <c r="G398" s="279">
        <v>0.3498</v>
      </c>
      <c r="H398" s="283">
        <v>19872</v>
      </c>
      <c r="I398" s="279">
        <v>0.35859999999999997</v>
      </c>
      <c r="J398" s="275"/>
      <c r="L398" s="293" t="s">
        <v>35</v>
      </c>
      <c r="M398" s="283">
        <v>7041</v>
      </c>
      <c r="N398" s="283">
        <v>6378</v>
      </c>
      <c r="O398" s="283">
        <v>2737</v>
      </c>
      <c r="P398" s="283">
        <v>8939</v>
      </c>
      <c r="Q398" s="283">
        <v>10445</v>
      </c>
      <c r="R398" s="283">
        <v>10333</v>
      </c>
      <c r="S398" s="283">
        <v>9539</v>
      </c>
      <c r="T398" s="293">
        <v>55412</v>
      </c>
    </row>
    <row r="399" spans="1:20">
      <c r="A399" s="175"/>
      <c r="B399" s="278" t="s">
        <v>23</v>
      </c>
      <c r="C399" s="278"/>
      <c r="D399" s="283">
        <v>58936</v>
      </c>
      <c r="E399" s="281">
        <v>0.30059999999999998</v>
      </c>
      <c r="F399" s="283">
        <v>64666</v>
      </c>
      <c r="G399" s="281">
        <v>0.32979999999999998</v>
      </c>
      <c r="H399" s="283">
        <v>72465</v>
      </c>
      <c r="I399" s="281">
        <v>0.36959999999999998</v>
      </c>
      <c r="J399" s="282"/>
      <c r="L399" s="293" t="s">
        <v>23</v>
      </c>
      <c r="M399" s="283">
        <v>29558</v>
      </c>
      <c r="N399" s="283">
        <v>19615</v>
      </c>
      <c r="O399" s="283">
        <v>9763</v>
      </c>
      <c r="P399" s="283">
        <v>31574</v>
      </c>
      <c r="Q399" s="283">
        <v>33092</v>
      </c>
      <c r="R399" s="283">
        <v>36361</v>
      </c>
      <c r="S399" s="283">
        <v>36104</v>
      </c>
      <c r="T399" s="293">
        <v>196067</v>
      </c>
    </row>
    <row r="400" spans="1:20">
      <c r="A400" s="175"/>
      <c r="B400" s="276" t="s">
        <v>22</v>
      </c>
      <c r="C400" s="276">
        <v>1</v>
      </c>
      <c r="D400" s="284">
        <v>28176</v>
      </c>
      <c r="E400" s="280">
        <v>0.30890000000000001</v>
      </c>
      <c r="F400" s="284">
        <v>30467</v>
      </c>
      <c r="G400" s="280">
        <v>0.33400000000000002</v>
      </c>
      <c r="H400" s="284">
        <v>32577</v>
      </c>
      <c r="I400" s="280">
        <v>0.35709999999999997</v>
      </c>
      <c r="J400" s="276">
        <v>1</v>
      </c>
      <c r="L400" s="276" t="s">
        <v>22</v>
      </c>
      <c r="M400" s="284">
        <v>13185</v>
      </c>
      <c r="N400" s="284">
        <v>9548</v>
      </c>
      <c r="O400" s="284">
        <v>5443</v>
      </c>
      <c r="P400" s="284">
        <v>14971</v>
      </c>
      <c r="Q400" s="284">
        <v>15496</v>
      </c>
      <c r="R400" s="284">
        <v>16425</v>
      </c>
      <c r="S400" s="284">
        <v>16152</v>
      </c>
      <c r="T400" s="276">
        <v>91220</v>
      </c>
    </row>
    <row r="401" spans="1:20">
      <c r="A401" s="175"/>
      <c r="B401" s="278" t="s">
        <v>32</v>
      </c>
      <c r="C401" s="275"/>
      <c r="D401" s="283">
        <v>36314</v>
      </c>
      <c r="E401" s="281">
        <v>0.31950000000000001</v>
      </c>
      <c r="F401" s="283">
        <v>38497</v>
      </c>
      <c r="G401" s="281">
        <v>0.3387</v>
      </c>
      <c r="H401" s="283">
        <v>38850</v>
      </c>
      <c r="I401" s="281">
        <v>0.34179999999999999</v>
      </c>
      <c r="J401" s="275"/>
      <c r="L401" s="278" t="s">
        <v>32</v>
      </c>
      <c r="M401" s="274">
        <v>17438</v>
      </c>
      <c r="N401" s="274">
        <v>12842</v>
      </c>
      <c r="O401" s="274">
        <v>6034</v>
      </c>
      <c r="P401" s="274">
        <v>19236</v>
      </c>
      <c r="Q401" s="274">
        <v>19261</v>
      </c>
      <c r="R401" s="274">
        <v>19520</v>
      </c>
      <c r="S401" s="274">
        <v>19330</v>
      </c>
      <c r="T401" s="278">
        <v>113661</v>
      </c>
    </row>
    <row r="402" spans="1:20">
      <c r="A402" s="175"/>
      <c r="B402" s="275" t="s">
        <v>31</v>
      </c>
      <c r="C402" s="275"/>
      <c r="D402" s="283">
        <v>4640</v>
      </c>
      <c r="E402" s="279">
        <v>0.29110000000000003</v>
      </c>
      <c r="F402" s="283">
        <v>5636</v>
      </c>
      <c r="G402" s="279">
        <v>0.35360000000000003</v>
      </c>
      <c r="H402" s="283">
        <v>5665</v>
      </c>
      <c r="I402" s="279">
        <v>0.35539999999999999</v>
      </c>
      <c r="J402" s="275"/>
      <c r="L402" s="293" t="s">
        <v>31</v>
      </c>
      <c r="M402" s="283">
        <v>2155</v>
      </c>
      <c r="N402" s="283">
        <v>1457</v>
      </c>
      <c r="O402" s="283">
        <v>1028</v>
      </c>
      <c r="P402" s="283">
        <v>3052</v>
      </c>
      <c r="Q402" s="283">
        <v>2584</v>
      </c>
      <c r="R402" s="283">
        <v>2961</v>
      </c>
      <c r="S402" s="283">
        <v>2704</v>
      </c>
      <c r="T402" s="293">
        <v>15941</v>
      </c>
    </row>
    <row r="403" spans="1:20">
      <c r="A403" s="175"/>
      <c r="B403" s="275" t="s">
        <v>38</v>
      </c>
      <c r="C403" s="275"/>
      <c r="D403" s="283">
        <v>10707</v>
      </c>
      <c r="E403" s="279">
        <v>0.3019</v>
      </c>
      <c r="F403" s="283">
        <v>12902</v>
      </c>
      <c r="G403" s="279">
        <v>0.36380000000000001</v>
      </c>
      <c r="H403" s="283">
        <v>11851</v>
      </c>
      <c r="I403" s="279">
        <v>0.3342</v>
      </c>
      <c r="J403" s="275"/>
      <c r="L403" s="293" t="s">
        <v>38</v>
      </c>
      <c r="M403" s="283">
        <v>4291</v>
      </c>
      <c r="N403" s="283">
        <v>3895</v>
      </c>
      <c r="O403" s="283">
        <v>2521</v>
      </c>
      <c r="P403" s="283">
        <v>5723</v>
      </c>
      <c r="Q403" s="283">
        <v>7179</v>
      </c>
      <c r="R403" s="283">
        <v>6274</v>
      </c>
      <c r="S403" s="283">
        <v>5577</v>
      </c>
      <c r="T403" s="293">
        <v>35460</v>
      </c>
    </row>
    <row r="404" spans="1:20">
      <c r="A404" s="175"/>
      <c r="B404" s="278" t="s">
        <v>33</v>
      </c>
      <c r="C404" s="275"/>
      <c r="D404" s="283">
        <v>62175</v>
      </c>
      <c r="E404" s="281">
        <v>0.32900000000000001</v>
      </c>
      <c r="F404" s="283">
        <v>62140</v>
      </c>
      <c r="G404" s="281">
        <v>0.32890000000000003</v>
      </c>
      <c r="H404" s="283">
        <v>64645</v>
      </c>
      <c r="I404" s="281">
        <v>0.34210000000000002</v>
      </c>
      <c r="J404" s="275"/>
      <c r="L404" s="293" t="s">
        <v>33</v>
      </c>
      <c r="M404" s="283">
        <v>29192</v>
      </c>
      <c r="N404" s="283">
        <v>23440</v>
      </c>
      <c r="O404" s="283">
        <v>9543</v>
      </c>
      <c r="P404" s="283">
        <v>27795</v>
      </c>
      <c r="Q404" s="283">
        <v>34345</v>
      </c>
      <c r="R404" s="283">
        <v>34074</v>
      </c>
      <c r="S404" s="283">
        <v>30571</v>
      </c>
      <c r="T404" s="293">
        <v>188960</v>
      </c>
    </row>
    <row r="405" spans="1:20">
      <c r="A405" s="175"/>
      <c r="B405" s="278" t="s">
        <v>26</v>
      </c>
      <c r="C405" s="275"/>
      <c r="D405" s="283">
        <v>19052</v>
      </c>
      <c r="E405" s="281">
        <v>0.30259999999999998</v>
      </c>
      <c r="F405" s="283">
        <v>20063</v>
      </c>
      <c r="G405" s="281">
        <v>0.31869999999999998</v>
      </c>
      <c r="H405" s="283">
        <v>23847</v>
      </c>
      <c r="I405" s="281">
        <v>0.37880000000000003</v>
      </c>
      <c r="J405" s="275"/>
      <c r="L405" s="293" t="s">
        <v>26</v>
      </c>
      <c r="M405" s="283">
        <v>10248</v>
      </c>
      <c r="N405" s="283">
        <v>5014</v>
      </c>
      <c r="O405" s="283">
        <v>3790</v>
      </c>
      <c r="P405" s="283">
        <v>11110</v>
      </c>
      <c r="Q405" s="283">
        <v>8953</v>
      </c>
      <c r="R405" s="283">
        <v>12377</v>
      </c>
      <c r="S405" s="283">
        <v>11470</v>
      </c>
      <c r="T405" s="293">
        <v>62962</v>
      </c>
    </row>
    <row r="406" spans="1:20">
      <c r="A406" s="175"/>
      <c r="B406" s="278" t="s">
        <v>36</v>
      </c>
      <c r="C406" s="275"/>
      <c r="D406" s="283">
        <v>53905</v>
      </c>
      <c r="E406" s="281">
        <v>0.39529999999999998</v>
      </c>
      <c r="F406" s="283">
        <v>43302</v>
      </c>
      <c r="G406" s="281">
        <v>0.31759999999999999</v>
      </c>
      <c r="H406" s="283">
        <v>39149</v>
      </c>
      <c r="I406" s="281">
        <v>0.28710000000000002</v>
      </c>
      <c r="J406" s="275"/>
      <c r="L406" s="293" t="s">
        <v>36</v>
      </c>
      <c r="M406" s="283">
        <v>28081</v>
      </c>
      <c r="N406" s="283">
        <v>18344</v>
      </c>
      <c r="O406" s="283">
        <v>7480</v>
      </c>
      <c r="P406" s="283">
        <v>21897</v>
      </c>
      <c r="Q406" s="283">
        <v>21405</v>
      </c>
      <c r="R406" s="283">
        <v>20246</v>
      </c>
      <c r="S406" s="283">
        <v>18903</v>
      </c>
      <c r="T406" s="293">
        <v>136356</v>
      </c>
    </row>
    <row r="407" spans="1:20">
      <c r="A407" s="175"/>
      <c r="B407" s="278" t="s">
        <v>18</v>
      </c>
      <c r="C407" s="275"/>
      <c r="D407" s="283">
        <v>5971</v>
      </c>
      <c r="E407" s="281">
        <v>0.26179999999999998</v>
      </c>
      <c r="F407" s="283">
        <v>8349</v>
      </c>
      <c r="G407" s="281">
        <v>0.36599999999999999</v>
      </c>
      <c r="H407" s="283">
        <v>8491</v>
      </c>
      <c r="I407" s="281">
        <v>0.37219999999999998</v>
      </c>
      <c r="J407" s="275"/>
      <c r="L407" s="293" t="s">
        <v>18</v>
      </c>
      <c r="M407" s="283">
        <v>3589</v>
      </c>
      <c r="N407" s="283">
        <v>1358</v>
      </c>
      <c r="O407" s="283">
        <v>1024</v>
      </c>
      <c r="P407" s="283">
        <v>3638</v>
      </c>
      <c r="Q407" s="283">
        <v>4711</v>
      </c>
      <c r="R407" s="283">
        <v>3849</v>
      </c>
      <c r="S407" s="283">
        <v>4642</v>
      </c>
      <c r="T407" s="293">
        <v>22811</v>
      </c>
    </row>
    <row r="408" spans="1:20">
      <c r="A408" s="175"/>
      <c r="B408" s="275" t="s">
        <v>29</v>
      </c>
      <c r="C408" s="275"/>
      <c r="D408" s="283">
        <v>25727</v>
      </c>
      <c r="E408" s="279">
        <v>0.33</v>
      </c>
      <c r="F408" s="283">
        <v>25465</v>
      </c>
      <c r="G408" s="279">
        <v>0.3266</v>
      </c>
      <c r="H408" s="283">
        <v>26775</v>
      </c>
      <c r="I408" s="279">
        <v>0.34339999999999998</v>
      </c>
      <c r="J408" s="275"/>
      <c r="L408" s="293" t="s">
        <v>29</v>
      </c>
      <c r="M408" s="283">
        <v>9802</v>
      </c>
      <c r="N408" s="283">
        <v>10949</v>
      </c>
      <c r="O408" s="283">
        <v>4976</v>
      </c>
      <c r="P408" s="283">
        <v>12614</v>
      </c>
      <c r="Q408" s="283">
        <v>12851</v>
      </c>
      <c r="R408" s="283">
        <v>13135</v>
      </c>
      <c r="S408" s="283">
        <v>13640</v>
      </c>
      <c r="T408" s="293">
        <v>77967</v>
      </c>
    </row>
    <row r="409" spans="1:20">
      <c r="A409" s="175"/>
      <c r="B409" s="275" t="s">
        <v>25</v>
      </c>
      <c r="C409" s="275"/>
      <c r="D409" s="283">
        <v>56466</v>
      </c>
      <c r="E409" s="279">
        <v>0.31740000000000002</v>
      </c>
      <c r="F409" s="283">
        <v>57469</v>
      </c>
      <c r="G409" s="279">
        <v>0.32300000000000001</v>
      </c>
      <c r="H409" s="283">
        <v>63991</v>
      </c>
      <c r="I409" s="279">
        <v>0.35959999999999998</v>
      </c>
      <c r="J409" s="275"/>
      <c r="L409" s="293" t="s">
        <v>25</v>
      </c>
      <c r="M409" s="283">
        <v>28118</v>
      </c>
      <c r="N409" s="283">
        <v>18913</v>
      </c>
      <c r="O409" s="283">
        <v>9435</v>
      </c>
      <c r="P409" s="283">
        <v>29208</v>
      </c>
      <c r="Q409" s="283">
        <v>28261</v>
      </c>
      <c r="R409" s="283">
        <v>33131</v>
      </c>
      <c r="S409" s="283">
        <v>30860</v>
      </c>
      <c r="T409" s="293">
        <v>177926</v>
      </c>
    </row>
    <row r="410" spans="1:20">
      <c r="A410" s="175"/>
      <c r="B410" s="278" t="s">
        <v>24</v>
      </c>
      <c r="C410" s="275"/>
      <c r="D410" s="283">
        <v>36043</v>
      </c>
      <c r="E410" s="281">
        <v>0.27839999999999998</v>
      </c>
      <c r="F410" s="283">
        <v>45883</v>
      </c>
      <c r="G410" s="281">
        <v>0.35439999999999999</v>
      </c>
      <c r="H410" s="283">
        <v>47552</v>
      </c>
      <c r="I410" s="281">
        <v>0.36730000000000002</v>
      </c>
      <c r="J410" s="275"/>
      <c r="L410" s="293" t="s">
        <v>24</v>
      </c>
      <c r="M410" s="283">
        <v>17964</v>
      </c>
      <c r="N410" s="283">
        <v>12358</v>
      </c>
      <c r="O410" s="283">
        <v>5721</v>
      </c>
      <c r="P410" s="283">
        <v>23814</v>
      </c>
      <c r="Q410" s="283">
        <v>22069</v>
      </c>
      <c r="R410" s="283">
        <v>22137</v>
      </c>
      <c r="S410" s="283">
        <v>25415</v>
      </c>
      <c r="T410" s="293">
        <v>129478</v>
      </c>
    </row>
    <row r="411" spans="1:20">
      <c r="A411" s="175"/>
      <c r="B411" s="275" t="s">
        <v>19</v>
      </c>
      <c r="C411" s="275"/>
      <c r="D411" s="283">
        <v>28636</v>
      </c>
      <c r="E411" s="279">
        <v>0.28029999999999999</v>
      </c>
      <c r="F411" s="283">
        <v>35735</v>
      </c>
      <c r="G411" s="279">
        <v>0.3498</v>
      </c>
      <c r="H411" s="283">
        <v>37796</v>
      </c>
      <c r="I411" s="279">
        <v>0.36990000000000001</v>
      </c>
      <c r="J411" s="275"/>
      <c r="L411" s="293" t="s">
        <v>19</v>
      </c>
      <c r="M411" s="283">
        <v>14239</v>
      </c>
      <c r="N411" s="283">
        <v>10241</v>
      </c>
      <c r="O411" s="283">
        <v>4156</v>
      </c>
      <c r="P411" s="283">
        <v>16502</v>
      </c>
      <c r="Q411" s="283">
        <v>19233</v>
      </c>
      <c r="R411" s="283">
        <v>17671</v>
      </c>
      <c r="S411" s="283">
        <v>20125</v>
      </c>
      <c r="T411" s="293">
        <v>102167</v>
      </c>
    </row>
    <row r="412" spans="1:20">
      <c r="A412" s="175"/>
      <c r="B412" s="275" t="s">
        <v>30</v>
      </c>
      <c r="C412" s="275"/>
      <c r="D412" s="283">
        <v>50386</v>
      </c>
      <c r="E412" s="279">
        <v>0.34379999999999999</v>
      </c>
      <c r="F412" s="283">
        <v>49841</v>
      </c>
      <c r="G412" s="279">
        <v>0.34010000000000001</v>
      </c>
      <c r="H412" s="283">
        <v>46313</v>
      </c>
      <c r="I412" s="279">
        <v>0.316</v>
      </c>
      <c r="J412" s="275"/>
      <c r="L412" s="293" t="s">
        <v>30</v>
      </c>
      <c r="M412" s="283">
        <v>26611</v>
      </c>
      <c r="N412" s="283">
        <v>16349</v>
      </c>
      <c r="O412" s="283">
        <v>7426</v>
      </c>
      <c r="P412" s="283">
        <v>24606</v>
      </c>
      <c r="Q412" s="283">
        <v>25235</v>
      </c>
      <c r="R412" s="283">
        <v>23858</v>
      </c>
      <c r="S412" s="283">
        <v>22455</v>
      </c>
      <c r="T412" s="293">
        <v>146540</v>
      </c>
    </row>
    <row r="413" spans="1:20">
      <c r="A413" s="175"/>
      <c r="B413" s="278" t="s">
        <v>37</v>
      </c>
      <c r="C413" s="278"/>
      <c r="D413" s="274">
        <v>39400</v>
      </c>
      <c r="E413" s="281">
        <v>0.33200000000000002</v>
      </c>
      <c r="F413" s="274">
        <v>37002</v>
      </c>
      <c r="G413" s="281">
        <v>0.31180000000000002</v>
      </c>
      <c r="H413" s="274">
        <v>42259</v>
      </c>
      <c r="I413" s="281">
        <v>0.35610000000000003</v>
      </c>
      <c r="J413" s="278"/>
      <c r="L413" s="293" t="s">
        <v>37</v>
      </c>
      <c r="M413" s="283">
        <v>19071</v>
      </c>
      <c r="N413" s="283">
        <v>14532</v>
      </c>
      <c r="O413" s="283">
        <v>5797</v>
      </c>
      <c r="P413" s="283">
        <v>17883</v>
      </c>
      <c r="Q413" s="283">
        <v>19119</v>
      </c>
      <c r="R413" s="283">
        <v>22793</v>
      </c>
      <c r="S413" s="283">
        <v>19466</v>
      </c>
      <c r="T413" s="293">
        <v>118661</v>
      </c>
    </row>
    <row r="414" spans="1:20">
      <c r="A414" s="175"/>
      <c r="B414" s="278" t="s">
        <v>34</v>
      </c>
      <c r="C414" s="275"/>
      <c r="D414" s="283">
        <v>4409</v>
      </c>
      <c r="E414" s="281">
        <v>0.34050000000000002</v>
      </c>
      <c r="F414" s="283">
        <v>4045</v>
      </c>
      <c r="G414" s="281">
        <v>0.31240000000000001</v>
      </c>
      <c r="H414" s="283">
        <v>4494</v>
      </c>
      <c r="I414" s="281">
        <v>0.34710000000000002</v>
      </c>
      <c r="J414" s="275"/>
      <c r="L414" s="293" t="s">
        <v>34</v>
      </c>
      <c r="M414" s="283">
        <v>1327</v>
      </c>
      <c r="N414" s="283">
        <v>2192</v>
      </c>
      <c r="O414" s="293">
        <v>890</v>
      </c>
      <c r="P414" s="283">
        <v>1785</v>
      </c>
      <c r="Q414" s="283">
        <v>2260</v>
      </c>
      <c r="R414" s="283">
        <v>2030</v>
      </c>
      <c r="S414" s="283">
        <v>2464</v>
      </c>
      <c r="T414" s="293">
        <v>12948</v>
      </c>
    </row>
    <row r="415" spans="1:20">
      <c r="A415" s="175"/>
      <c r="B415" s="278" t="s">
        <v>20</v>
      </c>
      <c r="C415" s="275"/>
      <c r="D415" s="283">
        <v>20000</v>
      </c>
      <c r="E415" s="281">
        <v>0.2858</v>
      </c>
      <c r="F415" s="283">
        <v>23739</v>
      </c>
      <c r="G415" s="281">
        <v>0.33929999999999999</v>
      </c>
      <c r="H415" s="283">
        <v>26234</v>
      </c>
      <c r="I415" s="281">
        <v>0.37490000000000001</v>
      </c>
      <c r="J415" s="275"/>
      <c r="L415" s="293" t="s">
        <v>20</v>
      </c>
      <c r="M415" s="283">
        <v>7724</v>
      </c>
      <c r="N415" s="283">
        <v>7743</v>
      </c>
      <c r="O415" s="283">
        <v>4533</v>
      </c>
      <c r="P415" s="283">
        <v>11299</v>
      </c>
      <c r="Q415" s="283">
        <v>12440</v>
      </c>
      <c r="R415" s="283">
        <v>12553</v>
      </c>
      <c r="S415" s="283">
        <v>13681</v>
      </c>
      <c r="T415" s="293">
        <v>69973</v>
      </c>
    </row>
    <row r="416" spans="1:20">
      <c r="A416" s="175"/>
      <c r="B416" s="278" t="s">
        <v>21</v>
      </c>
      <c r="C416" s="275"/>
      <c r="D416" s="283">
        <v>7191</v>
      </c>
      <c r="E416" s="281">
        <v>0.26440000000000002</v>
      </c>
      <c r="F416" s="283">
        <v>9909</v>
      </c>
      <c r="G416" s="281">
        <v>0.3644</v>
      </c>
      <c r="H416" s="283">
        <v>10095</v>
      </c>
      <c r="I416" s="281">
        <v>0.37119999999999997</v>
      </c>
      <c r="J416" s="275"/>
      <c r="L416" s="293" t="s">
        <v>21</v>
      </c>
      <c r="M416" s="283">
        <v>3281</v>
      </c>
      <c r="N416" s="283">
        <v>2780</v>
      </c>
      <c r="O416" s="283">
        <v>1130</v>
      </c>
      <c r="P416" s="283">
        <v>3930</v>
      </c>
      <c r="Q416" s="283">
        <v>5979</v>
      </c>
      <c r="R416" s="283">
        <v>4697</v>
      </c>
      <c r="S416" s="283">
        <v>5398</v>
      </c>
      <c r="T416" s="293">
        <v>27195</v>
      </c>
    </row>
    <row r="417" spans="1:20">
      <c r="A417" s="175"/>
      <c r="B417" s="278" t="s">
        <v>28</v>
      </c>
      <c r="C417" s="275"/>
      <c r="D417" s="283">
        <v>42413</v>
      </c>
      <c r="E417" s="281">
        <v>0.32690000000000002</v>
      </c>
      <c r="F417" s="283">
        <v>41993</v>
      </c>
      <c r="G417" s="281">
        <v>0.3236</v>
      </c>
      <c r="H417" s="283">
        <v>45354</v>
      </c>
      <c r="I417" s="281">
        <v>0.34949999999999998</v>
      </c>
      <c r="J417" s="249"/>
      <c r="L417" s="293" t="s">
        <v>28</v>
      </c>
      <c r="M417" s="283">
        <v>19994</v>
      </c>
      <c r="N417" s="283">
        <v>15153</v>
      </c>
      <c r="O417" s="283">
        <v>7266</v>
      </c>
      <c r="P417" s="283">
        <v>21034</v>
      </c>
      <c r="Q417" s="283">
        <v>20959</v>
      </c>
      <c r="R417" s="283">
        <v>23715</v>
      </c>
      <c r="S417" s="283">
        <v>21639</v>
      </c>
      <c r="T417" s="293">
        <v>129760</v>
      </c>
    </row>
    <row r="418" spans="1:20">
      <c r="A418" s="175"/>
      <c r="B418" s="275" t="s">
        <v>27</v>
      </c>
      <c r="C418" s="275"/>
      <c r="D418" s="283">
        <v>6641</v>
      </c>
      <c r="E418" s="279">
        <v>0.32700000000000001</v>
      </c>
      <c r="F418" s="283">
        <v>5786</v>
      </c>
      <c r="G418" s="279">
        <v>0.28489999999999999</v>
      </c>
      <c r="H418" s="283">
        <v>7879</v>
      </c>
      <c r="I418" s="279">
        <v>0.38800000000000001</v>
      </c>
      <c r="J418" s="249"/>
      <c r="L418" s="293" t="s">
        <v>27</v>
      </c>
      <c r="M418" s="283">
        <v>3710</v>
      </c>
      <c r="N418" s="283">
        <v>1393</v>
      </c>
      <c r="O418" s="283">
        <v>1538</v>
      </c>
      <c r="P418" s="283">
        <v>2582</v>
      </c>
      <c r="Q418" s="283">
        <v>3204</v>
      </c>
      <c r="R418" s="283">
        <v>4050</v>
      </c>
      <c r="S418" s="283">
        <v>3829</v>
      </c>
      <c r="T418" s="293">
        <v>20306</v>
      </c>
    </row>
    <row r="419" spans="1:20">
      <c r="A419" s="175"/>
      <c r="B419" s="275" t="s">
        <v>53</v>
      </c>
      <c r="C419" s="275"/>
      <c r="D419" s="285">
        <v>613344</v>
      </c>
      <c r="E419" s="279">
        <v>0.3175</v>
      </c>
      <c r="F419" s="285">
        <v>642273</v>
      </c>
      <c r="G419" s="279">
        <v>0.33250000000000002</v>
      </c>
      <c r="H419" s="285">
        <v>676154</v>
      </c>
      <c r="I419" s="279">
        <v>0.35</v>
      </c>
      <c r="J419" s="249"/>
      <c r="L419" s="293" t="s">
        <v>53</v>
      </c>
      <c r="M419" s="283">
        <v>296619</v>
      </c>
      <c r="N419" s="283">
        <v>214494</v>
      </c>
      <c r="O419" s="283">
        <v>102231</v>
      </c>
      <c r="P419" s="283">
        <v>313192</v>
      </c>
      <c r="Q419" s="283">
        <v>329081</v>
      </c>
      <c r="R419" s="283">
        <v>342190</v>
      </c>
      <c r="S419" s="283">
        <v>333964</v>
      </c>
      <c r="T419" s="293">
        <v>1931771</v>
      </c>
    </row>
    <row r="420" spans="1:20" s="249" customFormat="1">
      <c r="D420" s="279"/>
      <c r="E420" s="293"/>
      <c r="F420" s="279"/>
      <c r="G420" s="293"/>
      <c r="H420" s="279"/>
      <c r="I420" s="293"/>
    </row>
    <row r="421" spans="1:20">
      <c r="A421" s="400" t="s">
        <v>502</v>
      </c>
      <c r="B421" s="400"/>
      <c r="C421" s="400"/>
      <c r="D421" s="400"/>
      <c r="E421" s="400"/>
      <c r="F421" s="400"/>
      <c r="G421" s="400"/>
      <c r="H421" s="400"/>
      <c r="I421" s="400"/>
      <c r="J421" s="150"/>
    </row>
    <row r="422" spans="1:20" ht="15" customHeight="1">
      <c r="A422" s="401" t="s">
        <v>566</v>
      </c>
      <c r="B422" s="399"/>
      <c r="C422" s="399"/>
      <c r="D422" s="399"/>
      <c r="E422" s="399"/>
      <c r="F422" s="399"/>
      <c r="G422" s="399"/>
      <c r="H422" s="399"/>
      <c r="I422" s="399"/>
      <c r="J422" s="198"/>
    </row>
    <row r="423" spans="1:20" s="249" customFormat="1">
      <c r="A423" s="257"/>
      <c r="B423" s="257"/>
      <c r="C423" s="257"/>
      <c r="D423" s="257"/>
      <c r="E423" s="257"/>
      <c r="F423" s="257"/>
      <c r="G423" s="257"/>
      <c r="H423" s="257"/>
      <c r="I423" s="257"/>
      <c r="J423" s="257"/>
    </row>
    <row r="425" spans="1:20" s="75" customFormat="1">
      <c r="A425" s="398" t="s">
        <v>481</v>
      </c>
      <c r="B425" s="398"/>
      <c r="C425" s="398"/>
      <c r="D425" s="398"/>
      <c r="E425" s="398"/>
      <c r="F425" s="398"/>
      <c r="G425" s="398"/>
      <c r="H425" s="398"/>
      <c r="I425" s="398"/>
      <c r="J425" s="149"/>
    </row>
    <row r="427" spans="1:20" ht="87">
      <c r="A427" s="175"/>
      <c r="B427" s="275"/>
      <c r="C427" s="288" t="s">
        <v>446</v>
      </c>
      <c r="E427" s="72"/>
      <c r="F427" s="76"/>
      <c r="G427" s="72"/>
      <c r="H427" s="76"/>
      <c r="I427" s="251"/>
    </row>
    <row r="428" spans="1:20" ht="18.5">
      <c r="A428" s="175">
        <v>1</v>
      </c>
      <c r="B428" s="357" t="s">
        <v>347</v>
      </c>
      <c r="C428" s="361">
        <v>9519</v>
      </c>
      <c r="D428" s="154"/>
      <c r="E428" s="175"/>
      <c r="F428" s="154"/>
      <c r="G428" s="175"/>
      <c r="H428" s="263"/>
    </row>
    <row r="429" spans="1:20" ht="18.5">
      <c r="A429" s="357">
        <v>2</v>
      </c>
      <c r="B429" s="357" t="s">
        <v>358</v>
      </c>
      <c r="C429" s="361">
        <v>8471</v>
      </c>
      <c r="D429" s="226"/>
      <c r="E429" s="173"/>
      <c r="F429" s="226"/>
      <c r="G429" s="173"/>
      <c r="H429" s="263"/>
    </row>
    <row r="430" spans="1:20" ht="18.5">
      <c r="A430" s="357">
        <v>3</v>
      </c>
      <c r="B430" s="357" t="s">
        <v>372</v>
      </c>
      <c r="C430" s="361">
        <v>6228</v>
      </c>
      <c r="D430" s="226"/>
      <c r="E430" s="173"/>
      <c r="F430" s="226"/>
      <c r="G430" s="173"/>
      <c r="H430" s="263"/>
    </row>
    <row r="431" spans="1:20" s="275" customFormat="1" ht="18.5">
      <c r="A431" s="357">
        <v>4</v>
      </c>
      <c r="B431" s="357" t="s">
        <v>363</v>
      </c>
      <c r="C431" s="361">
        <v>6166</v>
      </c>
      <c r="D431" s="226"/>
      <c r="E431" s="256"/>
      <c r="F431" s="226"/>
      <c r="G431" s="256"/>
      <c r="H431" s="283"/>
    </row>
    <row r="432" spans="1:20" s="275" customFormat="1" ht="18.5">
      <c r="A432" s="357">
        <v>5</v>
      </c>
      <c r="B432" s="357" t="s">
        <v>340</v>
      </c>
      <c r="C432" s="361">
        <v>5498</v>
      </c>
      <c r="D432" s="226"/>
      <c r="E432" s="256"/>
      <c r="F432" s="226"/>
      <c r="G432" s="256"/>
      <c r="H432" s="283"/>
    </row>
    <row r="433" spans="1:8" s="275" customFormat="1" ht="18.5">
      <c r="A433" s="357">
        <v>6</v>
      </c>
      <c r="B433" s="357" t="s">
        <v>355</v>
      </c>
      <c r="C433" s="361">
        <v>5161</v>
      </c>
      <c r="D433" s="226"/>
      <c r="E433" s="256"/>
      <c r="F433" s="226"/>
      <c r="G433" s="256"/>
      <c r="H433" s="283"/>
    </row>
    <row r="434" spans="1:8" s="275" customFormat="1" ht="18.5">
      <c r="A434" s="357">
        <v>7</v>
      </c>
      <c r="B434" s="357" t="s">
        <v>356</v>
      </c>
      <c r="C434" s="361">
        <v>5072</v>
      </c>
      <c r="D434" s="226"/>
      <c r="E434" s="256"/>
      <c r="F434" s="226"/>
      <c r="G434" s="256"/>
      <c r="H434" s="283"/>
    </row>
    <row r="435" spans="1:8" s="275" customFormat="1" ht="18.5">
      <c r="A435" s="357">
        <v>8</v>
      </c>
      <c r="B435" s="357" t="s">
        <v>344</v>
      </c>
      <c r="C435" s="361">
        <v>3556</v>
      </c>
      <c r="D435" s="226"/>
      <c r="E435" s="256"/>
      <c r="F435" s="226"/>
      <c r="G435" s="256"/>
      <c r="H435" s="283"/>
    </row>
    <row r="436" spans="1:8" s="275" customFormat="1" ht="18.5">
      <c r="A436" s="357">
        <v>9</v>
      </c>
      <c r="B436" s="357" t="s">
        <v>353</v>
      </c>
      <c r="C436" s="361">
        <v>3483</v>
      </c>
      <c r="D436" s="226"/>
      <c r="E436" s="256"/>
      <c r="F436" s="226"/>
      <c r="G436" s="256"/>
      <c r="H436" s="283"/>
    </row>
    <row r="437" spans="1:8" s="275" customFormat="1" ht="18.5">
      <c r="A437" s="357">
        <v>10</v>
      </c>
      <c r="B437" s="357" t="s">
        <v>342</v>
      </c>
      <c r="C437" s="361">
        <v>3235</v>
      </c>
      <c r="D437" s="226"/>
      <c r="E437" s="256"/>
      <c r="F437" s="226"/>
      <c r="G437" s="256"/>
      <c r="H437" s="283"/>
    </row>
    <row r="438" spans="1:8" ht="18.5">
      <c r="A438" s="357">
        <v>11</v>
      </c>
      <c r="B438" s="357" t="s">
        <v>351</v>
      </c>
      <c r="C438" s="361">
        <v>2719</v>
      </c>
    </row>
    <row r="439" spans="1:8" s="249" customFormat="1" ht="18.5">
      <c r="A439" s="357">
        <v>12</v>
      </c>
      <c r="B439" s="357" t="s">
        <v>349</v>
      </c>
      <c r="C439" s="361">
        <v>2592</v>
      </c>
      <c r="D439" s="154"/>
      <c r="F439" s="154"/>
    </row>
    <row r="440" spans="1:8" s="249" customFormat="1" ht="18.5">
      <c r="A440" s="357">
        <v>13</v>
      </c>
      <c r="B440" s="357" t="s">
        <v>360</v>
      </c>
      <c r="C440" s="361">
        <v>2443</v>
      </c>
      <c r="D440" s="154"/>
      <c r="F440" s="154"/>
    </row>
    <row r="441" spans="1:8" s="249" customFormat="1" ht="18.5">
      <c r="A441" s="357">
        <v>14</v>
      </c>
      <c r="B441" s="357" t="s">
        <v>338</v>
      </c>
      <c r="C441" s="361">
        <v>2442</v>
      </c>
      <c r="D441" s="154"/>
      <c r="F441" s="154"/>
    </row>
    <row r="442" spans="1:8" s="249" customFormat="1" ht="18.5">
      <c r="A442" s="357">
        <v>15</v>
      </c>
      <c r="B442" s="357" t="s">
        <v>339</v>
      </c>
      <c r="C442" s="361">
        <v>2128</v>
      </c>
      <c r="D442" s="154"/>
      <c r="F442" s="154"/>
    </row>
    <row r="443" spans="1:8" s="275" customFormat="1" ht="18.5">
      <c r="A443" s="357">
        <v>16</v>
      </c>
      <c r="B443" s="357" t="s">
        <v>371</v>
      </c>
      <c r="C443" s="361">
        <v>1852</v>
      </c>
      <c r="D443" s="279"/>
      <c r="F443" s="279"/>
    </row>
    <row r="444" spans="1:8" s="275" customFormat="1" ht="18.5">
      <c r="A444" s="357">
        <v>17</v>
      </c>
      <c r="B444" s="357" t="s">
        <v>366</v>
      </c>
      <c r="C444" s="361">
        <v>1730</v>
      </c>
      <c r="D444" s="279"/>
      <c r="F444" s="279"/>
    </row>
    <row r="445" spans="1:8" s="249" customFormat="1" ht="18.5">
      <c r="A445" s="357">
        <v>18</v>
      </c>
      <c r="B445" s="357" t="s">
        <v>357</v>
      </c>
      <c r="C445" s="361">
        <v>1715</v>
      </c>
      <c r="D445" s="154"/>
      <c r="F445" s="154"/>
    </row>
    <row r="446" spans="1:8" s="249" customFormat="1" ht="18.5">
      <c r="A446" s="357">
        <v>19</v>
      </c>
      <c r="B446" s="357" t="s">
        <v>346</v>
      </c>
      <c r="C446" s="361">
        <v>1648</v>
      </c>
      <c r="D446" s="154"/>
      <c r="F446" s="154"/>
    </row>
    <row r="447" spans="1:8" s="249" customFormat="1" ht="18.5">
      <c r="A447" s="357">
        <v>20</v>
      </c>
      <c r="B447" s="357" t="s">
        <v>341</v>
      </c>
      <c r="C447" s="361">
        <v>1627</v>
      </c>
      <c r="D447" s="154"/>
      <c r="F447" s="154"/>
    </row>
    <row r="448" spans="1:8" s="249" customFormat="1">
      <c r="C448" s="154"/>
      <c r="E448" s="154"/>
      <c r="G448" s="154"/>
    </row>
    <row r="449" spans="1:10">
      <c r="A449" s="400" t="s">
        <v>670</v>
      </c>
      <c r="B449" s="400"/>
      <c r="C449" s="400"/>
      <c r="D449" s="400"/>
      <c r="E449" s="400"/>
      <c r="F449" s="400"/>
      <c r="G449" s="400"/>
      <c r="H449" s="400"/>
      <c r="I449" s="400"/>
      <c r="J449" s="150"/>
    </row>
    <row r="450" spans="1:10" ht="15" customHeight="1">
      <c r="A450" s="399" t="s">
        <v>68</v>
      </c>
      <c r="B450" s="399"/>
      <c r="C450" s="399"/>
      <c r="D450" s="399"/>
      <c r="E450" s="399"/>
      <c r="F450" s="399"/>
      <c r="G450" s="399"/>
      <c r="H450" s="399"/>
      <c r="I450" s="399"/>
      <c r="J450" s="198"/>
    </row>
    <row r="452" spans="1:10" s="75" customFormat="1">
      <c r="A452" s="398" t="s">
        <v>69</v>
      </c>
      <c r="B452" s="398"/>
      <c r="C452" s="398"/>
      <c r="D452" s="398"/>
      <c r="E452" s="398"/>
      <c r="F452" s="398"/>
      <c r="G452" s="398"/>
      <c r="H452" s="398"/>
      <c r="I452" s="398"/>
      <c r="J452" s="149"/>
    </row>
    <row r="454" spans="1:10">
      <c r="A454" s="175"/>
      <c r="B454" s="175" t="s">
        <v>70</v>
      </c>
      <c r="C454" t="s">
        <v>405</v>
      </c>
      <c r="D454" s="175" t="s">
        <v>71</v>
      </c>
      <c r="E454" s="175" t="s">
        <v>72</v>
      </c>
      <c r="F454" s="175" t="s">
        <v>73</v>
      </c>
      <c r="G454" s="175" t="s">
        <v>404</v>
      </c>
      <c r="H454" s="175"/>
      <c r="I454" s="175"/>
      <c r="J454" s="175"/>
    </row>
    <row r="455" spans="1:10">
      <c r="A455" s="175"/>
      <c r="B455" s="175" t="s">
        <v>18</v>
      </c>
      <c r="D455" s="293">
        <v>310</v>
      </c>
      <c r="E455" s="293">
        <v>11</v>
      </c>
      <c r="F455" s="293">
        <v>321</v>
      </c>
      <c r="G455" s="175"/>
      <c r="H455" s="175"/>
      <c r="I455" s="175"/>
      <c r="J455" s="175"/>
    </row>
    <row r="456" spans="1:10">
      <c r="A456" s="175"/>
      <c r="B456" s="175" t="s">
        <v>21</v>
      </c>
      <c r="D456" s="293">
        <v>536</v>
      </c>
      <c r="E456" s="293">
        <v>45</v>
      </c>
      <c r="F456" s="293">
        <v>581</v>
      </c>
      <c r="G456" s="175"/>
      <c r="H456" s="175"/>
      <c r="I456" s="175"/>
      <c r="J456" s="175"/>
    </row>
    <row r="457" spans="1:10">
      <c r="B457" s="175" t="s">
        <v>34</v>
      </c>
      <c r="D457" s="293">
        <v>595</v>
      </c>
      <c r="E457" s="293">
        <v>83</v>
      </c>
      <c r="F457" s="293">
        <v>678</v>
      </c>
    </row>
    <row r="458" spans="1:10">
      <c r="B458" s="175" t="s">
        <v>31</v>
      </c>
      <c r="D458" s="293">
        <v>606</v>
      </c>
      <c r="E458" s="293">
        <v>107</v>
      </c>
      <c r="F458" s="293">
        <v>713</v>
      </c>
    </row>
    <row r="459" spans="1:10">
      <c r="B459" s="175" t="s">
        <v>27</v>
      </c>
      <c r="D459" s="293">
        <v>665</v>
      </c>
      <c r="E459" s="293">
        <v>42</v>
      </c>
      <c r="F459" s="293">
        <v>707</v>
      </c>
    </row>
    <row r="460" spans="1:10">
      <c r="B460" s="175" t="s">
        <v>20</v>
      </c>
      <c r="D460" s="293">
        <v>781</v>
      </c>
      <c r="E460" s="293">
        <v>55</v>
      </c>
      <c r="F460" s="293">
        <v>836</v>
      </c>
    </row>
    <row r="461" spans="1:10">
      <c r="B461" s="175" t="s">
        <v>19</v>
      </c>
      <c r="D461" s="293">
        <v>1140</v>
      </c>
      <c r="E461" s="293">
        <v>70</v>
      </c>
      <c r="F461" s="293">
        <v>1210</v>
      </c>
    </row>
    <row r="462" spans="1:10">
      <c r="B462" s="175" t="s">
        <v>26</v>
      </c>
      <c r="D462" s="293">
        <v>1362</v>
      </c>
      <c r="E462" s="293">
        <v>312</v>
      </c>
      <c r="F462" s="293">
        <v>1674</v>
      </c>
    </row>
    <row r="463" spans="1:10">
      <c r="B463" s="175" t="s">
        <v>29</v>
      </c>
      <c r="D463" s="293">
        <v>1556</v>
      </c>
      <c r="E463" s="293">
        <v>157</v>
      </c>
      <c r="F463" s="293">
        <v>1713</v>
      </c>
    </row>
    <row r="464" spans="1:10">
      <c r="B464" s="175" t="s">
        <v>38</v>
      </c>
      <c r="D464" s="293">
        <v>1592</v>
      </c>
      <c r="E464" s="293">
        <v>204</v>
      </c>
      <c r="F464" s="293">
        <v>1796</v>
      </c>
    </row>
    <row r="465" spans="1:10">
      <c r="B465" s="175" t="s">
        <v>24</v>
      </c>
      <c r="D465" s="293">
        <v>1626</v>
      </c>
      <c r="E465" s="293">
        <v>261</v>
      </c>
      <c r="F465" s="278">
        <v>1887</v>
      </c>
    </row>
    <row r="466" spans="1:10">
      <c r="B466" s="175" t="s">
        <v>23</v>
      </c>
      <c r="D466" s="293">
        <v>1673</v>
      </c>
      <c r="E466" s="293">
        <v>157</v>
      </c>
      <c r="F466" s="293">
        <v>1830</v>
      </c>
    </row>
    <row r="467" spans="1:10">
      <c r="B467" s="7" t="s">
        <v>22</v>
      </c>
      <c r="C467" s="276">
        <v>1694</v>
      </c>
      <c r="D467" s="276">
        <v>1694</v>
      </c>
      <c r="E467" s="276">
        <v>239</v>
      </c>
      <c r="F467" s="276">
        <v>1933</v>
      </c>
      <c r="G467" s="276">
        <v>1933</v>
      </c>
    </row>
    <row r="468" spans="1:10">
      <c r="B468" s="175" t="s">
        <v>35</v>
      </c>
      <c r="D468" s="293">
        <v>1739</v>
      </c>
      <c r="E468" s="293">
        <v>232</v>
      </c>
      <c r="F468" s="293">
        <v>1971</v>
      </c>
    </row>
    <row r="469" spans="1:10">
      <c r="B469" s="175" t="s">
        <v>28</v>
      </c>
      <c r="D469" s="293">
        <v>1982</v>
      </c>
      <c r="E469" s="293">
        <v>243</v>
      </c>
      <c r="F469" s="293">
        <v>2225</v>
      </c>
    </row>
    <row r="470" spans="1:10">
      <c r="B470" s="100" t="s">
        <v>37</v>
      </c>
      <c r="D470" s="293">
        <v>2317</v>
      </c>
      <c r="E470" s="293">
        <v>196</v>
      </c>
      <c r="F470" s="293">
        <v>2513</v>
      </c>
    </row>
    <row r="471" spans="1:10">
      <c r="B471" s="175" t="s">
        <v>30</v>
      </c>
      <c r="D471" s="293">
        <v>2446</v>
      </c>
      <c r="E471" s="293">
        <v>297</v>
      </c>
      <c r="F471" s="293">
        <v>2743</v>
      </c>
    </row>
    <row r="472" spans="1:10">
      <c r="B472" s="175" t="s">
        <v>36</v>
      </c>
      <c r="D472" s="293">
        <v>2869</v>
      </c>
      <c r="E472" s="293">
        <v>251</v>
      </c>
      <c r="F472" s="293">
        <v>3120</v>
      </c>
    </row>
    <row r="473" spans="1:10">
      <c r="A473" s="175"/>
      <c r="B473" s="175" t="s">
        <v>25</v>
      </c>
      <c r="D473" s="293">
        <v>2937</v>
      </c>
      <c r="E473" s="293">
        <v>186</v>
      </c>
      <c r="F473" s="293">
        <v>3123</v>
      </c>
      <c r="G473" s="175"/>
      <c r="H473" s="175"/>
      <c r="I473" s="175"/>
      <c r="J473" s="175"/>
    </row>
    <row r="474" spans="1:10">
      <c r="A474" s="175"/>
      <c r="B474" s="175" t="s">
        <v>32</v>
      </c>
      <c r="D474" s="293">
        <v>4144</v>
      </c>
      <c r="E474" s="293">
        <v>752</v>
      </c>
      <c r="F474" s="293">
        <v>4896</v>
      </c>
      <c r="G474" s="175"/>
      <c r="H474" s="175"/>
      <c r="I474" s="175"/>
      <c r="J474" s="175"/>
    </row>
    <row r="475" spans="1:10">
      <c r="A475" s="175"/>
      <c r="B475" s="175" t="s">
        <v>33</v>
      </c>
      <c r="D475" s="293">
        <v>4600</v>
      </c>
      <c r="E475" s="293">
        <v>542</v>
      </c>
      <c r="F475" s="293">
        <v>5142</v>
      </c>
      <c r="G475" s="175"/>
      <c r="H475" s="175"/>
      <c r="I475" s="175"/>
      <c r="J475" s="175"/>
    </row>
    <row r="476" spans="1:10">
      <c r="D476" s="293"/>
      <c r="E476" s="293"/>
      <c r="F476" s="293"/>
    </row>
    <row r="477" spans="1:10">
      <c r="A477" s="175"/>
      <c r="B477" s="175" t="s">
        <v>51</v>
      </c>
      <c r="D477" s="293">
        <v>3004</v>
      </c>
      <c r="E477" s="293">
        <v>16</v>
      </c>
      <c r="F477" s="293">
        <v>3020</v>
      </c>
      <c r="G477" s="175"/>
      <c r="H477" s="175"/>
      <c r="I477" s="175"/>
      <c r="J477" s="175"/>
    </row>
    <row r="478" spans="1:10">
      <c r="A478" s="175"/>
      <c r="B478" s="175" t="s">
        <v>74</v>
      </c>
      <c r="D478" s="293">
        <v>40174</v>
      </c>
      <c r="E478" s="293">
        <v>4458</v>
      </c>
      <c r="F478" s="293">
        <v>44632</v>
      </c>
      <c r="G478" s="175" t="s">
        <v>75</v>
      </c>
      <c r="H478" s="175"/>
      <c r="I478" s="175"/>
      <c r="J478" s="175"/>
    </row>
    <row r="479" spans="1:10">
      <c r="A479" s="175"/>
      <c r="B479" s="175" t="s">
        <v>76</v>
      </c>
      <c r="D479" s="293">
        <v>1770</v>
      </c>
      <c r="E479" s="293">
        <v>211.52</v>
      </c>
      <c r="F479" s="293">
        <v>1981.52</v>
      </c>
      <c r="G479" s="175" t="s">
        <v>77</v>
      </c>
      <c r="H479" s="175"/>
      <c r="I479" s="175"/>
      <c r="J479" s="175"/>
    </row>
    <row r="481" spans="1:10">
      <c r="A481" s="175" t="s">
        <v>503</v>
      </c>
      <c r="B481" s="175"/>
      <c r="C481" s="175"/>
      <c r="D481" s="175"/>
      <c r="E481" s="175"/>
      <c r="F481" s="175"/>
      <c r="G481" s="175"/>
      <c r="H481" s="175"/>
      <c r="I481" s="175"/>
      <c r="J481" s="175"/>
    </row>
    <row r="482" spans="1:10">
      <c r="A482" s="175" t="s">
        <v>571</v>
      </c>
      <c r="B482" s="175"/>
      <c r="C482" s="175"/>
      <c r="D482" s="175"/>
      <c r="E482" s="175"/>
      <c r="F482" s="175"/>
      <c r="G482" s="175"/>
      <c r="H482" s="175"/>
      <c r="I482" s="175"/>
      <c r="J482" s="175"/>
    </row>
    <row r="484" spans="1:10" s="75" customFormat="1">
      <c r="A484" s="398" t="s">
        <v>429</v>
      </c>
      <c r="B484" s="398"/>
      <c r="C484" s="398"/>
      <c r="D484" s="398"/>
      <c r="E484" s="398"/>
      <c r="F484" s="398"/>
      <c r="G484" s="398"/>
      <c r="H484" s="398"/>
      <c r="I484" s="398"/>
      <c r="J484" s="149"/>
    </row>
    <row r="486" spans="1:10">
      <c r="A486" s="175"/>
      <c r="B486" s="175"/>
      <c r="C486" s="175"/>
      <c r="D486" s="175" t="s">
        <v>78</v>
      </c>
      <c r="E486" s="175" t="s">
        <v>79</v>
      </c>
      <c r="F486" s="175"/>
      <c r="G486" s="175"/>
      <c r="H486" s="175"/>
      <c r="I486" s="175"/>
      <c r="J486" s="175"/>
    </row>
    <row r="487" spans="1:10">
      <c r="A487" s="175"/>
      <c r="B487" s="175" t="s">
        <v>22</v>
      </c>
      <c r="C487" s="175">
        <v>2012</v>
      </c>
      <c r="D487" s="175">
        <v>147</v>
      </c>
      <c r="E487" s="175">
        <v>303</v>
      </c>
      <c r="F487" s="175"/>
      <c r="G487" s="175"/>
      <c r="H487" s="175"/>
      <c r="I487" s="175"/>
      <c r="J487" s="175"/>
    </row>
    <row r="488" spans="1:10">
      <c r="A488" s="175"/>
      <c r="B488" s="175" t="s">
        <v>22</v>
      </c>
      <c r="C488" s="175">
        <v>2013</v>
      </c>
      <c r="D488" s="175">
        <v>174</v>
      </c>
      <c r="E488" s="175">
        <v>290</v>
      </c>
      <c r="F488" s="175"/>
      <c r="G488" s="175"/>
      <c r="H488" s="175"/>
      <c r="I488" s="175"/>
      <c r="J488" s="175"/>
    </row>
    <row r="489" spans="1:10">
      <c r="A489" s="175"/>
      <c r="B489" s="175" t="s">
        <v>22</v>
      </c>
      <c r="C489" s="175">
        <v>2014</v>
      </c>
      <c r="D489" s="175">
        <v>181</v>
      </c>
      <c r="E489" s="175">
        <v>291</v>
      </c>
    </row>
    <row r="490" spans="1:10">
      <c r="A490" s="175"/>
      <c r="B490" s="175" t="s">
        <v>22</v>
      </c>
      <c r="C490" s="175">
        <v>2015</v>
      </c>
      <c r="D490" s="175">
        <v>182</v>
      </c>
      <c r="E490" s="175">
        <v>234</v>
      </c>
    </row>
    <row r="491" spans="1:10">
      <c r="A491" s="175"/>
      <c r="B491" s="175" t="s">
        <v>22</v>
      </c>
      <c r="C491" s="175">
        <v>2016</v>
      </c>
      <c r="D491" s="175">
        <v>167</v>
      </c>
      <c r="E491" s="175">
        <v>176</v>
      </c>
    </row>
    <row r="492" spans="1:10">
      <c r="A492" s="175"/>
      <c r="B492" s="175" t="s">
        <v>22</v>
      </c>
      <c r="C492" s="175">
        <v>2017</v>
      </c>
      <c r="D492" s="175">
        <v>143</v>
      </c>
      <c r="E492" s="175">
        <v>179</v>
      </c>
    </row>
    <row r="493" spans="1:10">
      <c r="A493" s="175"/>
      <c r="B493" s="175" t="s">
        <v>22</v>
      </c>
      <c r="C493" s="175">
        <v>2018</v>
      </c>
      <c r="D493" s="175">
        <v>96</v>
      </c>
      <c r="E493" s="175">
        <v>163</v>
      </c>
    </row>
    <row r="494" spans="1:10">
      <c r="A494" s="175"/>
      <c r="B494" s="175" t="s">
        <v>22</v>
      </c>
      <c r="C494">
        <v>2019</v>
      </c>
      <c r="D494">
        <v>70</v>
      </c>
      <c r="E494">
        <v>134</v>
      </c>
    </row>
    <row r="495" spans="1:10">
      <c r="A495" s="175"/>
      <c r="B495" s="276" t="s">
        <v>283</v>
      </c>
      <c r="C495" s="276">
        <v>0</v>
      </c>
      <c r="D495" s="276">
        <v>1160</v>
      </c>
      <c r="E495" s="276">
        <v>1770</v>
      </c>
    </row>
    <row r="497" spans="1:5">
      <c r="A497" s="175" t="s">
        <v>503</v>
      </c>
      <c r="B497" s="175"/>
      <c r="C497" s="175"/>
      <c r="D497" s="175"/>
      <c r="E497" s="175"/>
    </row>
    <row r="498" spans="1:5">
      <c r="A498" s="175" t="s">
        <v>431</v>
      </c>
      <c r="B498" s="175"/>
      <c r="C498" s="175"/>
      <c r="D498" s="175"/>
      <c r="E498" s="175"/>
    </row>
  </sheetData>
  <sortState ref="B50:P89">
    <sortCondition descending="1" ref="B50:B89"/>
  </sortState>
  <mergeCells count="39">
    <mergeCell ref="A152:I152"/>
    <mergeCell ref="A281:I281"/>
    <mergeCell ref="A283:I283"/>
    <mergeCell ref="A360:I360"/>
    <mergeCell ref="A361:I361"/>
    <mergeCell ref="A242:I242"/>
    <mergeCell ref="A269:I269"/>
    <mergeCell ref="A271:I271"/>
    <mergeCell ref="A280:I280"/>
    <mergeCell ref="A165:I165"/>
    <mergeCell ref="A239:I239"/>
    <mergeCell ref="A240:I240"/>
    <mergeCell ref="A163:I163"/>
    <mergeCell ref="A153:I153"/>
    <mergeCell ref="A162:I162"/>
    <mergeCell ref="A42:I42"/>
    <mergeCell ref="A44:I44"/>
    <mergeCell ref="A151:I151"/>
    <mergeCell ref="A124:I124"/>
    <mergeCell ref="A122:I122"/>
    <mergeCell ref="A121:I121"/>
    <mergeCell ref="A1:I1"/>
    <mergeCell ref="A28:I28"/>
    <mergeCell ref="A29:I29"/>
    <mergeCell ref="A31:I31"/>
    <mergeCell ref="A41:I41"/>
    <mergeCell ref="A484:I484"/>
    <mergeCell ref="A452:I452"/>
    <mergeCell ref="A363:I363"/>
    <mergeCell ref="A390:I390"/>
    <mergeCell ref="A392:B392"/>
    <mergeCell ref="A393:B393"/>
    <mergeCell ref="A391:I391"/>
    <mergeCell ref="A425:I425"/>
    <mergeCell ref="A421:I421"/>
    <mergeCell ref="A422:I422"/>
    <mergeCell ref="A450:I450"/>
    <mergeCell ref="A449:I449"/>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zoomScale="90" zoomScaleNormal="90" workbookViewId="0">
      <selection activeCell="B13" sqref="B13"/>
    </sheetView>
  </sheetViews>
  <sheetFormatPr defaultColWidth="8.81640625" defaultRowHeight="14.5"/>
  <cols>
    <col min="2" max="2" width="26.453125" bestFit="1" customWidth="1"/>
  </cols>
  <sheetData>
    <row r="1" spans="1:18" s="217" customFormat="1" ht="14.25" customHeight="1">
      <c r="A1" s="403" t="s">
        <v>504</v>
      </c>
      <c r="B1" s="403"/>
      <c r="C1" s="403"/>
      <c r="D1" s="403"/>
      <c r="E1" s="403"/>
      <c r="F1" s="403"/>
      <c r="G1" s="403"/>
      <c r="H1" s="403"/>
      <c r="I1" s="403"/>
      <c r="J1" s="403"/>
      <c r="K1" s="403"/>
      <c r="L1" s="403"/>
      <c r="M1" s="403"/>
      <c r="N1" s="403"/>
      <c r="O1" s="403"/>
      <c r="P1" s="403"/>
      <c r="Q1" s="403"/>
      <c r="R1" s="403"/>
    </row>
    <row r="3" spans="1:18" ht="24">
      <c r="A3" s="175"/>
      <c r="B3" s="175"/>
      <c r="C3" s="73" t="s">
        <v>80</v>
      </c>
      <c r="D3" s="73" t="s">
        <v>46</v>
      </c>
      <c r="E3" s="175" t="s">
        <v>70</v>
      </c>
      <c r="F3" s="175" t="s">
        <v>671</v>
      </c>
      <c r="G3" s="175" t="s">
        <v>672</v>
      </c>
      <c r="H3" s="175"/>
      <c r="I3" s="175"/>
      <c r="J3" s="175"/>
      <c r="K3" s="175"/>
      <c r="L3" s="175"/>
      <c r="M3" s="175"/>
      <c r="N3" s="175"/>
      <c r="O3" s="175"/>
      <c r="P3" s="175"/>
      <c r="Q3" s="175"/>
      <c r="R3" s="175"/>
    </row>
    <row r="4" spans="1:18">
      <c r="A4" s="175"/>
      <c r="B4" s="293" t="s">
        <v>18</v>
      </c>
      <c r="C4" s="279">
        <v>1.2999999999999999E-2</v>
      </c>
      <c r="D4" s="293">
        <v>1.7</v>
      </c>
      <c r="E4" s="293"/>
      <c r="F4" s="207">
        <v>0.14000000000000001</v>
      </c>
      <c r="G4" s="207">
        <v>0.1</v>
      </c>
      <c r="H4" s="175"/>
      <c r="I4" s="175"/>
      <c r="J4" s="175"/>
      <c r="K4" s="175"/>
      <c r="L4" s="175"/>
      <c r="M4" s="175"/>
      <c r="N4" s="175"/>
      <c r="O4" s="175"/>
      <c r="P4" s="175"/>
      <c r="Q4" s="175"/>
      <c r="R4" s="175"/>
    </row>
    <row r="5" spans="1:18">
      <c r="A5" s="175"/>
      <c r="B5" s="293" t="s">
        <v>20</v>
      </c>
      <c r="C5" s="279">
        <v>4.2000000000000003E-2</v>
      </c>
      <c r="D5" s="293">
        <v>2.2000000000000002</v>
      </c>
      <c r="E5" s="293"/>
      <c r="F5" s="207">
        <v>0.14000000000000001</v>
      </c>
      <c r="G5" s="207">
        <v>0.1</v>
      </c>
      <c r="H5" s="175"/>
      <c r="I5" s="175"/>
      <c r="J5" s="175"/>
      <c r="K5" s="175"/>
      <c r="L5" s="175"/>
      <c r="M5" s="175"/>
      <c r="N5" s="175"/>
      <c r="O5" s="175"/>
      <c r="P5" s="175"/>
      <c r="Q5" s="175"/>
      <c r="R5" s="175"/>
    </row>
    <row r="6" spans="1:18">
      <c r="A6" s="175"/>
      <c r="B6" s="293" t="s">
        <v>23</v>
      </c>
      <c r="C6" s="279">
        <v>4.9000000000000002E-2</v>
      </c>
      <c r="D6" s="293">
        <v>1.2</v>
      </c>
      <c r="E6" s="293"/>
      <c r="F6" s="207">
        <v>0.14000000000000001</v>
      </c>
      <c r="G6" s="207">
        <v>0.1</v>
      </c>
      <c r="H6" s="175"/>
      <c r="I6" s="175"/>
      <c r="J6" s="175"/>
      <c r="K6" s="175"/>
      <c r="L6" s="175"/>
      <c r="M6" s="175"/>
      <c r="N6" s="175"/>
      <c r="O6" s="175"/>
      <c r="P6" s="175"/>
      <c r="Q6" s="175"/>
      <c r="R6" s="175"/>
    </row>
    <row r="7" spans="1:18">
      <c r="A7" s="175"/>
      <c r="B7" s="293" t="s">
        <v>24</v>
      </c>
      <c r="C7" s="279">
        <v>0.05</v>
      </c>
      <c r="D7" s="293">
        <v>1.3</v>
      </c>
      <c r="E7" s="293"/>
      <c r="F7" s="207">
        <v>0.14000000000000001</v>
      </c>
      <c r="G7" s="207">
        <v>0.1</v>
      </c>
      <c r="H7" s="175"/>
      <c r="I7" s="175"/>
      <c r="J7" s="175"/>
      <c r="K7" s="175"/>
      <c r="L7" s="175"/>
      <c r="M7" s="175"/>
      <c r="N7" s="175"/>
      <c r="O7" s="175"/>
      <c r="P7" s="175"/>
      <c r="Q7" s="175"/>
      <c r="R7" s="175"/>
    </row>
    <row r="8" spans="1:18">
      <c r="A8" s="175"/>
      <c r="B8" s="293" t="s">
        <v>19</v>
      </c>
      <c r="C8" s="279">
        <v>5.2999999999999999E-2</v>
      </c>
      <c r="D8" s="293">
        <v>1.7</v>
      </c>
      <c r="E8" s="293"/>
      <c r="F8" s="207">
        <v>0.14000000000000001</v>
      </c>
      <c r="G8" s="207">
        <v>0.1</v>
      </c>
      <c r="H8" s="175"/>
      <c r="I8" s="175"/>
      <c r="J8" s="175"/>
      <c r="K8" s="175"/>
      <c r="L8" s="175"/>
      <c r="M8" s="175"/>
      <c r="N8" s="175"/>
      <c r="O8" s="175"/>
      <c r="P8" s="175"/>
      <c r="Q8" s="175"/>
      <c r="R8" s="175"/>
    </row>
    <row r="9" spans="1:18">
      <c r="A9" s="175"/>
      <c r="B9" s="276" t="s">
        <v>22</v>
      </c>
      <c r="D9" s="276">
        <v>2.2000000000000002</v>
      </c>
      <c r="E9" s="280">
        <v>0.06</v>
      </c>
      <c r="F9" s="311">
        <v>0.14000000000000001</v>
      </c>
      <c r="G9" s="311">
        <v>0.1</v>
      </c>
      <c r="H9" s="175"/>
      <c r="I9" s="175"/>
      <c r="J9" s="175"/>
      <c r="K9" s="175"/>
      <c r="L9" s="175"/>
      <c r="M9" s="175"/>
      <c r="N9" s="175"/>
      <c r="O9" s="175"/>
      <c r="P9" s="175"/>
      <c r="Q9" s="175"/>
      <c r="R9" s="175"/>
    </row>
    <row r="10" spans="1:18">
      <c r="A10" s="175"/>
      <c r="B10" s="293" t="s">
        <v>576</v>
      </c>
      <c r="C10" s="279">
        <v>6.2E-2</v>
      </c>
      <c r="D10" s="293">
        <v>3.3</v>
      </c>
      <c r="E10" s="293"/>
      <c r="F10" s="207">
        <v>0.14000000000000001</v>
      </c>
      <c r="G10" s="207">
        <v>0.1</v>
      </c>
      <c r="H10" s="175"/>
      <c r="I10" s="175"/>
      <c r="J10" s="175"/>
      <c r="K10" s="175"/>
      <c r="L10" s="175"/>
      <c r="M10" s="175"/>
      <c r="N10" s="175"/>
      <c r="O10" s="175"/>
      <c r="P10" s="175"/>
      <c r="Q10" s="175"/>
      <c r="R10" s="175"/>
    </row>
    <row r="11" spans="1:18">
      <c r="A11" s="175"/>
      <c r="B11" s="293" t="s">
        <v>26</v>
      </c>
      <c r="C11" s="279">
        <v>6.3E-2</v>
      </c>
      <c r="D11" s="293">
        <v>2.4</v>
      </c>
      <c r="E11" s="293"/>
      <c r="F11" s="207">
        <v>0.14000000000000001</v>
      </c>
      <c r="G11" s="207">
        <v>0.1</v>
      </c>
      <c r="H11" s="175"/>
      <c r="I11" s="175"/>
      <c r="J11" s="175"/>
      <c r="K11" s="175"/>
      <c r="L11" s="175"/>
      <c r="M11" s="175"/>
      <c r="N11" s="175"/>
      <c r="O11" s="175"/>
      <c r="P11" s="175"/>
      <c r="Q11" s="175"/>
      <c r="R11" s="175"/>
    </row>
    <row r="12" spans="1:18">
      <c r="A12" s="175"/>
      <c r="B12" s="293" t="s">
        <v>27</v>
      </c>
      <c r="C12" s="279">
        <v>7.0999999999999994E-2</v>
      </c>
      <c r="D12" s="293">
        <v>4.3</v>
      </c>
      <c r="E12" s="293"/>
      <c r="F12" s="207">
        <v>0.14000000000000001</v>
      </c>
      <c r="G12" s="207">
        <v>0.1</v>
      </c>
      <c r="H12" s="175"/>
      <c r="I12" s="175"/>
      <c r="J12" s="175"/>
      <c r="K12" s="175"/>
      <c r="L12" s="175"/>
      <c r="M12" s="175"/>
      <c r="N12" s="175"/>
      <c r="O12" s="175"/>
      <c r="P12" s="175"/>
      <c r="Q12" s="175"/>
      <c r="R12" s="175"/>
    </row>
    <row r="13" spans="1:18">
      <c r="A13" s="175"/>
      <c r="B13" s="293" t="s">
        <v>25</v>
      </c>
      <c r="C13" s="279">
        <v>8.6999999999999994E-2</v>
      </c>
      <c r="D13" s="293">
        <v>1.8</v>
      </c>
      <c r="E13" s="293"/>
      <c r="F13" s="207">
        <v>0.14000000000000001</v>
      </c>
      <c r="G13" s="207">
        <v>0.1</v>
      </c>
      <c r="H13" s="175"/>
      <c r="I13" s="175"/>
      <c r="J13" s="175"/>
      <c r="K13" s="175"/>
      <c r="L13" s="175"/>
      <c r="M13" s="175"/>
      <c r="N13" s="175"/>
      <c r="O13" s="175"/>
      <c r="P13" s="175"/>
      <c r="Q13" s="175"/>
      <c r="R13" s="175"/>
    </row>
    <row r="14" spans="1:18">
      <c r="A14" s="175"/>
      <c r="B14" s="293" t="s">
        <v>28</v>
      </c>
      <c r="C14" s="279">
        <v>9.2999999999999999E-2</v>
      </c>
      <c r="D14" s="293">
        <v>2.2000000000000002</v>
      </c>
      <c r="E14" s="293"/>
      <c r="F14" s="207">
        <v>0.14000000000000001</v>
      </c>
      <c r="G14" s="207">
        <v>0.1</v>
      </c>
      <c r="H14" s="175"/>
      <c r="I14" s="175"/>
      <c r="J14" s="175"/>
      <c r="K14" s="175"/>
      <c r="L14" s="175"/>
      <c r="M14" s="175"/>
      <c r="N14" s="175"/>
      <c r="O14" s="175"/>
      <c r="P14" s="175"/>
      <c r="Q14" s="175"/>
      <c r="R14" s="175"/>
    </row>
    <row r="15" spans="1:18">
      <c r="A15" s="175"/>
      <c r="B15" s="293" t="s">
        <v>30</v>
      </c>
      <c r="C15" s="279">
        <v>9.9000000000000005E-2</v>
      </c>
      <c r="D15" s="293">
        <v>2.5</v>
      </c>
      <c r="E15" s="293"/>
      <c r="F15" s="207">
        <v>0.14000000000000001</v>
      </c>
      <c r="G15" s="207">
        <v>0.1</v>
      </c>
      <c r="H15" s="175"/>
      <c r="I15" s="175"/>
      <c r="J15" s="175"/>
      <c r="K15" s="175"/>
      <c r="L15" s="175"/>
      <c r="M15" s="175"/>
      <c r="N15" s="175"/>
      <c r="O15" s="175"/>
      <c r="P15" s="175"/>
      <c r="Q15" s="175"/>
      <c r="R15" s="175"/>
    </row>
    <row r="16" spans="1:18">
      <c r="A16" s="175"/>
      <c r="B16" s="293" t="s">
        <v>29</v>
      </c>
      <c r="C16" s="279">
        <v>0.111</v>
      </c>
      <c r="D16" s="293">
        <v>2.5</v>
      </c>
      <c r="E16" s="293"/>
      <c r="F16" s="207">
        <v>0.14000000000000001</v>
      </c>
      <c r="G16" s="207">
        <v>0.1</v>
      </c>
      <c r="H16" s="175"/>
      <c r="I16" s="175"/>
      <c r="J16" s="175"/>
      <c r="K16" s="175"/>
      <c r="L16" s="175"/>
      <c r="M16" s="175"/>
      <c r="N16" s="175"/>
      <c r="O16" s="175"/>
      <c r="P16" s="175"/>
      <c r="Q16" s="175"/>
      <c r="R16" s="175"/>
    </row>
    <row r="17" spans="1:18">
      <c r="A17" s="175"/>
      <c r="B17" s="293" t="s">
        <v>577</v>
      </c>
      <c r="C17" s="279">
        <v>0.11600000000000001</v>
      </c>
      <c r="D17" s="293">
        <v>7.2</v>
      </c>
      <c r="E17" s="293"/>
      <c r="F17" s="207">
        <v>0.14000000000000001</v>
      </c>
      <c r="G17" s="207">
        <v>0.1</v>
      </c>
      <c r="H17" s="175"/>
      <c r="I17" s="175"/>
      <c r="J17" s="175"/>
      <c r="K17" s="175"/>
      <c r="L17" s="175"/>
      <c r="M17" s="175"/>
      <c r="N17" s="175"/>
      <c r="O17" s="175"/>
      <c r="P17" s="175"/>
      <c r="Q17" s="175"/>
      <c r="R17" s="175"/>
    </row>
    <row r="18" spans="1:18">
      <c r="A18" s="175"/>
      <c r="B18" s="278" t="s">
        <v>32</v>
      </c>
      <c r="C18" s="281">
        <v>0.11899999999999999</v>
      </c>
      <c r="D18" s="278">
        <v>2.6</v>
      </c>
      <c r="E18" s="278"/>
      <c r="F18" s="312">
        <v>0.14000000000000001</v>
      </c>
      <c r="G18" s="312">
        <v>0.1</v>
      </c>
      <c r="H18" s="175"/>
      <c r="I18" s="175"/>
      <c r="J18" s="175"/>
      <c r="K18" s="20"/>
      <c r="L18" s="20"/>
      <c r="M18" s="20"/>
      <c r="N18" s="20"/>
      <c r="O18" s="20"/>
      <c r="P18" s="20"/>
      <c r="Q18" s="175"/>
      <c r="R18" s="175"/>
    </row>
    <row r="19" spans="1:18">
      <c r="A19" s="175"/>
      <c r="B19" s="293" t="s">
        <v>35</v>
      </c>
      <c r="C19" s="279">
        <v>0.13400000000000001</v>
      </c>
      <c r="D19" s="293">
        <v>3.8</v>
      </c>
      <c r="E19" s="293"/>
      <c r="F19" s="207">
        <v>0.14000000000000001</v>
      </c>
      <c r="G19" s="207">
        <v>0.1</v>
      </c>
      <c r="H19" s="175"/>
      <c r="I19" s="175"/>
      <c r="J19" s="175"/>
      <c r="K19" s="175"/>
      <c r="L19" s="175"/>
      <c r="M19" s="175"/>
      <c r="N19" s="175"/>
      <c r="O19" s="175"/>
      <c r="P19" s="175"/>
      <c r="Q19" s="175"/>
      <c r="R19" s="175"/>
    </row>
    <row r="20" spans="1:18">
      <c r="A20" s="175"/>
      <c r="B20" s="293" t="s">
        <v>38</v>
      </c>
      <c r="C20" s="279">
        <v>0.13400000000000001</v>
      </c>
      <c r="D20" s="293">
        <v>4.0999999999999996</v>
      </c>
      <c r="E20" s="293"/>
      <c r="F20" s="207">
        <v>0.14000000000000001</v>
      </c>
      <c r="G20" s="207">
        <v>0.1</v>
      </c>
      <c r="H20" s="175"/>
      <c r="I20" s="175"/>
      <c r="J20" s="175"/>
      <c r="K20" s="175"/>
      <c r="L20" s="175"/>
      <c r="M20" s="175"/>
      <c r="N20" s="175"/>
      <c r="O20" s="175"/>
      <c r="P20" s="175"/>
      <c r="Q20" s="175"/>
      <c r="R20" s="175"/>
    </row>
    <row r="21" spans="1:18">
      <c r="A21" s="175"/>
      <c r="B21" s="293" t="s">
        <v>36</v>
      </c>
      <c r="C21" s="279">
        <v>0.151</v>
      </c>
      <c r="D21" s="293">
        <v>2.2999999999999998</v>
      </c>
      <c r="E21" s="276"/>
      <c r="F21" s="207">
        <v>0.14000000000000001</v>
      </c>
      <c r="G21" s="207">
        <v>0.1</v>
      </c>
      <c r="H21" s="175"/>
      <c r="I21" s="175"/>
      <c r="J21" s="175"/>
      <c r="K21" s="175"/>
      <c r="L21" s="175"/>
      <c r="M21" s="175"/>
      <c r="N21" s="175"/>
      <c r="O21" s="175"/>
      <c r="P21" s="175"/>
      <c r="Q21" s="175"/>
      <c r="R21" s="175"/>
    </row>
    <row r="22" spans="1:18">
      <c r="A22" s="175"/>
      <c r="B22" s="293" t="s">
        <v>33</v>
      </c>
      <c r="C22" s="279">
        <v>0.161</v>
      </c>
      <c r="D22" s="293">
        <v>2.2999999999999998</v>
      </c>
      <c r="E22" s="293"/>
      <c r="F22" s="207">
        <v>0.14000000000000001</v>
      </c>
      <c r="G22" s="207">
        <v>0.1</v>
      </c>
      <c r="H22" s="175"/>
      <c r="I22" s="175"/>
      <c r="J22" s="175"/>
      <c r="K22" s="20"/>
      <c r="L22" s="20"/>
      <c r="M22" s="20"/>
      <c r="N22" s="20"/>
      <c r="O22" s="20"/>
      <c r="P22" s="20"/>
      <c r="Q22" s="175"/>
      <c r="R22" s="175"/>
    </row>
    <row r="23" spans="1:18">
      <c r="A23" s="175"/>
      <c r="B23" s="293" t="s">
        <v>37</v>
      </c>
      <c r="C23" s="279">
        <v>0.16200000000000001</v>
      </c>
      <c r="D23" s="293">
        <v>2</v>
      </c>
      <c r="E23" s="293"/>
      <c r="F23" s="207">
        <v>0.14000000000000001</v>
      </c>
      <c r="G23" s="207">
        <v>0.1</v>
      </c>
      <c r="H23" s="175"/>
      <c r="I23" s="175"/>
      <c r="J23" s="175"/>
      <c r="K23" s="175"/>
      <c r="L23" s="175"/>
      <c r="M23" s="175"/>
      <c r="N23" s="175"/>
      <c r="O23" s="175"/>
      <c r="P23" s="175"/>
      <c r="Q23" s="175"/>
      <c r="R23" s="175"/>
    </row>
    <row r="24" spans="1:18">
      <c r="A24" s="175"/>
      <c r="B24" s="293" t="s">
        <v>34</v>
      </c>
      <c r="C24" s="279">
        <v>0.16900000000000001</v>
      </c>
      <c r="D24" s="293">
        <v>8.6999999999999993</v>
      </c>
      <c r="E24" s="293"/>
      <c r="F24" s="207">
        <v>0.14000000000000001</v>
      </c>
      <c r="G24" s="207">
        <v>0.1</v>
      </c>
      <c r="H24" s="175"/>
      <c r="I24" s="175"/>
      <c r="J24" s="175"/>
      <c r="K24" s="20"/>
      <c r="L24" s="20"/>
      <c r="M24" s="20"/>
      <c r="N24" s="20"/>
      <c r="O24" s="20"/>
      <c r="P24" s="20"/>
      <c r="Q24" s="175"/>
      <c r="R24" s="175"/>
    </row>
    <row r="25" spans="1:18">
      <c r="A25" s="175"/>
      <c r="B25" s="84" t="s">
        <v>53</v>
      </c>
      <c r="C25" s="238">
        <v>9.6000000000000002E-2</v>
      </c>
      <c r="D25" s="294">
        <v>0.5</v>
      </c>
      <c r="E25" s="293"/>
      <c r="F25" s="207">
        <v>0.14000000000000001</v>
      </c>
      <c r="G25" s="207">
        <v>0.1</v>
      </c>
      <c r="H25" s="175"/>
      <c r="I25" s="175"/>
      <c r="J25" s="175"/>
      <c r="K25" s="175"/>
      <c r="L25" s="175"/>
      <c r="M25" s="175"/>
      <c r="N25" s="175"/>
      <c r="O25" s="175"/>
      <c r="P25" s="175"/>
      <c r="Q25" s="175"/>
      <c r="R25" s="175"/>
    </row>
    <row r="26" spans="1:18">
      <c r="A26" s="175"/>
      <c r="B26" s="84" t="s">
        <v>57</v>
      </c>
      <c r="C26" s="238">
        <v>0.13800000000000001</v>
      </c>
      <c r="D26" s="294">
        <v>0.1</v>
      </c>
      <c r="E26" s="293"/>
      <c r="F26" s="207">
        <v>0.14000000000000001</v>
      </c>
      <c r="G26" s="207">
        <v>0.1</v>
      </c>
      <c r="H26" s="175"/>
      <c r="I26" s="175"/>
      <c r="J26" s="175"/>
      <c r="K26" s="175"/>
      <c r="L26" s="175"/>
      <c r="M26" s="175"/>
      <c r="N26" s="175"/>
      <c r="O26" s="175"/>
      <c r="P26" s="175"/>
      <c r="Q26" s="175"/>
      <c r="R26" s="175"/>
    </row>
    <row r="27" spans="1:18" s="175" customFormat="1">
      <c r="B27" s="83"/>
      <c r="C27" s="138"/>
      <c r="D27" s="145"/>
    </row>
    <row r="28" spans="1:18" ht="14.25" customHeight="1">
      <c r="A28" s="399" t="s">
        <v>505</v>
      </c>
      <c r="B28" s="399"/>
      <c r="C28" s="399"/>
      <c r="D28" s="399"/>
      <c r="E28" s="399"/>
      <c r="F28" s="399"/>
      <c r="G28" s="399"/>
      <c r="H28" s="399"/>
      <c r="I28" s="399"/>
      <c r="J28" s="175"/>
      <c r="K28" s="175"/>
      <c r="L28" s="175"/>
      <c r="M28" s="175"/>
      <c r="N28" s="175"/>
      <c r="O28" s="175"/>
      <c r="P28" s="175"/>
      <c r="Q28" s="175"/>
      <c r="R28" s="175"/>
    </row>
    <row r="29" spans="1:18">
      <c r="A29" s="399" t="s">
        <v>81</v>
      </c>
      <c r="B29" s="399"/>
      <c r="C29" s="399"/>
      <c r="D29" s="399"/>
      <c r="E29" s="399"/>
      <c r="F29" s="399"/>
      <c r="G29" s="399"/>
      <c r="H29" s="399"/>
      <c r="I29" s="399"/>
      <c r="J29" s="175"/>
      <c r="K29" s="175"/>
      <c r="L29" s="175"/>
      <c r="M29" s="175"/>
      <c r="N29" s="175"/>
      <c r="O29" s="175"/>
      <c r="P29" s="175"/>
      <c r="Q29" s="175"/>
      <c r="R29" s="175"/>
    </row>
    <row r="30" spans="1:18">
      <c r="A30" s="198"/>
      <c r="B30" s="198"/>
      <c r="C30" s="198"/>
      <c r="D30" s="198"/>
      <c r="E30" s="198"/>
      <c r="F30" s="198"/>
      <c r="G30" s="198"/>
      <c r="H30" s="198"/>
      <c r="I30" s="198"/>
      <c r="J30" s="175"/>
      <c r="K30" s="175"/>
      <c r="L30" s="175"/>
      <c r="M30" s="175"/>
      <c r="N30" s="175"/>
      <c r="O30" s="175"/>
      <c r="P30" s="175"/>
      <c r="Q30" s="175"/>
      <c r="R30" s="175"/>
    </row>
    <row r="31" spans="1:18" s="217" customFormat="1" ht="14.25" customHeight="1">
      <c r="A31" s="403" t="s">
        <v>377</v>
      </c>
      <c r="B31" s="403"/>
      <c r="C31" s="403"/>
      <c r="D31" s="403"/>
      <c r="E31" s="403"/>
      <c r="F31" s="403"/>
      <c r="G31" s="403"/>
      <c r="H31" s="403"/>
      <c r="I31" s="403"/>
      <c r="J31" s="403"/>
      <c r="K31" s="403"/>
      <c r="L31" s="403"/>
      <c r="M31" s="403"/>
      <c r="N31" s="403"/>
      <c r="O31" s="403"/>
      <c r="P31" s="403"/>
      <c r="Q31" s="403"/>
      <c r="R31" s="403"/>
    </row>
    <row r="32" spans="1:18">
      <c r="A32" s="198"/>
      <c r="B32" s="198"/>
      <c r="C32" s="198"/>
      <c r="D32" s="198"/>
      <c r="E32" s="198"/>
      <c r="F32" s="198"/>
      <c r="G32" s="198"/>
      <c r="H32" s="198"/>
      <c r="I32" s="198"/>
      <c r="J32" s="175"/>
      <c r="K32" s="175"/>
      <c r="L32" s="175"/>
      <c r="M32" s="175"/>
      <c r="N32" s="175"/>
      <c r="O32" s="175"/>
      <c r="P32" s="175"/>
      <c r="Q32" s="175"/>
      <c r="R32" s="175"/>
    </row>
    <row r="33" spans="1:16" ht="24">
      <c r="A33" s="175"/>
      <c r="B33" s="73"/>
      <c r="C33" s="73" t="s">
        <v>80</v>
      </c>
      <c r="D33" s="73" t="s">
        <v>46</v>
      </c>
      <c r="E33" s="175"/>
      <c r="F33" s="175"/>
      <c r="G33" s="175"/>
      <c r="H33" s="175"/>
      <c r="I33" s="175"/>
      <c r="J33" s="175"/>
      <c r="K33" s="175"/>
      <c r="L33" s="175"/>
      <c r="M33" s="175"/>
      <c r="N33" s="175"/>
      <c r="O33" s="175"/>
      <c r="P33" s="175"/>
    </row>
    <row r="34" spans="1:16">
      <c r="A34" s="175"/>
      <c r="B34" s="67">
        <v>2015</v>
      </c>
      <c r="C34" s="226">
        <v>9.5000000000000001E-2</v>
      </c>
      <c r="D34" s="173">
        <v>2.1</v>
      </c>
      <c r="E34" s="175"/>
      <c r="F34" s="175"/>
      <c r="G34" s="175"/>
      <c r="H34" s="175"/>
      <c r="I34" s="175"/>
      <c r="J34" s="175"/>
      <c r="K34" s="175"/>
      <c r="L34" s="175"/>
      <c r="M34" s="175"/>
      <c r="N34" s="175"/>
      <c r="O34" s="175"/>
      <c r="P34" s="175"/>
    </row>
    <row r="35" spans="1:16">
      <c r="A35" s="175"/>
      <c r="B35" s="68">
        <v>2016</v>
      </c>
      <c r="C35" s="226">
        <v>5.7000000000000002E-2</v>
      </c>
      <c r="D35" s="173">
        <v>1.7</v>
      </c>
      <c r="E35" s="175"/>
      <c r="F35" s="175"/>
      <c r="G35" s="175"/>
      <c r="H35" s="175"/>
      <c r="I35" s="175"/>
      <c r="J35" s="175"/>
      <c r="K35" s="175"/>
      <c r="L35" s="175"/>
      <c r="M35" s="175"/>
      <c r="N35" s="175"/>
      <c r="O35" s="175"/>
      <c r="P35" s="175"/>
    </row>
    <row r="36" spans="1:16">
      <c r="A36" s="175"/>
      <c r="B36" s="68">
        <v>2017</v>
      </c>
      <c r="C36" s="226">
        <v>6.7000000000000004E-2</v>
      </c>
      <c r="D36" s="173">
        <v>1.5</v>
      </c>
      <c r="E36" s="175"/>
      <c r="F36" s="175"/>
      <c r="G36" s="175"/>
      <c r="H36" s="175"/>
      <c r="I36" s="175"/>
      <c r="J36" s="175"/>
      <c r="K36" s="175"/>
      <c r="L36" s="175"/>
      <c r="M36" s="175"/>
      <c r="N36" s="175"/>
      <c r="O36" s="175"/>
      <c r="P36" s="175"/>
    </row>
    <row r="37" spans="1:16">
      <c r="A37" s="175"/>
      <c r="B37" s="68">
        <v>2018</v>
      </c>
      <c r="C37" s="226">
        <v>6.2E-2</v>
      </c>
      <c r="D37" s="308">
        <v>2</v>
      </c>
      <c r="E37" s="175"/>
      <c r="F37" s="175"/>
      <c r="G37" s="175"/>
      <c r="H37" s="175"/>
      <c r="I37" s="175"/>
      <c r="J37" s="175"/>
      <c r="K37" s="175"/>
      <c r="L37" s="175"/>
      <c r="M37" s="175"/>
      <c r="N37" s="175"/>
      <c r="O37" s="175"/>
      <c r="P37" s="175"/>
    </row>
    <row r="38" spans="1:16">
      <c r="A38" s="175"/>
      <c r="B38" s="68">
        <v>2019</v>
      </c>
      <c r="C38" s="226">
        <v>0.06</v>
      </c>
      <c r="D38" s="173">
        <v>2.2000000000000002</v>
      </c>
      <c r="E38" s="175"/>
      <c r="F38" s="175"/>
      <c r="G38" s="175"/>
      <c r="H38" s="175"/>
      <c r="I38" s="175"/>
      <c r="J38" s="175"/>
      <c r="K38" s="175"/>
      <c r="L38" s="175"/>
      <c r="M38" s="175"/>
      <c r="N38" s="175"/>
      <c r="O38" s="175"/>
      <c r="P38" s="175"/>
    </row>
    <row r="40" spans="1:16" ht="14.25" customHeight="1">
      <c r="A40" s="399" t="s">
        <v>506</v>
      </c>
      <c r="B40" s="399"/>
      <c r="C40" s="399"/>
      <c r="D40" s="399"/>
      <c r="E40" s="399"/>
      <c r="F40" s="399"/>
      <c r="G40" s="399"/>
      <c r="H40" s="399"/>
      <c r="I40" s="399"/>
      <c r="J40" s="175"/>
      <c r="K40" s="175"/>
      <c r="L40" s="175"/>
      <c r="M40" s="175"/>
      <c r="N40" s="175"/>
      <c r="O40" s="175"/>
      <c r="P40" s="175"/>
    </row>
    <row r="41" spans="1:16">
      <c r="A41" s="399" t="s">
        <v>81</v>
      </c>
      <c r="B41" s="399"/>
      <c r="C41" s="399"/>
      <c r="D41" s="399"/>
      <c r="E41" s="399"/>
      <c r="F41" s="399"/>
      <c r="G41" s="399"/>
      <c r="H41" s="399"/>
      <c r="I41" s="399"/>
      <c r="J41" s="175"/>
      <c r="K41" s="175"/>
      <c r="L41" s="175"/>
      <c r="M41" s="175"/>
      <c r="N41" s="175"/>
      <c r="O41" s="175"/>
      <c r="P41" s="175"/>
    </row>
    <row r="43" spans="1:16" s="75" customFormat="1">
      <c r="A43" s="398" t="s">
        <v>507</v>
      </c>
      <c r="B43" s="398"/>
      <c r="C43" s="398"/>
      <c r="D43" s="398"/>
      <c r="E43" s="398"/>
      <c r="F43" s="398"/>
      <c r="G43" s="398"/>
      <c r="H43" s="398"/>
      <c r="I43" s="398"/>
      <c r="K43" s="218"/>
      <c r="L43" s="218"/>
      <c r="M43" s="218"/>
      <c r="N43" s="218"/>
      <c r="O43" s="218"/>
      <c r="P43" s="218"/>
    </row>
    <row r="44" spans="1:16">
      <c r="A44" s="175"/>
      <c r="B44" s="175"/>
      <c r="C44" s="175"/>
      <c r="D44" s="175"/>
      <c r="E44" s="175"/>
      <c r="F44" s="175"/>
      <c r="G44" s="175"/>
      <c r="H44" s="175"/>
      <c r="I44" s="175"/>
      <c r="J44" s="175"/>
      <c r="K44" s="20"/>
      <c r="L44" s="20"/>
      <c r="M44" s="20"/>
      <c r="N44" s="20"/>
      <c r="O44" s="20"/>
      <c r="P44" s="20"/>
    </row>
    <row r="45" spans="1:16" ht="24">
      <c r="A45" s="175"/>
      <c r="B45" s="1"/>
      <c r="C45" s="73" t="s">
        <v>80</v>
      </c>
      <c r="D45" s="73" t="s">
        <v>46</v>
      </c>
      <c r="E45" s="175" t="s">
        <v>660</v>
      </c>
      <c r="F45" s="293"/>
      <c r="G45" s="293"/>
      <c r="H45" s="175"/>
      <c r="I45" s="175"/>
      <c r="J45" s="175"/>
      <c r="K45" s="20"/>
      <c r="L45" s="20"/>
      <c r="M45" s="20"/>
      <c r="N45" s="20"/>
      <c r="O45" s="20"/>
      <c r="P45" s="20"/>
    </row>
    <row r="46" spans="1:16" s="175" customFormat="1">
      <c r="B46" s="173" t="s">
        <v>289</v>
      </c>
      <c r="C46" s="232">
        <v>0.35699999999999998</v>
      </c>
      <c r="D46" s="256">
        <v>20.8</v>
      </c>
      <c r="E46" s="154">
        <v>6.6000000000000003E-2</v>
      </c>
      <c r="F46" s="313"/>
      <c r="G46" s="314"/>
      <c r="H46" s="357"/>
      <c r="I46" s="357"/>
      <c r="K46" s="20"/>
      <c r="L46" s="20"/>
      <c r="M46" s="20"/>
      <c r="N46" s="20"/>
      <c r="O46" s="20"/>
      <c r="P46" s="20"/>
    </row>
    <row r="47" spans="1:16" s="175" customFormat="1">
      <c r="B47" s="173" t="s">
        <v>329</v>
      </c>
      <c r="C47" s="232">
        <v>0.27500000000000002</v>
      </c>
      <c r="D47" s="256">
        <v>11.7</v>
      </c>
      <c r="E47" s="279">
        <v>6.6000000000000003E-2</v>
      </c>
      <c r="F47" s="313"/>
      <c r="G47" s="314"/>
      <c r="H47" s="357"/>
      <c r="I47" s="357"/>
      <c r="K47" s="20"/>
      <c r="L47" s="20"/>
      <c r="M47" s="20"/>
      <c r="N47" s="20"/>
      <c r="O47" s="20"/>
      <c r="P47" s="20"/>
    </row>
    <row r="48" spans="1:16" s="175" customFormat="1">
      <c r="B48" s="173" t="s">
        <v>316</v>
      </c>
      <c r="C48" s="232">
        <v>0.219</v>
      </c>
      <c r="D48" s="256">
        <v>18.7</v>
      </c>
      <c r="E48" s="279">
        <v>6.6000000000000003E-2</v>
      </c>
      <c r="F48" s="313"/>
      <c r="G48" s="314"/>
      <c r="H48" s="357"/>
      <c r="I48" s="357"/>
      <c r="K48" s="20"/>
      <c r="L48" s="20"/>
      <c r="M48" s="20"/>
      <c r="N48" s="20"/>
      <c r="O48" s="20"/>
      <c r="P48" s="20"/>
    </row>
    <row r="49" spans="2:16" s="175" customFormat="1">
      <c r="B49" s="173" t="s">
        <v>293</v>
      </c>
      <c r="C49" s="232">
        <v>0.193</v>
      </c>
      <c r="D49" s="256">
        <v>6.4</v>
      </c>
      <c r="E49" s="279">
        <v>6.6000000000000003E-2</v>
      </c>
      <c r="F49" s="313"/>
      <c r="G49" s="314"/>
      <c r="H49" s="357"/>
      <c r="I49" s="357"/>
      <c r="K49" s="20"/>
      <c r="L49" s="20"/>
      <c r="M49" s="20"/>
      <c r="N49" s="20"/>
      <c r="O49" s="20"/>
      <c r="P49" s="20"/>
    </row>
    <row r="50" spans="2:16" s="175" customFormat="1">
      <c r="B50" s="173" t="s">
        <v>318</v>
      </c>
      <c r="C50" s="232">
        <v>0.17199999999999999</v>
      </c>
      <c r="D50" s="256">
        <v>7.9</v>
      </c>
      <c r="E50" s="279">
        <v>6.6000000000000003E-2</v>
      </c>
      <c r="F50" s="313"/>
      <c r="G50" s="314"/>
      <c r="H50" s="357"/>
      <c r="I50" s="357"/>
      <c r="K50" s="20"/>
      <c r="L50" s="20"/>
      <c r="M50" s="20"/>
      <c r="N50" s="20"/>
      <c r="O50" s="20"/>
      <c r="P50" s="20"/>
    </row>
    <row r="51" spans="2:16" s="175" customFormat="1">
      <c r="B51" s="173" t="s">
        <v>315</v>
      </c>
      <c r="C51" s="232">
        <v>0.16300000000000001</v>
      </c>
      <c r="D51" s="256">
        <v>7.6</v>
      </c>
      <c r="E51" s="279">
        <v>6.6000000000000003E-2</v>
      </c>
      <c r="F51" s="313"/>
      <c r="G51" s="314"/>
      <c r="H51" s="357"/>
      <c r="I51" s="357"/>
      <c r="K51" s="20"/>
      <c r="L51" s="20"/>
      <c r="M51" s="20"/>
      <c r="N51" s="20"/>
      <c r="O51" s="20"/>
      <c r="P51" s="20"/>
    </row>
    <row r="52" spans="2:16" s="175" customFormat="1">
      <c r="B52" s="173" t="s">
        <v>307</v>
      </c>
      <c r="C52" s="232">
        <v>0.126</v>
      </c>
      <c r="D52" s="256">
        <v>7.8</v>
      </c>
      <c r="E52" s="279">
        <v>6.6000000000000003E-2</v>
      </c>
      <c r="F52" s="313"/>
      <c r="G52" s="314"/>
      <c r="H52" s="357"/>
      <c r="I52" s="357"/>
      <c r="K52" s="20"/>
      <c r="L52" s="20"/>
      <c r="M52" s="20"/>
      <c r="N52" s="20"/>
      <c r="O52" s="20"/>
      <c r="P52" s="20"/>
    </row>
    <row r="53" spans="2:16" s="175" customFormat="1">
      <c r="B53" s="173" t="s">
        <v>313</v>
      </c>
      <c r="C53" s="232">
        <v>0.126</v>
      </c>
      <c r="D53" s="256">
        <v>7.3</v>
      </c>
      <c r="E53" s="279">
        <v>6.6000000000000003E-2</v>
      </c>
      <c r="F53" s="313"/>
      <c r="G53" s="314"/>
      <c r="H53" s="357"/>
      <c r="I53" s="357"/>
      <c r="K53" s="20"/>
      <c r="L53" s="20"/>
      <c r="M53" s="20"/>
      <c r="N53" s="20"/>
      <c r="O53" s="20"/>
      <c r="P53" s="20"/>
    </row>
    <row r="54" spans="2:16" s="175" customFormat="1">
      <c r="B54" s="173" t="s">
        <v>326</v>
      </c>
      <c r="C54" s="232">
        <v>0.11799999999999999</v>
      </c>
      <c r="D54" s="256">
        <v>4</v>
      </c>
      <c r="E54" s="279">
        <v>6.6000000000000003E-2</v>
      </c>
      <c r="F54" s="313"/>
      <c r="G54" s="314"/>
      <c r="H54" s="357"/>
      <c r="I54" s="357"/>
      <c r="K54" s="20"/>
      <c r="L54" s="20"/>
      <c r="M54" s="20"/>
      <c r="N54" s="20"/>
      <c r="O54" s="20"/>
      <c r="P54" s="20"/>
    </row>
    <row r="55" spans="2:16" s="175" customFormat="1">
      <c r="B55" s="173" t="s">
        <v>317</v>
      </c>
      <c r="C55" s="232">
        <v>0.106</v>
      </c>
      <c r="D55" s="256">
        <v>3.6</v>
      </c>
      <c r="E55" s="279">
        <v>6.6000000000000003E-2</v>
      </c>
      <c r="F55" s="313"/>
      <c r="G55" s="314"/>
      <c r="H55" s="357"/>
      <c r="I55" s="357"/>
      <c r="K55" s="20"/>
      <c r="L55" s="20"/>
      <c r="M55" s="20"/>
      <c r="N55" s="20"/>
      <c r="O55" s="20"/>
      <c r="P55" s="20"/>
    </row>
    <row r="56" spans="2:16" s="175" customFormat="1">
      <c r="B56" s="173" t="s">
        <v>320</v>
      </c>
      <c r="C56" s="232">
        <v>9.9000000000000005E-2</v>
      </c>
      <c r="D56" s="315">
        <v>9.8000000000000007</v>
      </c>
      <c r="E56" s="279">
        <v>6.6000000000000003E-2</v>
      </c>
      <c r="F56" s="313"/>
      <c r="G56" s="314"/>
      <c r="H56" s="357"/>
      <c r="I56" s="357"/>
      <c r="K56" s="20"/>
      <c r="L56" s="20"/>
      <c r="M56" s="20"/>
      <c r="N56" s="20"/>
      <c r="O56" s="20"/>
      <c r="P56" s="20"/>
    </row>
    <row r="57" spans="2:16" s="175" customFormat="1">
      <c r="B57" s="173" t="s">
        <v>319</v>
      </c>
      <c r="C57" s="232">
        <v>9.6000000000000002E-2</v>
      </c>
      <c r="D57" s="256">
        <v>6.6</v>
      </c>
      <c r="E57" s="279">
        <v>6.6000000000000003E-2</v>
      </c>
      <c r="F57" s="313"/>
      <c r="G57" s="314"/>
      <c r="H57" s="357"/>
      <c r="I57" s="357"/>
      <c r="K57" s="20"/>
      <c r="L57" s="20"/>
      <c r="M57" s="20"/>
      <c r="N57" s="20"/>
      <c r="O57" s="20"/>
      <c r="P57" s="20"/>
    </row>
    <row r="58" spans="2:16" s="175" customFormat="1">
      <c r="B58" s="173" t="s">
        <v>300</v>
      </c>
      <c r="C58" s="232">
        <v>9.4E-2</v>
      </c>
      <c r="D58" s="315">
        <v>9</v>
      </c>
      <c r="E58" s="279">
        <v>6.6000000000000003E-2</v>
      </c>
      <c r="F58" s="313"/>
      <c r="G58" s="314"/>
      <c r="H58" s="357"/>
      <c r="I58" s="357"/>
      <c r="K58" s="20"/>
      <c r="L58" s="20"/>
      <c r="M58" s="20"/>
      <c r="N58" s="20"/>
      <c r="O58" s="20"/>
      <c r="P58" s="20"/>
    </row>
    <row r="59" spans="2:16" s="175" customFormat="1">
      <c r="B59" s="173" t="s">
        <v>321</v>
      </c>
      <c r="C59" s="232">
        <v>9.2999999999999999E-2</v>
      </c>
      <c r="D59" s="256">
        <v>6.2</v>
      </c>
      <c r="E59" s="279">
        <v>6.6000000000000003E-2</v>
      </c>
      <c r="F59" s="313"/>
      <c r="G59" s="314"/>
      <c r="H59" s="357"/>
      <c r="I59" s="357"/>
      <c r="K59" s="20"/>
      <c r="L59" s="20"/>
      <c r="M59" s="20"/>
      <c r="N59" s="20"/>
      <c r="O59" s="20"/>
      <c r="P59" s="20"/>
    </row>
    <row r="60" spans="2:16" s="175" customFormat="1">
      <c r="B60" s="173" t="s">
        <v>311</v>
      </c>
      <c r="C60" s="232">
        <v>9.1999999999999998E-2</v>
      </c>
      <c r="D60" s="256">
        <v>6.5</v>
      </c>
      <c r="E60" s="279">
        <v>6.6000000000000003E-2</v>
      </c>
      <c r="F60" s="313"/>
      <c r="G60" s="314"/>
      <c r="H60" s="357"/>
      <c r="I60" s="357"/>
      <c r="K60" s="20"/>
      <c r="L60" s="20"/>
      <c r="M60" s="20"/>
      <c r="N60" s="20"/>
      <c r="O60" s="20"/>
      <c r="P60" s="20"/>
    </row>
    <row r="61" spans="2:16" s="175" customFormat="1">
      <c r="B61" s="173" t="s">
        <v>322</v>
      </c>
      <c r="C61" s="232">
        <v>8.8999999999999996E-2</v>
      </c>
      <c r="D61" s="256">
        <v>7</v>
      </c>
      <c r="E61" s="279">
        <v>6.6000000000000003E-2</v>
      </c>
      <c r="F61" s="313"/>
      <c r="G61" s="314"/>
      <c r="H61" s="357"/>
      <c r="I61" s="357"/>
      <c r="K61" s="20"/>
      <c r="L61" s="20"/>
      <c r="M61" s="20"/>
      <c r="N61" s="20"/>
      <c r="O61" s="20"/>
      <c r="P61" s="20"/>
    </row>
    <row r="62" spans="2:16" s="175" customFormat="1">
      <c r="B62" s="173" t="s">
        <v>305</v>
      </c>
      <c r="C62" s="232">
        <v>8.5999999999999993E-2</v>
      </c>
      <c r="D62" s="256">
        <v>5.4</v>
      </c>
      <c r="E62" s="279">
        <v>6.6000000000000003E-2</v>
      </c>
      <c r="F62" s="313"/>
      <c r="G62" s="314"/>
      <c r="H62" s="357"/>
      <c r="I62" s="357"/>
      <c r="K62" s="20"/>
      <c r="L62" s="20"/>
      <c r="M62" s="20"/>
      <c r="N62" s="20"/>
      <c r="O62" s="20"/>
      <c r="P62" s="20"/>
    </row>
    <row r="63" spans="2:16" s="175" customFormat="1">
      <c r="B63" s="173" t="s">
        <v>303</v>
      </c>
      <c r="C63" s="232">
        <v>8.1000000000000003E-2</v>
      </c>
      <c r="D63" s="315">
        <v>5.2</v>
      </c>
      <c r="E63" s="279">
        <v>6.6000000000000003E-2</v>
      </c>
      <c r="F63" s="313"/>
      <c r="G63" s="314"/>
      <c r="H63" s="357"/>
      <c r="I63" s="357"/>
      <c r="K63" s="20"/>
      <c r="L63" s="20"/>
      <c r="M63" s="20"/>
      <c r="N63" s="20"/>
      <c r="O63" s="20"/>
      <c r="P63" s="20"/>
    </row>
    <row r="64" spans="2:16" s="175" customFormat="1">
      <c r="B64" s="173" t="s">
        <v>299</v>
      </c>
      <c r="C64" s="232">
        <v>7.1999999999999995E-2</v>
      </c>
      <c r="D64" s="256">
        <v>9.5</v>
      </c>
      <c r="E64" s="279">
        <v>6.6000000000000003E-2</v>
      </c>
      <c r="F64" s="313"/>
      <c r="G64" s="314"/>
      <c r="H64" s="357"/>
      <c r="I64" s="357"/>
      <c r="K64" s="20"/>
      <c r="L64" s="20"/>
      <c r="M64" s="20"/>
      <c r="N64" s="20"/>
      <c r="O64" s="20"/>
      <c r="P64" s="20"/>
    </row>
    <row r="65" spans="1:16" s="175" customFormat="1">
      <c r="B65" s="173" t="s">
        <v>328</v>
      </c>
      <c r="C65" s="232">
        <v>6.7000000000000004E-2</v>
      </c>
      <c r="D65" s="256">
        <v>7.8</v>
      </c>
      <c r="E65" s="279">
        <v>6.6000000000000003E-2</v>
      </c>
      <c r="F65" s="313"/>
      <c r="G65" s="314"/>
      <c r="H65" s="357"/>
      <c r="I65" s="357"/>
      <c r="K65" s="20"/>
      <c r="L65" s="20"/>
      <c r="M65" s="20"/>
      <c r="N65" s="20"/>
      <c r="O65" s="20"/>
      <c r="P65" s="20"/>
    </row>
    <row r="66" spans="1:16" s="175" customFormat="1">
      <c r="B66" s="173" t="s">
        <v>314</v>
      </c>
      <c r="C66" s="232">
        <v>6.2E-2</v>
      </c>
      <c r="D66" s="256">
        <v>6.1</v>
      </c>
      <c r="E66" s="279">
        <v>6.6000000000000003E-2</v>
      </c>
      <c r="F66" s="313"/>
      <c r="G66" s="314"/>
      <c r="H66" s="357"/>
      <c r="I66" s="357"/>
      <c r="K66" s="20"/>
      <c r="L66" s="20"/>
      <c r="M66" s="20"/>
      <c r="N66" s="20"/>
      <c r="O66" s="20"/>
      <c r="P66" s="20"/>
    </row>
    <row r="67" spans="1:16" s="175" customFormat="1">
      <c r="B67" s="173" t="s">
        <v>304</v>
      </c>
      <c r="C67" s="232">
        <v>6.0999999999999999E-2</v>
      </c>
      <c r="D67" s="315">
        <v>6.9</v>
      </c>
      <c r="E67" s="279">
        <v>6.6000000000000003E-2</v>
      </c>
      <c r="F67" s="313"/>
      <c r="G67" s="314"/>
      <c r="H67" s="357"/>
      <c r="I67" s="357"/>
      <c r="K67" s="20"/>
      <c r="L67" s="20"/>
      <c r="M67" s="20"/>
      <c r="N67" s="20"/>
      <c r="O67" s="20"/>
      <c r="P67" s="20"/>
    </row>
    <row r="68" spans="1:16" s="175" customFormat="1">
      <c r="B68" s="173" t="s">
        <v>302</v>
      </c>
      <c r="C68" s="232">
        <v>5.2999999999999999E-2</v>
      </c>
      <c r="D68" s="256">
        <v>6.8</v>
      </c>
      <c r="E68" s="279">
        <v>6.6000000000000003E-2</v>
      </c>
      <c r="F68" s="313"/>
      <c r="G68" s="314"/>
      <c r="H68" s="357"/>
      <c r="I68" s="357"/>
      <c r="K68" s="20"/>
      <c r="L68" s="20"/>
      <c r="M68" s="20"/>
      <c r="N68" s="20"/>
      <c r="O68" s="20"/>
      <c r="P68" s="20"/>
    </row>
    <row r="69" spans="1:16" s="175" customFormat="1">
      <c r="B69" s="173" t="s">
        <v>292</v>
      </c>
      <c r="C69" s="232">
        <v>5.0999999999999997E-2</v>
      </c>
      <c r="D69" s="256">
        <v>4.8</v>
      </c>
      <c r="E69" s="279">
        <v>6.6000000000000003E-2</v>
      </c>
      <c r="F69" s="313"/>
      <c r="G69" s="314"/>
      <c r="H69" s="357"/>
      <c r="I69" s="357"/>
      <c r="K69" s="20"/>
      <c r="L69" s="20"/>
      <c r="M69" s="20"/>
      <c r="N69" s="20"/>
      <c r="O69" s="20"/>
      <c r="P69" s="20"/>
    </row>
    <row r="70" spans="1:16" s="175" customFormat="1">
      <c r="B70" s="173" t="s">
        <v>298</v>
      </c>
      <c r="C70" s="232">
        <v>4.8000000000000001E-2</v>
      </c>
      <c r="D70" s="315">
        <v>4.7</v>
      </c>
      <c r="E70" s="279">
        <v>6.6000000000000003E-2</v>
      </c>
      <c r="F70" s="313"/>
      <c r="G70" s="314"/>
      <c r="H70" s="357"/>
      <c r="I70" s="357"/>
      <c r="K70" s="20"/>
      <c r="L70" s="20"/>
      <c r="M70" s="20"/>
      <c r="N70" s="20"/>
      <c r="O70" s="20"/>
      <c r="P70" s="20"/>
    </row>
    <row r="71" spans="1:16" s="175" customFormat="1">
      <c r="B71" s="173" t="s">
        <v>294</v>
      </c>
      <c r="C71" s="232">
        <v>4.7E-2</v>
      </c>
      <c r="D71" s="315">
        <v>2.4</v>
      </c>
      <c r="E71" s="279">
        <v>6.6000000000000003E-2</v>
      </c>
      <c r="F71" s="313"/>
      <c r="G71" s="314"/>
      <c r="H71" s="357"/>
      <c r="I71" s="357"/>
      <c r="K71" s="20"/>
      <c r="L71" s="20"/>
      <c r="M71" s="20"/>
      <c r="N71" s="20"/>
      <c r="O71" s="20"/>
      <c r="P71" s="20"/>
    </row>
    <row r="72" spans="1:16" s="175" customFormat="1">
      <c r="B72" s="173" t="s">
        <v>297</v>
      </c>
      <c r="C72" s="232">
        <v>4.2000000000000003E-2</v>
      </c>
      <c r="D72" s="315">
        <v>5.6</v>
      </c>
      <c r="E72" s="279">
        <v>6.6000000000000003E-2</v>
      </c>
      <c r="F72" s="313"/>
      <c r="G72" s="314"/>
      <c r="H72" s="357"/>
      <c r="I72" s="357"/>
      <c r="K72" s="20"/>
      <c r="L72" s="20"/>
      <c r="M72" s="20"/>
      <c r="N72" s="20"/>
      <c r="O72" s="20"/>
      <c r="P72" s="20"/>
    </row>
    <row r="73" spans="1:16" s="175" customFormat="1">
      <c r="B73" s="173" t="s">
        <v>306</v>
      </c>
      <c r="C73" s="232">
        <v>3.5000000000000003E-2</v>
      </c>
      <c r="D73" s="315">
        <v>4.9000000000000004</v>
      </c>
      <c r="E73" s="279">
        <v>6.6000000000000003E-2</v>
      </c>
      <c r="F73" s="313"/>
      <c r="G73" s="314"/>
      <c r="H73" s="357"/>
      <c r="I73" s="357"/>
      <c r="K73" s="20"/>
      <c r="L73" s="20"/>
      <c r="M73" s="20"/>
      <c r="N73" s="20"/>
      <c r="O73" s="20"/>
      <c r="P73" s="20"/>
    </row>
    <row r="74" spans="1:16" s="175" customFormat="1">
      <c r="B74" s="173" t="s">
        <v>312</v>
      </c>
      <c r="C74" s="232">
        <v>3.5000000000000003E-2</v>
      </c>
      <c r="D74" s="315">
        <v>1.6</v>
      </c>
      <c r="E74" s="279">
        <v>6.6000000000000003E-2</v>
      </c>
      <c r="F74" s="313"/>
      <c r="G74" s="314"/>
      <c r="H74" s="357"/>
      <c r="I74" s="357"/>
      <c r="K74" s="20"/>
      <c r="L74" s="20"/>
      <c r="M74" s="20"/>
      <c r="N74" s="20"/>
      <c r="O74" s="20"/>
      <c r="P74" s="20"/>
    </row>
    <row r="75" spans="1:16" s="175" customFormat="1">
      <c r="B75" s="173" t="s">
        <v>301</v>
      </c>
      <c r="C75" s="232">
        <v>3.1E-2</v>
      </c>
      <c r="D75" s="315">
        <v>1.4</v>
      </c>
      <c r="E75" s="279">
        <v>6.6000000000000003E-2</v>
      </c>
      <c r="F75" s="313"/>
      <c r="G75" s="314"/>
      <c r="H75" s="357"/>
      <c r="I75" s="357"/>
      <c r="K75" s="20"/>
      <c r="L75" s="20"/>
      <c r="M75" s="20"/>
      <c r="N75" s="20"/>
      <c r="O75" s="20"/>
      <c r="P75" s="20"/>
    </row>
    <row r="76" spans="1:16">
      <c r="A76" s="175"/>
      <c r="B76" s="173" t="s">
        <v>296</v>
      </c>
      <c r="C76" s="232">
        <v>2.8000000000000001E-2</v>
      </c>
      <c r="D76" s="256">
        <v>2.1</v>
      </c>
      <c r="E76" s="279">
        <v>6.6000000000000003E-2</v>
      </c>
      <c r="F76" s="313"/>
      <c r="G76" s="314"/>
      <c r="H76" s="357"/>
      <c r="I76" s="357"/>
      <c r="J76" s="175"/>
      <c r="K76" s="20"/>
      <c r="L76" s="20"/>
      <c r="M76" s="20"/>
      <c r="N76" s="20"/>
      <c r="O76" s="20"/>
      <c r="P76" s="20"/>
    </row>
    <row r="77" spans="1:16" s="175" customFormat="1">
      <c r="B77" s="173" t="s">
        <v>310</v>
      </c>
      <c r="C77" s="232">
        <v>2.4E-2</v>
      </c>
      <c r="D77" s="256">
        <v>1.5</v>
      </c>
      <c r="E77" s="279">
        <v>6.6000000000000003E-2</v>
      </c>
      <c r="F77" s="313"/>
      <c r="G77" s="314"/>
      <c r="H77" s="357"/>
      <c r="I77" s="357"/>
      <c r="K77" s="20"/>
      <c r="L77" s="20"/>
      <c r="M77" s="20"/>
      <c r="N77" s="20"/>
      <c r="O77" s="20"/>
      <c r="P77" s="20"/>
    </row>
    <row r="78" spans="1:16" s="175" customFormat="1">
      <c r="B78" s="173" t="s">
        <v>325</v>
      </c>
      <c r="C78" s="232">
        <v>2.1999999999999999E-2</v>
      </c>
      <c r="D78" s="256">
        <v>2.9</v>
      </c>
      <c r="E78" s="279">
        <v>6.6000000000000003E-2</v>
      </c>
      <c r="F78" s="313"/>
      <c r="G78" s="314"/>
      <c r="H78" s="357"/>
      <c r="I78" s="357"/>
      <c r="K78" s="20"/>
      <c r="L78" s="20"/>
      <c r="M78" s="20"/>
      <c r="N78" s="20"/>
      <c r="O78" s="20"/>
      <c r="P78" s="20"/>
    </row>
    <row r="79" spans="1:16">
      <c r="A79" s="175"/>
      <c r="B79" s="173" t="s">
        <v>295</v>
      </c>
      <c r="C79" s="232">
        <v>1.6E-2</v>
      </c>
      <c r="D79" s="315">
        <v>2.4</v>
      </c>
      <c r="E79" s="279">
        <v>6.6000000000000003E-2</v>
      </c>
      <c r="F79" s="313"/>
      <c r="G79" s="314"/>
      <c r="H79" s="357"/>
      <c r="I79" s="357"/>
      <c r="J79" s="175"/>
      <c r="K79" s="20"/>
      <c r="L79" s="20"/>
      <c r="M79" s="20"/>
      <c r="N79" s="20"/>
      <c r="O79" s="20"/>
      <c r="P79" s="20"/>
    </row>
    <row r="80" spans="1:16">
      <c r="A80" s="175"/>
      <c r="B80" s="173" t="s">
        <v>308</v>
      </c>
      <c r="C80" s="232">
        <v>4.0000000000000001E-3</v>
      </c>
      <c r="D80" s="315">
        <v>0.6</v>
      </c>
      <c r="E80" s="279">
        <v>6.6000000000000003E-2</v>
      </c>
      <c r="F80" s="313"/>
      <c r="G80" s="314"/>
      <c r="H80" s="357"/>
      <c r="I80" s="357"/>
      <c r="J80" s="175"/>
      <c r="K80" s="20"/>
      <c r="L80" s="20"/>
      <c r="M80" s="20"/>
      <c r="N80" s="20"/>
      <c r="O80" s="20"/>
      <c r="P80" s="20"/>
    </row>
    <row r="81" spans="1:16">
      <c r="A81" s="175"/>
      <c r="B81" s="173" t="s">
        <v>291</v>
      </c>
      <c r="C81" s="232">
        <v>0</v>
      </c>
      <c r="D81" s="315">
        <v>9.6</v>
      </c>
      <c r="E81" s="279">
        <v>6.6000000000000003E-2</v>
      </c>
      <c r="F81" s="313"/>
      <c r="G81" s="314"/>
      <c r="H81" s="357"/>
      <c r="I81" s="357"/>
      <c r="J81" s="175"/>
      <c r="K81" s="20"/>
      <c r="L81" s="20"/>
      <c r="M81" s="20"/>
      <c r="N81" s="20"/>
      <c r="O81" s="20"/>
      <c r="P81" s="20"/>
    </row>
    <row r="82" spans="1:16">
      <c r="A82" s="175"/>
      <c r="B82" s="173" t="s">
        <v>309</v>
      </c>
      <c r="C82" s="232">
        <v>0</v>
      </c>
      <c r="D82" s="315">
        <v>6.1</v>
      </c>
      <c r="E82" s="279">
        <v>6.6000000000000003E-2</v>
      </c>
      <c r="F82" s="313"/>
      <c r="G82" s="314"/>
      <c r="H82" s="357"/>
      <c r="I82" s="357"/>
      <c r="J82" s="175"/>
      <c r="K82" s="20"/>
      <c r="L82" s="20"/>
      <c r="M82" s="20"/>
      <c r="N82" s="20"/>
      <c r="O82" s="20"/>
      <c r="P82" s="20"/>
    </row>
    <row r="83" spans="1:16">
      <c r="A83" s="175"/>
      <c r="B83" s="173" t="s">
        <v>323</v>
      </c>
      <c r="C83" s="232">
        <v>0</v>
      </c>
      <c r="D83" s="256">
        <v>4.8</v>
      </c>
      <c r="E83" s="279">
        <v>6.6000000000000003E-2</v>
      </c>
      <c r="F83" s="313"/>
      <c r="G83" s="314"/>
      <c r="H83" s="357"/>
      <c r="I83" s="357"/>
      <c r="J83" s="175"/>
      <c r="K83" s="20"/>
      <c r="L83" s="20"/>
      <c r="M83" s="20"/>
      <c r="N83" s="20"/>
      <c r="O83" s="20"/>
      <c r="P83" s="20"/>
    </row>
    <row r="84" spans="1:16">
      <c r="A84" s="175"/>
      <c r="B84" s="173" t="s">
        <v>324</v>
      </c>
      <c r="C84" s="232">
        <v>0</v>
      </c>
      <c r="D84" s="256">
        <v>40.799999999999997</v>
      </c>
      <c r="E84" s="279">
        <v>6.6000000000000003E-2</v>
      </c>
      <c r="F84" s="313"/>
      <c r="G84" s="314"/>
      <c r="H84" s="357"/>
      <c r="I84" s="357"/>
      <c r="J84" s="175"/>
      <c r="K84" s="20"/>
      <c r="L84" s="20"/>
      <c r="M84" s="20"/>
      <c r="N84" s="20"/>
      <c r="O84" s="20"/>
      <c r="P84" s="20"/>
    </row>
    <row r="85" spans="1:16">
      <c r="A85" s="175"/>
      <c r="B85" s="173" t="s">
        <v>327</v>
      </c>
      <c r="C85" s="232">
        <v>0</v>
      </c>
      <c r="D85" s="256">
        <v>18.2</v>
      </c>
      <c r="E85" s="279">
        <v>6.6000000000000003E-2</v>
      </c>
      <c r="F85" s="313"/>
      <c r="G85" s="314"/>
      <c r="H85" s="357"/>
      <c r="I85" s="357"/>
      <c r="J85" s="175"/>
      <c r="K85" s="20"/>
      <c r="L85" s="20"/>
      <c r="M85" s="20"/>
      <c r="N85" s="20"/>
      <c r="O85" s="20"/>
      <c r="P85" s="20"/>
    </row>
    <row r="86" spans="1:16" s="249" customFormat="1">
      <c r="B86" s="256"/>
      <c r="C86" s="232"/>
      <c r="D86" s="256"/>
      <c r="K86" s="20"/>
      <c r="L86" s="20"/>
      <c r="M86" s="20"/>
      <c r="N86" s="20"/>
      <c r="O86" s="20"/>
      <c r="P86" s="20"/>
    </row>
    <row r="87" spans="1:16" s="249" customFormat="1">
      <c r="B87" s="256"/>
      <c r="C87" s="232"/>
      <c r="D87" s="256"/>
      <c r="K87" s="20"/>
      <c r="L87" s="20"/>
      <c r="M87" s="20"/>
      <c r="N87" s="20"/>
      <c r="O87" s="20"/>
      <c r="P87" s="20"/>
    </row>
    <row r="88" spans="1:16" s="249" customFormat="1">
      <c r="B88" s="256"/>
      <c r="C88" s="232"/>
      <c r="D88" s="256"/>
      <c r="K88" s="20"/>
      <c r="L88" s="20"/>
      <c r="M88" s="20"/>
      <c r="N88" s="20"/>
      <c r="O88" s="20"/>
      <c r="P88" s="20"/>
    </row>
    <row r="89" spans="1:16" s="249" customFormat="1">
      <c r="B89" s="256"/>
      <c r="C89" s="232"/>
      <c r="D89" s="256"/>
      <c r="K89" s="20"/>
      <c r="L89" s="20"/>
      <c r="M89" s="20"/>
      <c r="N89" s="20"/>
      <c r="O89" s="20"/>
      <c r="P89" s="20"/>
    </row>
    <row r="90" spans="1:16" s="249" customFormat="1">
      <c r="B90" s="256"/>
      <c r="C90" s="232"/>
      <c r="D90" s="256"/>
      <c r="K90" s="20"/>
      <c r="L90" s="20"/>
      <c r="M90" s="20"/>
      <c r="N90" s="20"/>
      <c r="O90" s="20"/>
      <c r="P90" s="20"/>
    </row>
    <row r="91" spans="1:16" s="249" customFormat="1">
      <c r="B91" s="256"/>
      <c r="C91" s="232"/>
      <c r="D91" s="256"/>
      <c r="K91" s="20"/>
      <c r="L91" s="20"/>
      <c r="M91" s="20"/>
      <c r="N91" s="20"/>
      <c r="O91" s="20"/>
      <c r="P91" s="20"/>
    </row>
    <row r="92" spans="1:16" s="249" customFormat="1">
      <c r="B92" s="256"/>
      <c r="C92" s="232"/>
      <c r="D92" s="256"/>
      <c r="K92" s="20"/>
      <c r="L92" s="20"/>
      <c r="M92" s="20"/>
      <c r="N92" s="20"/>
      <c r="O92" s="20"/>
      <c r="P92" s="20"/>
    </row>
    <row r="93" spans="1:16" s="249" customFormat="1">
      <c r="B93" s="256"/>
      <c r="C93" s="232"/>
      <c r="D93" s="256"/>
      <c r="K93" s="20"/>
      <c r="L93" s="20"/>
      <c r="M93" s="20"/>
      <c r="N93" s="20"/>
      <c r="O93" s="20"/>
      <c r="P93" s="20"/>
    </row>
    <row r="94" spans="1:16" s="249" customFormat="1">
      <c r="B94" s="256"/>
      <c r="C94" s="232"/>
      <c r="D94" s="256"/>
      <c r="K94" s="20"/>
      <c r="L94" s="20"/>
      <c r="M94" s="20"/>
      <c r="N94" s="20"/>
      <c r="O94" s="20"/>
      <c r="P94" s="20"/>
    </row>
    <row r="95" spans="1:16" s="249" customFormat="1">
      <c r="B95" s="256"/>
      <c r="C95" s="232"/>
      <c r="D95" s="256"/>
      <c r="K95" s="20"/>
      <c r="L95" s="20"/>
      <c r="M95" s="20"/>
      <c r="N95" s="20"/>
      <c r="O95" s="20"/>
      <c r="P95" s="20"/>
    </row>
    <row r="96" spans="1:16" s="249" customFormat="1">
      <c r="B96" s="256"/>
      <c r="C96" s="232"/>
      <c r="D96" s="256"/>
      <c r="K96" s="20"/>
      <c r="L96" s="20"/>
      <c r="M96" s="20"/>
      <c r="N96" s="20"/>
      <c r="O96" s="20"/>
      <c r="P96" s="20"/>
    </row>
    <row r="97" spans="2:16" s="249" customFormat="1">
      <c r="B97" s="256"/>
      <c r="C97" s="232"/>
      <c r="D97" s="256"/>
      <c r="K97" s="20"/>
      <c r="L97" s="20"/>
      <c r="M97" s="20"/>
      <c r="N97" s="20"/>
      <c r="O97" s="20"/>
      <c r="P97" s="20"/>
    </row>
    <row r="98" spans="2:16" s="249" customFormat="1">
      <c r="B98" s="256"/>
      <c r="C98" s="232"/>
      <c r="D98" s="256"/>
      <c r="K98" s="20"/>
      <c r="L98" s="20"/>
      <c r="M98" s="20"/>
      <c r="N98" s="20"/>
      <c r="O98" s="20"/>
      <c r="P98" s="20"/>
    </row>
    <row r="99" spans="2:16" s="249" customFormat="1">
      <c r="B99" s="256"/>
      <c r="C99" s="232"/>
      <c r="D99" s="256"/>
      <c r="K99" s="20"/>
      <c r="L99" s="20"/>
      <c r="M99" s="20"/>
      <c r="N99" s="20"/>
      <c r="O99" s="20"/>
      <c r="P99" s="20"/>
    </row>
    <row r="100" spans="2:16" s="249" customFormat="1">
      <c r="B100" s="256"/>
      <c r="C100" s="232"/>
      <c r="D100" s="256"/>
      <c r="K100" s="20"/>
      <c r="L100" s="20"/>
      <c r="M100" s="20"/>
      <c r="N100" s="20"/>
      <c r="O100" s="20"/>
      <c r="P100" s="20"/>
    </row>
    <row r="101" spans="2:16" s="249" customFormat="1">
      <c r="B101" s="256"/>
      <c r="C101" s="232"/>
      <c r="D101" s="256"/>
      <c r="K101" s="20"/>
      <c r="L101" s="20"/>
      <c r="M101" s="20"/>
      <c r="N101" s="20"/>
      <c r="O101" s="20"/>
      <c r="P101" s="20"/>
    </row>
    <row r="102" spans="2:16" s="249" customFormat="1">
      <c r="B102" s="256"/>
      <c r="C102" s="232"/>
      <c r="D102" s="256"/>
      <c r="K102" s="20"/>
      <c r="L102" s="20"/>
      <c r="M102" s="20"/>
      <c r="N102" s="20"/>
      <c r="O102" s="20"/>
      <c r="P102" s="20"/>
    </row>
    <row r="103" spans="2:16" s="249" customFormat="1">
      <c r="B103" s="256"/>
      <c r="C103" s="232"/>
      <c r="D103" s="256"/>
      <c r="K103" s="20"/>
      <c r="L103" s="20"/>
      <c r="M103" s="20"/>
      <c r="N103" s="20"/>
      <c r="O103" s="20"/>
      <c r="P103" s="20"/>
    </row>
    <row r="104" spans="2:16" s="249" customFormat="1">
      <c r="B104" s="256"/>
      <c r="C104" s="232"/>
      <c r="D104" s="256"/>
      <c r="K104" s="20"/>
      <c r="L104" s="20"/>
      <c r="M104" s="20"/>
      <c r="N104" s="20"/>
      <c r="O104" s="20"/>
      <c r="P104" s="20"/>
    </row>
    <row r="105" spans="2:16" s="249" customFormat="1">
      <c r="B105" s="256"/>
      <c r="C105" s="232"/>
      <c r="D105" s="256"/>
      <c r="K105" s="20"/>
      <c r="L105" s="20"/>
      <c r="M105" s="20"/>
      <c r="N105" s="20"/>
      <c r="O105" s="20"/>
      <c r="P105" s="20"/>
    </row>
    <row r="106" spans="2:16" s="249" customFormat="1">
      <c r="B106" s="256"/>
      <c r="C106" s="232"/>
      <c r="D106" s="256"/>
      <c r="K106" s="20"/>
      <c r="L106" s="20"/>
      <c r="M106" s="20"/>
      <c r="N106" s="20"/>
      <c r="O106" s="20"/>
      <c r="P106" s="20"/>
    </row>
    <row r="107" spans="2:16" s="249" customFormat="1">
      <c r="B107" s="256"/>
      <c r="C107" s="232"/>
      <c r="D107" s="256"/>
      <c r="K107" s="20"/>
      <c r="L107" s="20"/>
      <c r="M107" s="20"/>
      <c r="N107" s="20"/>
      <c r="O107" s="20"/>
      <c r="P107" s="20"/>
    </row>
    <row r="108" spans="2:16" s="249" customFormat="1">
      <c r="B108" s="256"/>
      <c r="C108" s="232"/>
      <c r="D108" s="256"/>
      <c r="K108" s="20"/>
      <c r="L108" s="20"/>
      <c r="M108" s="20"/>
      <c r="N108" s="20"/>
      <c r="O108" s="20"/>
      <c r="P108" s="20"/>
    </row>
    <row r="109" spans="2:16" s="249" customFormat="1">
      <c r="B109" s="256"/>
      <c r="C109" s="232"/>
      <c r="D109" s="256"/>
      <c r="K109" s="20"/>
      <c r="L109" s="20"/>
      <c r="M109" s="20"/>
      <c r="N109" s="20"/>
      <c r="O109" s="20"/>
      <c r="P109" s="20"/>
    </row>
    <row r="110" spans="2:16" s="249" customFormat="1">
      <c r="B110" s="256"/>
      <c r="C110" s="232"/>
      <c r="D110" s="256"/>
      <c r="K110" s="20"/>
      <c r="L110" s="20"/>
      <c r="M110" s="20"/>
      <c r="N110" s="20"/>
      <c r="O110" s="20"/>
      <c r="P110" s="20"/>
    </row>
    <row r="111" spans="2:16" s="249" customFormat="1">
      <c r="B111" s="256"/>
      <c r="C111" s="232"/>
      <c r="D111" s="256"/>
      <c r="K111" s="20"/>
      <c r="L111" s="20"/>
      <c r="M111" s="20"/>
      <c r="N111" s="20"/>
      <c r="O111" s="20"/>
      <c r="P111" s="20"/>
    </row>
    <row r="112" spans="2:16" s="249" customFormat="1">
      <c r="B112" s="256"/>
      <c r="C112" s="232"/>
      <c r="D112" s="256"/>
      <c r="K112" s="20"/>
      <c r="L112" s="20"/>
      <c r="M112" s="20"/>
      <c r="N112" s="20"/>
      <c r="O112" s="20"/>
      <c r="P112" s="20"/>
    </row>
    <row r="113" spans="1:16" s="249" customFormat="1">
      <c r="B113" s="256"/>
      <c r="C113" s="232"/>
      <c r="D113" s="256"/>
      <c r="K113" s="20"/>
      <c r="L113" s="20"/>
      <c r="M113" s="20"/>
      <c r="N113" s="20"/>
      <c r="O113" s="20"/>
      <c r="P113" s="20"/>
    </row>
    <row r="114" spans="1:16" s="249" customFormat="1">
      <c r="B114" s="256"/>
      <c r="C114" s="232"/>
      <c r="D114" s="256"/>
      <c r="K114" s="20"/>
      <c r="L114" s="20"/>
      <c r="M114" s="20"/>
      <c r="N114" s="20"/>
      <c r="O114" s="20"/>
      <c r="P114" s="20"/>
    </row>
    <row r="115" spans="1:16" s="249" customFormat="1">
      <c r="B115" s="256"/>
      <c r="C115" s="232"/>
      <c r="D115" s="256"/>
      <c r="K115" s="20"/>
      <c r="L115" s="20"/>
      <c r="M115" s="20"/>
      <c r="N115" s="20"/>
      <c r="O115" s="20"/>
      <c r="P115" s="20"/>
    </row>
    <row r="116" spans="1:16">
      <c r="A116" s="175"/>
      <c r="B116" s="175"/>
      <c r="C116" s="175"/>
      <c r="D116" s="175"/>
      <c r="E116" s="175"/>
      <c r="F116" s="175"/>
      <c r="G116" s="175"/>
      <c r="H116" s="175"/>
      <c r="I116" s="175"/>
      <c r="J116" s="175"/>
      <c r="K116" s="20"/>
      <c r="L116" s="20"/>
      <c r="M116" s="20"/>
      <c r="N116" s="20"/>
      <c r="O116" s="20"/>
      <c r="P116" s="20"/>
    </row>
    <row r="117" spans="1:16" ht="14.25" customHeight="1">
      <c r="A117" s="399" t="s">
        <v>508</v>
      </c>
      <c r="B117" s="399"/>
      <c r="C117" s="399"/>
      <c r="D117" s="399"/>
      <c r="E117" s="399"/>
      <c r="F117" s="399"/>
      <c r="G117" s="399"/>
      <c r="H117" s="399"/>
      <c r="I117" s="399"/>
      <c r="J117" s="175"/>
      <c r="K117" s="175"/>
      <c r="L117" s="175"/>
      <c r="M117" s="175"/>
      <c r="N117" s="175"/>
      <c r="O117" s="175"/>
      <c r="P117" s="175"/>
    </row>
    <row r="118" spans="1:16">
      <c r="A118" s="399" t="s">
        <v>81</v>
      </c>
      <c r="B118" s="399"/>
      <c r="C118" s="399"/>
      <c r="D118" s="399"/>
      <c r="E118" s="399"/>
      <c r="F118" s="399"/>
      <c r="G118" s="399"/>
      <c r="H118" s="399"/>
      <c r="I118" s="399"/>
    </row>
    <row r="119" spans="1:16">
      <c r="A119" s="5"/>
      <c r="B119" s="5"/>
      <c r="C119" s="5"/>
      <c r="D119" s="5"/>
      <c r="E119" s="5"/>
      <c r="F119" s="5"/>
      <c r="G119" s="5"/>
      <c r="H119" s="5"/>
      <c r="I119" s="5"/>
    </row>
  </sheetData>
  <sortState ref="B46:E85">
    <sortCondition descending="1" ref="C85"/>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A27" sqref="A27:I27"/>
    </sheetView>
  </sheetViews>
  <sheetFormatPr defaultColWidth="8.81640625" defaultRowHeight="14.5"/>
  <cols>
    <col min="1" max="1" width="10" customWidth="1"/>
    <col min="2" max="2" width="14.26953125" customWidth="1"/>
    <col min="3" max="3" width="9.26953125" bestFit="1" customWidth="1"/>
    <col min="4" max="4" width="9.179687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49" customFormat="1">
      <c r="A1" s="149" t="s">
        <v>82</v>
      </c>
    </row>
    <row r="3" spans="1:11" ht="24">
      <c r="A3" s="175"/>
      <c r="B3" s="175"/>
      <c r="C3" s="72" t="s">
        <v>83</v>
      </c>
      <c r="D3" s="72" t="s">
        <v>84</v>
      </c>
      <c r="E3" s="72" t="s">
        <v>85</v>
      </c>
      <c r="F3" s="72" t="s">
        <v>86</v>
      </c>
      <c r="G3" s="72" t="s">
        <v>87</v>
      </c>
      <c r="H3" s="72" t="s">
        <v>88</v>
      </c>
      <c r="I3" s="72" t="s">
        <v>89</v>
      </c>
      <c r="J3" s="72" t="s">
        <v>90</v>
      </c>
      <c r="K3" s="72" t="s">
        <v>91</v>
      </c>
    </row>
    <row r="4" spans="1:11">
      <c r="A4" s="53"/>
      <c r="B4" s="53" t="s">
        <v>35</v>
      </c>
      <c r="C4" s="178">
        <v>1312</v>
      </c>
      <c r="D4" s="178">
        <v>789</v>
      </c>
      <c r="E4" s="178">
        <v>1511</v>
      </c>
      <c r="F4" s="178">
        <v>1177</v>
      </c>
      <c r="G4" s="178">
        <v>1078</v>
      </c>
      <c r="H4" s="178">
        <v>848</v>
      </c>
      <c r="I4" s="178">
        <v>1049</v>
      </c>
      <c r="J4" s="178">
        <v>7763</v>
      </c>
      <c r="K4" s="178">
        <v>93158</v>
      </c>
    </row>
    <row r="5" spans="1:11">
      <c r="A5" s="53"/>
      <c r="B5" s="53" t="s">
        <v>23</v>
      </c>
      <c r="C5" s="178">
        <v>1671</v>
      </c>
      <c r="D5" s="178">
        <v>870</v>
      </c>
      <c r="E5" s="178">
        <v>1699</v>
      </c>
      <c r="F5" s="178">
        <v>1059</v>
      </c>
      <c r="G5" s="178">
        <v>1125</v>
      </c>
      <c r="H5" s="178">
        <v>1025</v>
      </c>
      <c r="I5" s="178">
        <v>1304</v>
      </c>
      <c r="J5" s="178">
        <v>8754</v>
      </c>
      <c r="K5" s="77">
        <v>105042</v>
      </c>
    </row>
    <row r="6" spans="1:11">
      <c r="A6" s="53"/>
      <c r="B6" s="54" t="s">
        <v>22</v>
      </c>
      <c r="C6" s="184">
        <v>1397</v>
      </c>
      <c r="D6" s="184">
        <v>749</v>
      </c>
      <c r="E6" s="184">
        <v>1527</v>
      </c>
      <c r="F6" s="184">
        <v>1249</v>
      </c>
      <c r="G6" s="184">
        <v>1078</v>
      </c>
      <c r="H6" s="184">
        <v>866</v>
      </c>
      <c r="I6" s="184">
        <v>1093</v>
      </c>
      <c r="J6" s="184">
        <v>7958</v>
      </c>
      <c r="K6" s="204">
        <v>95493</v>
      </c>
    </row>
    <row r="7" spans="1:11">
      <c r="A7" s="53"/>
      <c r="B7" s="53" t="s">
        <v>32</v>
      </c>
      <c r="C7" s="178">
        <v>1132</v>
      </c>
      <c r="D7" s="178">
        <v>789</v>
      </c>
      <c r="E7" s="178">
        <v>1386</v>
      </c>
      <c r="F7" s="178">
        <v>1192</v>
      </c>
      <c r="G7" s="178">
        <v>1078</v>
      </c>
      <c r="H7" s="178">
        <v>775</v>
      </c>
      <c r="I7" s="178">
        <v>941</v>
      </c>
      <c r="J7" s="178">
        <v>7292</v>
      </c>
      <c r="K7" s="77">
        <v>87509</v>
      </c>
    </row>
    <row r="8" spans="1:11">
      <c r="A8" s="53"/>
      <c r="B8" s="53" t="s">
        <v>31</v>
      </c>
      <c r="C8" s="178">
        <v>1127</v>
      </c>
      <c r="D8" s="178">
        <v>939</v>
      </c>
      <c r="E8" s="178">
        <v>1437</v>
      </c>
      <c r="F8" s="178">
        <v>1223</v>
      </c>
      <c r="G8" s="178">
        <v>1078</v>
      </c>
      <c r="H8" s="178">
        <v>833</v>
      </c>
      <c r="I8" s="178">
        <v>1026</v>
      </c>
      <c r="J8" s="178">
        <v>7662</v>
      </c>
      <c r="K8" s="77">
        <v>91949</v>
      </c>
    </row>
    <row r="9" spans="1:11">
      <c r="A9" s="53"/>
      <c r="B9" s="53" t="s">
        <v>38</v>
      </c>
      <c r="C9" s="178">
        <v>1155</v>
      </c>
      <c r="D9" s="178">
        <v>701</v>
      </c>
      <c r="E9" s="178">
        <v>1427</v>
      </c>
      <c r="F9" s="178">
        <v>1222</v>
      </c>
      <c r="G9" s="178">
        <v>1125</v>
      </c>
      <c r="H9" s="178">
        <v>749</v>
      </c>
      <c r="I9" s="178">
        <v>948</v>
      </c>
      <c r="J9" s="178">
        <v>7327</v>
      </c>
      <c r="K9" s="77">
        <v>87920</v>
      </c>
    </row>
    <row r="10" spans="1:11">
      <c r="A10" s="53"/>
      <c r="B10" s="53" t="s">
        <v>33</v>
      </c>
      <c r="C10" s="178">
        <v>1228</v>
      </c>
      <c r="D10" s="178">
        <v>982</v>
      </c>
      <c r="E10" s="178">
        <v>1453</v>
      </c>
      <c r="F10" s="178">
        <v>936</v>
      </c>
      <c r="G10" s="178">
        <v>1125</v>
      </c>
      <c r="H10" s="178">
        <v>891</v>
      </c>
      <c r="I10" s="178">
        <v>1019</v>
      </c>
      <c r="J10" s="178">
        <v>7633</v>
      </c>
      <c r="K10" s="77">
        <v>91592</v>
      </c>
    </row>
    <row r="11" spans="1:11">
      <c r="A11" s="53"/>
      <c r="B11" s="53" t="s">
        <v>26</v>
      </c>
      <c r="C11" s="178">
        <v>1240</v>
      </c>
      <c r="D11" s="178">
        <v>731</v>
      </c>
      <c r="E11" s="178">
        <v>1444</v>
      </c>
      <c r="F11" s="178">
        <v>1321</v>
      </c>
      <c r="G11" s="178">
        <v>1078</v>
      </c>
      <c r="H11" s="178">
        <v>795</v>
      </c>
      <c r="I11" s="178">
        <v>1017</v>
      </c>
      <c r="J11" s="178">
        <v>7627</v>
      </c>
      <c r="K11" s="77">
        <v>91520</v>
      </c>
    </row>
    <row r="12" spans="1:11">
      <c r="A12" s="53"/>
      <c r="B12" s="53" t="s">
        <v>36</v>
      </c>
      <c r="C12" s="178">
        <v>1614</v>
      </c>
      <c r="D12" s="178">
        <v>802</v>
      </c>
      <c r="E12" s="178">
        <v>1635</v>
      </c>
      <c r="F12" s="178">
        <v>653</v>
      </c>
      <c r="G12" s="178">
        <v>1125</v>
      </c>
      <c r="H12" s="178">
        <v>975</v>
      </c>
      <c r="I12" s="178">
        <v>1075</v>
      </c>
      <c r="J12" s="178">
        <v>7878</v>
      </c>
      <c r="K12" s="77">
        <v>94533</v>
      </c>
    </row>
    <row r="13" spans="1:11">
      <c r="A13" s="53"/>
      <c r="B13" s="53" t="s">
        <v>18</v>
      </c>
      <c r="C13" s="178">
        <v>1634</v>
      </c>
      <c r="D13" s="178">
        <v>969</v>
      </c>
      <c r="E13" s="178">
        <v>1678</v>
      </c>
      <c r="F13" s="178">
        <v>1348</v>
      </c>
      <c r="G13" s="178">
        <v>1136</v>
      </c>
      <c r="H13" s="178">
        <v>1050</v>
      </c>
      <c r="I13" s="178">
        <v>1474</v>
      </c>
      <c r="J13" s="178">
        <v>9288</v>
      </c>
      <c r="K13" s="77">
        <v>111459</v>
      </c>
    </row>
    <row r="14" spans="1:11">
      <c r="A14" s="53"/>
      <c r="B14" s="53" t="s">
        <v>29</v>
      </c>
      <c r="C14" s="178">
        <v>1329</v>
      </c>
      <c r="D14" s="178">
        <v>797</v>
      </c>
      <c r="E14" s="178">
        <v>1516</v>
      </c>
      <c r="F14" s="178">
        <v>1155</v>
      </c>
      <c r="G14" s="178">
        <v>1125</v>
      </c>
      <c r="H14" s="178">
        <v>858</v>
      </c>
      <c r="I14" s="178">
        <v>1068</v>
      </c>
      <c r="J14" s="178">
        <v>7848</v>
      </c>
      <c r="K14" s="77">
        <v>94171</v>
      </c>
    </row>
    <row r="15" spans="1:11">
      <c r="A15" s="53"/>
      <c r="B15" s="53" t="s">
        <v>25</v>
      </c>
      <c r="C15" s="178">
        <v>1598</v>
      </c>
      <c r="D15" s="178">
        <v>764</v>
      </c>
      <c r="E15" s="178">
        <v>1659</v>
      </c>
      <c r="F15" s="178">
        <v>1167</v>
      </c>
      <c r="G15" s="178">
        <v>1125</v>
      </c>
      <c r="H15" s="178">
        <v>953</v>
      </c>
      <c r="I15" s="178">
        <v>1229</v>
      </c>
      <c r="J15" s="178">
        <v>8494</v>
      </c>
      <c r="K15" s="77">
        <v>101927</v>
      </c>
    </row>
    <row r="16" spans="1:11">
      <c r="A16" s="53"/>
      <c r="B16" s="53" t="s">
        <v>24</v>
      </c>
      <c r="C16" s="178">
        <v>1414</v>
      </c>
      <c r="D16" s="178">
        <v>822</v>
      </c>
      <c r="E16" s="178">
        <v>1579</v>
      </c>
      <c r="F16" s="178">
        <v>1232</v>
      </c>
      <c r="G16" s="178">
        <v>1078</v>
      </c>
      <c r="H16" s="178">
        <v>902</v>
      </c>
      <c r="I16" s="178">
        <v>1142</v>
      </c>
      <c r="J16" s="178">
        <v>8170</v>
      </c>
      <c r="K16" s="77">
        <v>98043</v>
      </c>
    </row>
    <row r="17" spans="1:11">
      <c r="A17" s="53"/>
      <c r="B17" s="53" t="s">
        <v>19</v>
      </c>
      <c r="C17" s="178">
        <v>1560</v>
      </c>
      <c r="D17" s="178">
        <v>870</v>
      </c>
      <c r="E17" s="178">
        <v>1634</v>
      </c>
      <c r="F17" s="178">
        <v>1226</v>
      </c>
      <c r="G17" s="178">
        <v>1125</v>
      </c>
      <c r="H17" s="178">
        <v>980</v>
      </c>
      <c r="I17" s="178">
        <v>1282</v>
      </c>
      <c r="J17" s="178">
        <v>8677</v>
      </c>
      <c r="K17" s="77">
        <v>104121</v>
      </c>
    </row>
    <row r="18" spans="1:11">
      <c r="A18" s="53"/>
      <c r="B18" s="53" t="s">
        <v>30</v>
      </c>
      <c r="C18" s="178">
        <v>1510</v>
      </c>
      <c r="D18" s="178">
        <v>802</v>
      </c>
      <c r="E18" s="178">
        <v>1633</v>
      </c>
      <c r="F18" s="178">
        <v>1276</v>
      </c>
      <c r="G18" s="178">
        <v>1078</v>
      </c>
      <c r="H18" s="178">
        <v>933</v>
      </c>
      <c r="I18" s="178">
        <v>1216</v>
      </c>
      <c r="J18" s="178">
        <v>8447</v>
      </c>
      <c r="K18" s="77">
        <v>101370</v>
      </c>
    </row>
    <row r="19" spans="1:11">
      <c r="A19" s="38"/>
      <c r="B19" s="21" t="s">
        <v>37</v>
      </c>
      <c r="C19" s="178">
        <v>1468</v>
      </c>
      <c r="D19" s="178">
        <v>807</v>
      </c>
      <c r="E19" s="178">
        <v>1588</v>
      </c>
      <c r="F19" s="178">
        <v>1088</v>
      </c>
      <c r="G19" s="178">
        <v>1125</v>
      </c>
      <c r="H19" s="178">
        <v>918</v>
      </c>
      <c r="I19" s="178">
        <v>1132</v>
      </c>
      <c r="J19" s="178">
        <v>8124</v>
      </c>
      <c r="K19" s="77">
        <v>97494</v>
      </c>
    </row>
    <row r="20" spans="1:11">
      <c r="A20" s="53"/>
      <c r="B20" s="53" t="s">
        <v>34</v>
      </c>
      <c r="C20" s="178">
        <v>1127</v>
      </c>
      <c r="D20" s="178">
        <v>893</v>
      </c>
      <c r="E20" s="178">
        <v>1384</v>
      </c>
      <c r="F20" s="178">
        <v>1315</v>
      </c>
      <c r="G20" s="178">
        <v>1125</v>
      </c>
      <c r="H20" s="178">
        <v>815</v>
      </c>
      <c r="I20" s="178">
        <v>1032</v>
      </c>
      <c r="J20" s="178">
        <v>7691</v>
      </c>
      <c r="K20" s="77">
        <v>92286</v>
      </c>
    </row>
    <row r="21" spans="1:11">
      <c r="A21" s="53"/>
      <c r="B21" s="53" t="s">
        <v>20</v>
      </c>
      <c r="C21" s="178">
        <v>1736</v>
      </c>
      <c r="D21" s="178">
        <v>863</v>
      </c>
      <c r="E21" s="178">
        <v>1734</v>
      </c>
      <c r="F21" s="178">
        <v>1241</v>
      </c>
      <c r="G21" s="178">
        <v>1125</v>
      </c>
      <c r="H21" s="178">
        <v>1048</v>
      </c>
      <c r="I21" s="178">
        <v>1441</v>
      </c>
      <c r="J21" s="178">
        <v>9187</v>
      </c>
      <c r="K21" s="77">
        <v>110247</v>
      </c>
    </row>
    <row r="22" spans="1:11">
      <c r="A22" s="53"/>
      <c r="B22" s="53" t="s">
        <v>21</v>
      </c>
      <c r="C22" s="178">
        <v>1385</v>
      </c>
      <c r="D22" s="178">
        <v>906</v>
      </c>
      <c r="E22" s="178">
        <v>1539</v>
      </c>
      <c r="F22" s="178">
        <v>1320</v>
      </c>
      <c r="G22" s="178">
        <v>1125</v>
      </c>
      <c r="H22" s="178">
        <v>924</v>
      </c>
      <c r="I22" s="178">
        <v>1203</v>
      </c>
      <c r="J22" s="178">
        <v>8401</v>
      </c>
      <c r="K22" s="77">
        <v>100814</v>
      </c>
    </row>
    <row r="23" spans="1:11">
      <c r="A23" s="53"/>
      <c r="B23" s="53" t="s">
        <v>28</v>
      </c>
      <c r="C23" s="178">
        <v>1350</v>
      </c>
      <c r="D23" s="178">
        <v>764</v>
      </c>
      <c r="E23" s="178">
        <v>1519</v>
      </c>
      <c r="F23" s="178">
        <v>1090</v>
      </c>
      <c r="G23" s="178">
        <v>1125</v>
      </c>
      <c r="H23" s="178">
        <v>853</v>
      </c>
      <c r="I23" s="178">
        <v>1044</v>
      </c>
      <c r="J23" s="178">
        <v>7745</v>
      </c>
      <c r="K23" s="77">
        <v>92937</v>
      </c>
    </row>
    <row r="24" spans="1:11">
      <c r="A24" s="53"/>
      <c r="B24" s="53" t="s">
        <v>27</v>
      </c>
      <c r="C24" s="178">
        <v>1228</v>
      </c>
      <c r="D24" s="178">
        <v>896</v>
      </c>
      <c r="E24" s="178">
        <v>1447</v>
      </c>
      <c r="F24" s="178">
        <v>1278</v>
      </c>
      <c r="G24" s="178">
        <v>1125</v>
      </c>
      <c r="H24" s="178">
        <v>857</v>
      </c>
      <c r="I24" s="178">
        <v>1083</v>
      </c>
      <c r="J24" s="178">
        <v>7913</v>
      </c>
      <c r="K24" s="77">
        <v>94960</v>
      </c>
    </row>
    <row r="25" spans="1:11">
      <c r="A25" s="18"/>
      <c r="B25" s="54" t="s">
        <v>22</v>
      </c>
      <c r="C25" s="184">
        <v>1397</v>
      </c>
      <c r="D25" s="184">
        <v>749</v>
      </c>
      <c r="E25" s="184">
        <v>1527</v>
      </c>
      <c r="F25" s="184">
        <v>1249</v>
      </c>
      <c r="G25" s="184">
        <v>1078</v>
      </c>
      <c r="H25" s="184">
        <v>866</v>
      </c>
      <c r="I25" s="184">
        <v>1093</v>
      </c>
      <c r="J25" s="184">
        <v>7958</v>
      </c>
      <c r="K25" s="204">
        <v>95493</v>
      </c>
    </row>
    <row r="26" spans="1:11">
      <c r="A26" s="404" t="s">
        <v>92</v>
      </c>
      <c r="B26" s="404"/>
      <c r="C26" s="404"/>
      <c r="D26" s="404"/>
      <c r="E26" s="404"/>
      <c r="F26" s="404"/>
      <c r="G26" s="404"/>
      <c r="H26" s="404"/>
      <c r="I26" s="404"/>
      <c r="J26" s="175"/>
      <c r="K26" s="175"/>
    </row>
    <row r="27" spans="1:11">
      <c r="A27" s="405" t="s">
        <v>509</v>
      </c>
      <c r="B27" s="405"/>
      <c r="C27" s="405"/>
      <c r="D27" s="405"/>
      <c r="E27" s="405"/>
      <c r="F27" s="405"/>
      <c r="G27" s="405"/>
      <c r="H27" s="405"/>
      <c r="I27" s="405"/>
      <c r="J27" s="175"/>
      <c r="K27" s="175"/>
    </row>
    <row r="29" spans="1:11" s="75" customFormat="1">
      <c r="A29" s="149" t="s">
        <v>378</v>
      </c>
    </row>
    <row r="31" spans="1:11">
      <c r="A31" s="175"/>
      <c r="B31" s="175" t="s">
        <v>70</v>
      </c>
      <c r="C31" s="175" t="s">
        <v>93</v>
      </c>
      <c r="D31" s="175" t="s">
        <v>70</v>
      </c>
      <c r="E31" s="175"/>
      <c r="F31" s="175"/>
      <c r="G31" s="175"/>
      <c r="H31" s="175"/>
      <c r="I31" s="175"/>
      <c r="J31" s="175"/>
      <c r="K31" s="175"/>
    </row>
    <row r="32" spans="1:11">
      <c r="A32" s="153" t="s">
        <v>94</v>
      </c>
      <c r="B32" s="53" t="s">
        <v>32</v>
      </c>
      <c r="C32" s="77">
        <v>87509</v>
      </c>
      <c r="E32" s="175"/>
      <c r="F32" s="175"/>
      <c r="G32" s="175"/>
      <c r="H32" s="175"/>
      <c r="I32" s="175"/>
      <c r="J32" s="175"/>
      <c r="K32" s="175"/>
    </row>
    <row r="33" spans="2:4">
      <c r="B33" s="53" t="s">
        <v>38</v>
      </c>
      <c r="C33" s="77">
        <v>87920</v>
      </c>
    </row>
    <row r="34" spans="2:4">
      <c r="B34" s="53" t="s">
        <v>26</v>
      </c>
      <c r="C34" s="77">
        <v>91520</v>
      </c>
    </row>
    <row r="35" spans="2:4">
      <c r="B35" s="53" t="s">
        <v>33</v>
      </c>
      <c r="C35" s="77">
        <v>91592</v>
      </c>
    </row>
    <row r="36" spans="2:4">
      <c r="B36" s="53" t="s">
        <v>31</v>
      </c>
      <c r="C36" s="77">
        <v>91949</v>
      </c>
    </row>
    <row r="37" spans="2:4">
      <c r="B37" s="53" t="s">
        <v>34</v>
      </c>
      <c r="C37" s="77">
        <v>92286</v>
      </c>
    </row>
    <row r="38" spans="2:4">
      <c r="B38" s="53" t="s">
        <v>28</v>
      </c>
      <c r="C38" s="77">
        <v>92937</v>
      </c>
    </row>
    <row r="39" spans="2:4">
      <c r="B39" s="53" t="s">
        <v>35</v>
      </c>
      <c r="C39" s="178">
        <v>93158</v>
      </c>
    </row>
    <row r="40" spans="2:4">
      <c r="B40" s="53" t="s">
        <v>29</v>
      </c>
      <c r="C40" s="77">
        <v>94171</v>
      </c>
    </row>
    <row r="41" spans="2:4">
      <c r="B41" s="53" t="s">
        <v>36</v>
      </c>
      <c r="C41" s="77">
        <v>94533</v>
      </c>
    </row>
    <row r="42" spans="2:4">
      <c r="B42" s="53" t="s">
        <v>27</v>
      </c>
      <c r="C42" s="77">
        <v>94960</v>
      </c>
    </row>
    <row r="43" spans="2:4">
      <c r="B43" s="54" t="s">
        <v>22</v>
      </c>
      <c r="D43" s="204">
        <v>95493</v>
      </c>
    </row>
    <row r="44" spans="2:4">
      <c r="B44" s="21" t="s">
        <v>37</v>
      </c>
      <c r="C44" s="77">
        <v>97494</v>
      </c>
    </row>
    <row r="45" spans="2:4">
      <c r="B45" s="53" t="s">
        <v>24</v>
      </c>
      <c r="C45" s="77">
        <v>98043</v>
      </c>
    </row>
    <row r="46" spans="2:4">
      <c r="B46" s="53" t="s">
        <v>21</v>
      </c>
      <c r="C46" s="77">
        <v>100814</v>
      </c>
    </row>
    <row r="47" spans="2:4">
      <c r="B47" s="53" t="s">
        <v>30</v>
      </c>
      <c r="C47" s="77">
        <v>101370</v>
      </c>
    </row>
    <row r="48" spans="2:4">
      <c r="B48" s="53" t="s">
        <v>25</v>
      </c>
      <c r="C48" s="77">
        <v>101927</v>
      </c>
    </row>
    <row r="49" spans="1:4">
      <c r="A49" s="175"/>
      <c r="B49" s="53" t="s">
        <v>19</v>
      </c>
      <c r="C49" s="77">
        <v>104121</v>
      </c>
    </row>
    <row r="50" spans="1:4">
      <c r="A50" s="175"/>
      <c r="B50" s="53" t="s">
        <v>23</v>
      </c>
      <c r="C50" s="77">
        <v>105042</v>
      </c>
    </row>
    <row r="51" spans="1:4">
      <c r="A51" s="175"/>
      <c r="B51" s="53" t="s">
        <v>20</v>
      </c>
      <c r="C51" s="77">
        <v>110247</v>
      </c>
    </row>
    <row r="52" spans="1:4">
      <c r="A52" s="153" t="s">
        <v>95</v>
      </c>
      <c r="B52" s="53" t="s">
        <v>18</v>
      </c>
      <c r="C52" s="77">
        <v>111459</v>
      </c>
    </row>
    <row r="54" spans="1:4">
      <c r="A54" s="175" t="s">
        <v>96</v>
      </c>
      <c r="B54" s="175"/>
      <c r="C54" s="175"/>
      <c r="D54" s="17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4"/>
  <sheetViews>
    <sheetView zoomScaleNormal="100" workbookViewId="0">
      <selection activeCell="F3" sqref="F3"/>
    </sheetView>
  </sheetViews>
  <sheetFormatPr defaultColWidth="8.81640625" defaultRowHeight="14.5"/>
  <cols>
    <col min="2" max="2" width="13.453125" bestFit="1" customWidth="1"/>
    <col min="3" max="3" width="12.453125" customWidth="1"/>
  </cols>
  <sheetData>
    <row r="1" spans="1:8" s="75" customFormat="1">
      <c r="A1" s="398" t="s">
        <v>510</v>
      </c>
      <c r="B1" s="398"/>
      <c r="C1" s="398"/>
      <c r="D1" s="398"/>
      <c r="E1" s="398"/>
      <c r="F1" s="398"/>
      <c r="G1" s="398"/>
      <c r="H1" s="398"/>
    </row>
    <row r="3" spans="1:8" ht="36">
      <c r="A3" s="175"/>
      <c r="B3" s="53"/>
      <c r="C3" s="72" t="s">
        <v>97</v>
      </c>
      <c r="D3" s="72" t="s">
        <v>46</v>
      </c>
      <c r="E3" s="175" t="s">
        <v>70</v>
      </c>
      <c r="F3" s="175" t="s">
        <v>578</v>
      </c>
      <c r="G3" s="175" t="s">
        <v>579</v>
      </c>
      <c r="H3" s="175"/>
    </row>
    <row r="4" spans="1:8">
      <c r="A4" s="175"/>
      <c r="B4" s="53" t="s">
        <v>38</v>
      </c>
      <c r="C4" s="187">
        <v>54587</v>
      </c>
      <c r="D4" s="187">
        <v>5572</v>
      </c>
      <c r="E4" s="293"/>
      <c r="F4" s="262">
        <v>85751</v>
      </c>
      <c r="G4" s="262">
        <v>65712</v>
      </c>
      <c r="H4" s="175"/>
    </row>
    <row r="5" spans="1:8">
      <c r="A5" s="175"/>
      <c r="B5" s="53" t="s">
        <v>35</v>
      </c>
      <c r="C5" s="187">
        <v>63389</v>
      </c>
      <c r="D5" s="187">
        <v>3294</v>
      </c>
      <c r="E5" s="262"/>
      <c r="F5" s="262">
        <v>85751</v>
      </c>
      <c r="G5" s="262">
        <v>65712</v>
      </c>
      <c r="H5" s="175"/>
    </row>
    <row r="6" spans="1:8">
      <c r="A6" s="175"/>
      <c r="B6" s="53" t="s">
        <v>33</v>
      </c>
      <c r="C6" s="187">
        <v>64626</v>
      </c>
      <c r="D6" s="187">
        <v>2713</v>
      </c>
      <c r="E6" s="293"/>
      <c r="F6" s="262">
        <v>85751</v>
      </c>
      <c r="G6" s="262">
        <v>65712</v>
      </c>
      <c r="H6" s="175"/>
    </row>
    <row r="7" spans="1:8">
      <c r="A7" s="175"/>
      <c r="B7" s="53" t="s">
        <v>34</v>
      </c>
      <c r="C7" s="187">
        <v>68531</v>
      </c>
      <c r="D7" s="187">
        <v>3073</v>
      </c>
      <c r="E7" s="293"/>
      <c r="F7" s="262">
        <v>85751</v>
      </c>
      <c r="G7" s="262">
        <v>65712</v>
      </c>
      <c r="H7" s="175"/>
    </row>
    <row r="8" spans="1:8">
      <c r="A8" s="175"/>
      <c r="B8" s="53" t="s">
        <v>31</v>
      </c>
      <c r="C8" s="187">
        <v>69980</v>
      </c>
      <c r="D8" s="187">
        <v>7037</v>
      </c>
      <c r="E8" s="293"/>
      <c r="F8" s="262">
        <v>85751</v>
      </c>
      <c r="G8" s="262">
        <v>65712</v>
      </c>
      <c r="H8" s="175"/>
    </row>
    <row r="9" spans="1:8">
      <c r="A9" s="175"/>
      <c r="B9" s="250" t="s">
        <v>32</v>
      </c>
      <c r="C9" s="187">
        <v>73672</v>
      </c>
      <c r="D9" s="187">
        <v>2694</v>
      </c>
      <c r="E9" s="293"/>
      <c r="F9" s="262">
        <v>85751</v>
      </c>
      <c r="G9" s="262">
        <v>65712</v>
      </c>
      <c r="H9" s="175"/>
    </row>
    <row r="10" spans="1:8">
      <c r="A10" s="175"/>
      <c r="B10" s="53" t="s">
        <v>30</v>
      </c>
      <c r="C10" s="187">
        <v>76093</v>
      </c>
      <c r="D10" s="187">
        <v>2971</v>
      </c>
      <c r="E10" s="293"/>
      <c r="F10" s="262">
        <v>85751</v>
      </c>
      <c r="G10" s="262">
        <v>65712</v>
      </c>
      <c r="H10" s="175"/>
    </row>
    <row r="11" spans="1:8">
      <c r="A11" s="175"/>
      <c r="B11" s="53" t="s">
        <v>37</v>
      </c>
      <c r="C11" s="187">
        <v>77040</v>
      </c>
      <c r="D11" s="187">
        <v>2556</v>
      </c>
      <c r="E11" s="293"/>
      <c r="F11" s="262">
        <v>85751</v>
      </c>
      <c r="G11" s="262">
        <v>65712</v>
      </c>
      <c r="H11" s="175"/>
    </row>
    <row r="12" spans="1:8">
      <c r="A12" s="175"/>
      <c r="B12" s="53" t="s">
        <v>36</v>
      </c>
      <c r="C12" s="187">
        <v>78808</v>
      </c>
      <c r="D12" s="187">
        <v>3056</v>
      </c>
      <c r="E12" s="293"/>
      <c r="F12" s="262">
        <v>85751</v>
      </c>
      <c r="G12" s="262">
        <v>65712</v>
      </c>
      <c r="H12" s="175"/>
    </row>
    <row r="13" spans="1:8">
      <c r="A13" s="175"/>
      <c r="B13" s="53" t="s">
        <v>29</v>
      </c>
      <c r="C13" s="187">
        <v>79492</v>
      </c>
      <c r="D13" s="187">
        <v>5633</v>
      </c>
      <c r="E13" s="293"/>
      <c r="F13" s="262">
        <v>85751</v>
      </c>
      <c r="G13" s="262">
        <v>65712</v>
      </c>
      <c r="H13" s="175"/>
    </row>
    <row r="14" spans="1:8">
      <c r="A14" s="175"/>
      <c r="B14" s="53" t="s">
        <v>28</v>
      </c>
      <c r="C14" s="187">
        <v>80339</v>
      </c>
      <c r="D14" s="187">
        <v>3814</v>
      </c>
      <c r="E14" s="293"/>
      <c r="F14" s="262">
        <v>85751</v>
      </c>
      <c r="G14" s="262">
        <v>65712</v>
      </c>
      <c r="H14" s="175"/>
    </row>
    <row r="15" spans="1:8">
      <c r="A15" s="175"/>
      <c r="B15" s="53" t="s">
        <v>27</v>
      </c>
      <c r="C15" s="187">
        <v>84479</v>
      </c>
      <c r="D15" s="187">
        <v>4078</v>
      </c>
      <c r="E15" s="293"/>
      <c r="F15" s="262">
        <v>85751</v>
      </c>
      <c r="G15" s="262">
        <v>65712</v>
      </c>
      <c r="H15" s="175"/>
    </row>
    <row r="16" spans="1:8">
      <c r="A16" s="175"/>
      <c r="B16" s="54" t="s">
        <v>22</v>
      </c>
      <c r="C16" s="293"/>
      <c r="D16" s="140">
        <v>3533</v>
      </c>
      <c r="E16" s="140">
        <v>88797</v>
      </c>
      <c r="F16" s="262">
        <v>85751</v>
      </c>
      <c r="G16" s="262">
        <v>65712</v>
      </c>
      <c r="H16" s="175"/>
    </row>
    <row r="17" spans="1:19">
      <c r="A17" s="175"/>
      <c r="B17" s="53" t="s">
        <v>26</v>
      </c>
      <c r="C17" s="187">
        <v>89447</v>
      </c>
      <c r="D17" s="187">
        <v>5967</v>
      </c>
      <c r="E17" s="140"/>
      <c r="F17" s="262">
        <v>85751</v>
      </c>
      <c r="G17" s="262">
        <v>65712</v>
      </c>
      <c r="H17" s="175"/>
      <c r="I17" s="175"/>
      <c r="J17" s="175"/>
      <c r="K17" s="175"/>
      <c r="L17" s="175"/>
      <c r="M17" s="175"/>
      <c r="N17" s="175"/>
      <c r="O17" s="175"/>
      <c r="P17" s="175"/>
      <c r="Q17" s="175"/>
      <c r="R17" s="175"/>
      <c r="S17" s="175"/>
    </row>
    <row r="18" spans="1:19">
      <c r="A18" s="175"/>
      <c r="B18" s="53" t="s">
        <v>25</v>
      </c>
      <c r="C18" s="187">
        <v>93418</v>
      </c>
      <c r="D18" s="187">
        <v>3720</v>
      </c>
      <c r="E18" s="293"/>
      <c r="F18" s="262">
        <v>85751</v>
      </c>
      <c r="G18" s="262">
        <v>65712</v>
      </c>
      <c r="H18" s="175"/>
      <c r="I18" s="175"/>
      <c r="J18" s="175"/>
      <c r="K18" s="175"/>
      <c r="L18" s="175"/>
      <c r="M18" s="175"/>
      <c r="N18" s="175"/>
      <c r="O18" s="175"/>
      <c r="P18" s="175"/>
      <c r="Q18" s="175"/>
      <c r="R18" s="175"/>
      <c r="S18" s="175"/>
    </row>
    <row r="19" spans="1:19">
      <c r="A19" s="175"/>
      <c r="B19" s="53" t="s">
        <v>21</v>
      </c>
      <c r="C19" s="187">
        <v>101130</v>
      </c>
      <c r="D19" s="187">
        <v>4090</v>
      </c>
      <c r="E19" s="293"/>
      <c r="F19" s="262">
        <v>85751</v>
      </c>
      <c r="G19" s="262">
        <v>65712</v>
      </c>
      <c r="H19" s="175"/>
      <c r="I19" s="175"/>
      <c r="J19" s="175"/>
      <c r="K19" s="175"/>
      <c r="L19" s="175"/>
      <c r="M19" s="175"/>
      <c r="N19" s="175"/>
      <c r="O19" s="175"/>
      <c r="P19" s="175"/>
      <c r="Q19" s="175"/>
      <c r="R19" s="175"/>
      <c r="S19" s="175"/>
    </row>
    <row r="20" spans="1:19">
      <c r="A20" s="175"/>
      <c r="B20" s="53" t="s">
        <v>24</v>
      </c>
      <c r="C20" s="187">
        <v>102870</v>
      </c>
      <c r="D20" s="187">
        <v>2944</v>
      </c>
      <c r="E20" s="293"/>
      <c r="F20" s="262">
        <v>85751</v>
      </c>
      <c r="G20" s="262">
        <v>65712</v>
      </c>
      <c r="H20" s="175"/>
      <c r="I20" s="175"/>
      <c r="J20" s="175"/>
      <c r="K20" s="175"/>
      <c r="L20" s="175"/>
      <c r="M20" s="175"/>
      <c r="N20" s="175"/>
      <c r="O20" s="175"/>
      <c r="P20" s="175"/>
      <c r="Q20" s="175"/>
      <c r="R20" s="175"/>
      <c r="S20" s="175"/>
    </row>
    <row r="21" spans="1:19">
      <c r="A21" s="175"/>
      <c r="B21" s="53" t="s">
        <v>23</v>
      </c>
      <c r="C21" s="187">
        <v>108827</v>
      </c>
      <c r="D21" s="187">
        <v>3521</v>
      </c>
      <c r="E21" s="293"/>
      <c r="F21" s="262">
        <v>85751</v>
      </c>
      <c r="G21" s="262">
        <v>65712</v>
      </c>
      <c r="H21" s="175"/>
      <c r="I21" s="175"/>
      <c r="J21" s="175"/>
      <c r="K21" s="175"/>
      <c r="L21" s="175"/>
      <c r="M21" s="175"/>
      <c r="N21" s="175"/>
      <c r="O21" s="175"/>
      <c r="P21" s="175"/>
      <c r="Q21" s="175"/>
      <c r="R21" s="175"/>
      <c r="S21" s="175"/>
    </row>
    <row r="22" spans="1:19">
      <c r="A22" s="175"/>
      <c r="B22" s="53" t="s">
        <v>20</v>
      </c>
      <c r="C22" s="187">
        <v>111587</v>
      </c>
      <c r="D22" s="187">
        <v>6959</v>
      </c>
      <c r="E22" s="293"/>
      <c r="F22" s="262">
        <v>85751</v>
      </c>
      <c r="G22" s="262">
        <v>65712</v>
      </c>
      <c r="H22" s="175"/>
      <c r="I22" s="175"/>
      <c r="J22" s="175"/>
      <c r="K22" s="175"/>
      <c r="L22" s="175"/>
      <c r="M22" s="175"/>
      <c r="N22" s="175"/>
      <c r="O22" s="175"/>
      <c r="P22" s="175"/>
      <c r="Q22" s="175"/>
      <c r="R22" s="175"/>
      <c r="S22" s="175"/>
    </row>
    <row r="23" spans="1:19">
      <c r="A23" s="175"/>
      <c r="B23" s="53" t="s">
        <v>18</v>
      </c>
      <c r="C23" s="187">
        <v>116155</v>
      </c>
      <c r="D23" s="187">
        <v>9654</v>
      </c>
      <c r="E23" s="293"/>
      <c r="F23" s="262">
        <v>85751</v>
      </c>
      <c r="G23" s="262">
        <v>65712</v>
      </c>
      <c r="H23" s="175"/>
      <c r="I23" s="175"/>
      <c r="J23" s="175"/>
      <c r="K23" s="175"/>
      <c r="L23" s="175"/>
      <c r="M23" s="175"/>
      <c r="N23" s="175"/>
      <c r="O23" s="175"/>
      <c r="P23" s="175"/>
      <c r="Q23" s="175"/>
      <c r="R23" s="175"/>
      <c r="S23" s="175"/>
    </row>
    <row r="24" spans="1:19">
      <c r="A24" s="175"/>
      <c r="B24" s="53" t="s">
        <v>19</v>
      </c>
      <c r="C24" s="187">
        <v>116283</v>
      </c>
      <c r="D24" s="187">
        <v>4894</v>
      </c>
      <c r="E24" s="293"/>
      <c r="F24" s="262">
        <v>85751</v>
      </c>
      <c r="G24" s="262">
        <v>65712</v>
      </c>
      <c r="H24" s="175"/>
      <c r="I24" s="175"/>
      <c r="J24" s="175"/>
      <c r="K24" s="175"/>
      <c r="L24" s="175"/>
      <c r="M24" s="175"/>
      <c r="N24" s="175"/>
      <c r="O24" s="175"/>
      <c r="P24" s="175"/>
      <c r="Q24" s="175"/>
      <c r="R24" s="175"/>
      <c r="S24" s="175"/>
    </row>
    <row r="25" spans="1:19">
      <c r="A25" s="175"/>
      <c r="B25" s="78" t="s">
        <v>57</v>
      </c>
      <c r="C25" s="79">
        <v>65712</v>
      </c>
      <c r="D25" s="80">
        <v>118</v>
      </c>
      <c r="E25" s="9"/>
      <c r="F25" s="262">
        <v>85751</v>
      </c>
      <c r="G25" s="262">
        <v>65712</v>
      </c>
      <c r="H25" s="175"/>
      <c r="I25" s="175"/>
      <c r="J25" s="175"/>
      <c r="K25" s="175"/>
      <c r="L25" s="175"/>
      <c r="M25" s="175"/>
      <c r="N25" s="175"/>
      <c r="O25" s="175"/>
      <c r="P25" s="175"/>
      <c r="Q25" s="175"/>
      <c r="R25" s="175"/>
      <c r="S25" s="175"/>
    </row>
    <row r="26" spans="1:19">
      <c r="A26" s="175"/>
      <c r="B26" s="78" t="s">
        <v>53</v>
      </c>
      <c r="C26" s="182">
        <v>85751</v>
      </c>
      <c r="D26" s="182">
        <v>760</v>
      </c>
      <c r="E26" s="293"/>
      <c r="F26" s="262">
        <v>85751</v>
      </c>
      <c r="G26" s="262">
        <v>65712</v>
      </c>
      <c r="H26" s="175"/>
      <c r="I26" s="175"/>
      <c r="J26" s="175"/>
      <c r="K26" s="175"/>
      <c r="L26" s="175"/>
      <c r="M26" s="175"/>
      <c r="N26" s="175"/>
      <c r="O26" s="175"/>
      <c r="P26" s="175"/>
      <c r="Q26" s="175"/>
      <c r="R26" s="175"/>
      <c r="S26" s="175"/>
    </row>
    <row r="27" spans="1:19">
      <c r="A27" s="175"/>
      <c r="B27" s="53"/>
      <c r="C27" s="293"/>
      <c r="D27" s="293"/>
      <c r="E27" s="293"/>
      <c r="F27" s="293"/>
      <c r="G27" s="293"/>
      <c r="H27" s="175"/>
      <c r="I27" s="175"/>
      <c r="J27" s="175"/>
      <c r="K27" s="175"/>
      <c r="L27" s="175"/>
      <c r="M27" s="175"/>
      <c r="N27" s="175"/>
      <c r="O27" s="175"/>
      <c r="P27" s="175"/>
      <c r="Q27" s="175"/>
      <c r="R27" s="175"/>
      <c r="S27" s="175"/>
    </row>
    <row r="28" spans="1:19">
      <c r="A28" s="400" t="s">
        <v>570</v>
      </c>
      <c r="B28" s="400"/>
      <c r="C28" s="400"/>
      <c r="D28" s="400"/>
      <c r="E28" s="400"/>
      <c r="F28" s="400"/>
      <c r="G28" s="400"/>
      <c r="H28" s="400"/>
      <c r="I28" s="175"/>
      <c r="J28" s="175"/>
      <c r="K28" s="175"/>
      <c r="L28" s="175"/>
      <c r="M28" s="175"/>
      <c r="N28" s="175"/>
      <c r="O28" s="175"/>
      <c r="P28" s="175"/>
      <c r="Q28" s="175"/>
      <c r="R28" s="175"/>
      <c r="S28" s="175"/>
    </row>
    <row r="29" spans="1:19">
      <c r="A29" s="399" t="s">
        <v>65</v>
      </c>
      <c r="B29" s="399"/>
      <c r="C29" s="399"/>
      <c r="D29" s="399"/>
      <c r="E29" s="399"/>
      <c r="F29" s="399"/>
      <c r="G29" s="399"/>
      <c r="H29" s="399"/>
      <c r="I29" s="175"/>
      <c r="J29" s="175"/>
      <c r="K29" s="175"/>
      <c r="L29" s="175"/>
      <c r="M29" s="175"/>
      <c r="N29" s="175"/>
      <c r="O29" s="175"/>
      <c r="P29" s="175"/>
      <c r="Q29" s="175"/>
      <c r="R29" s="175"/>
      <c r="S29" s="175"/>
    </row>
    <row r="31" spans="1:19" s="75" customFormat="1">
      <c r="A31" s="398" t="s">
        <v>379</v>
      </c>
      <c r="B31" s="398"/>
      <c r="C31" s="398"/>
      <c r="D31" s="398"/>
      <c r="E31" s="398"/>
      <c r="F31" s="398"/>
      <c r="G31" s="398"/>
      <c r="H31" s="398"/>
    </row>
    <row r="32" spans="1:19">
      <c r="A32" s="175"/>
      <c r="B32" s="175"/>
      <c r="C32" s="175"/>
      <c r="D32" s="175"/>
      <c r="E32" s="175"/>
      <c r="F32" s="175"/>
      <c r="G32" s="175"/>
      <c r="H32" s="175"/>
      <c r="I32" s="5"/>
      <c r="J32" s="5"/>
      <c r="K32" s="6"/>
      <c r="L32" s="6"/>
      <c r="M32" s="6"/>
      <c r="N32" s="6"/>
      <c r="O32" s="5"/>
      <c r="P32" s="5"/>
      <c r="Q32" s="5"/>
      <c r="R32" s="5"/>
      <c r="S32" s="5"/>
    </row>
    <row r="33" spans="1:19" ht="36">
      <c r="A33" s="175"/>
      <c r="B33" s="175"/>
      <c r="C33" s="73" t="s">
        <v>97</v>
      </c>
      <c r="D33" s="73" t="s">
        <v>46</v>
      </c>
      <c r="E33" s="14"/>
      <c r="F33" s="15"/>
      <c r="G33" s="175"/>
      <c r="H33" s="175"/>
      <c r="I33" s="5"/>
      <c r="J33" s="5"/>
      <c r="K33" s="6"/>
      <c r="L33" s="6"/>
      <c r="M33" s="6"/>
      <c r="N33" s="6"/>
      <c r="O33" s="5"/>
      <c r="P33" s="5"/>
      <c r="Q33" s="5"/>
      <c r="R33" s="5"/>
      <c r="S33" s="5"/>
    </row>
    <row r="34" spans="1:19">
      <c r="A34" s="175"/>
      <c r="B34" s="21">
        <v>2015</v>
      </c>
      <c r="C34" s="228">
        <v>74800</v>
      </c>
      <c r="D34" s="228">
        <v>3113</v>
      </c>
      <c r="E34" s="4"/>
      <c r="F34" s="4"/>
      <c r="G34" s="175"/>
      <c r="H34" s="175"/>
      <c r="I34" s="175"/>
      <c r="J34" s="175"/>
      <c r="K34" s="13"/>
      <c r="L34" s="13"/>
      <c r="M34" s="13"/>
      <c r="N34" s="13"/>
      <c r="O34" s="175"/>
      <c r="P34" s="175"/>
      <c r="Q34" s="175"/>
      <c r="R34" s="175"/>
      <c r="S34" s="175"/>
    </row>
    <row r="35" spans="1:19">
      <c r="A35" s="175"/>
      <c r="B35" s="22">
        <v>2016</v>
      </c>
      <c r="C35" s="228">
        <v>80254</v>
      </c>
      <c r="D35" s="228">
        <v>2473</v>
      </c>
      <c r="E35" s="4"/>
      <c r="F35" s="4"/>
      <c r="G35" s="175"/>
      <c r="H35" s="175"/>
      <c r="I35" s="175"/>
      <c r="J35" s="175"/>
      <c r="K35" s="13"/>
      <c r="L35" s="13"/>
      <c r="M35" s="13"/>
      <c r="N35" s="13"/>
      <c r="O35" s="175"/>
      <c r="P35" s="175"/>
      <c r="Q35" s="175"/>
      <c r="R35" s="175"/>
      <c r="S35" s="175"/>
    </row>
    <row r="36" spans="1:19">
      <c r="A36" s="175"/>
      <c r="B36" s="22">
        <v>2017</v>
      </c>
      <c r="C36" s="228">
        <v>87673</v>
      </c>
      <c r="D36" s="228">
        <v>3575</v>
      </c>
      <c r="E36" s="4"/>
      <c r="F36" s="4"/>
      <c r="G36" s="175"/>
      <c r="H36" s="175"/>
      <c r="I36" s="175"/>
      <c r="J36" s="175"/>
      <c r="K36" s="13"/>
      <c r="L36" s="13"/>
      <c r="M36" s="13"/>
      <c r="N36" s="13"/>
      <c r="O36" s="175"/>
      <c r="P36" s="175"/>
      <c r="Q36" s="175"/>
      <c r="R36" s="175"/>
      <c r="S36" s="175"/>
    </row>
    <row r="37" spans="1:19">
      <c r="A37" s="175"/>
      <c r="B37" s="22">
        <v>2018</v>
      </c>
      <c r="C37" s="228">
        <v>84889</v>
      </c>
      <c r="D37" s="228">
        <v>3734</v>
      </c>
      <c r="E37" s="4"/>
      <c r="F37" s="4"/>
      <c r="G37" s="175"/>
      <c r="H37" s="175"/>
      <c r="I37" s="175"/>
      <c r="J37" s="175"/>
      <c r="K37" s="13"/>
      <c r="L37" s="13"/>
      <c r="M37" s="13"/>
      <c r="N37" s="13"/>
      <c r="O37" s="175"/>
      <c r="P37" s="175"/>
      <c r="Q37" s="175"/>
      <c r="R37" s="175"/>
      <c r="S37" s="175"/>
    </row>
    <row r="38" spans="1:19">
      <c r="A38" s="175"/>
      <c r="B38" s="22">
        <v>2019</v>
      </c>
      <c r="C38" s="228">
        <v>88797</v>
      </c>
      <c r="D38" s="228">
        <v>3533</v>
      </c>
      <c r="E38" s="4"/>
      <c r="F38" s="4"/>
      <c r="G38" s="175"/>
      <c r="H38" s="175"/>
      <c r="I38" s="175"/>
      <c r="J38" s="175"/>
      <c r="K38" s="13"/>
      <c r="L38" s="13"/>
      <c r="M38" s="13"/>
      <c r="N38" s="13"/>
      <c r="O38" s="175"/>
      <c r="P38" s="175"/>
      <c r="Q38" s="175"/>
      <c r="R38" s="175"/>
      <c r="S38" s="175"/>
    </row>
    <row r="39" spans="1:19">
      <c r="A39" s="5"/>
      <c r="B39" s="5"/>
      <c r="C39" s="5"/>
      <c r="D39" s="5"/>
      <c r="E39" s="5"/>
      <c r="F39" s="5"/>
      <c r="G39" s="5"/>
      <c r="H39" s="5"/>
      <c r="I39" s="175"/>
      <c r="J39" s="175"/>
      <c r="K39" s="175"/>
      <c r="L39" s="175"/>
      <c r="M39" s="175"/>
      <c r="N39" s="175"/>
      <c r="O39" s="175"/>
      <c r="P39" s="175"/>
      <c r="Q39" s="175"/>
      <c r="R39" s="175"/>
      <c r="S39" s="175"/>
    </row>
    <row r="40" spans="1:19">
      <c r="A40" s="400" t="s">
        <v>569</v>
      </c>
      <c r="B40" s="400"/>
      <c r="C40" s="400"/>
      <c r="D40" s="400"/>
      <c r="E40" s="400"/>
      <c r="F40" s="400"/>
      <c r="G40" s="400"/>
      <c r="H40" s="400"/>
      <c r="I40" s="175"/>
      <c r="J40" s="175"/>
      <c r="K40" s="175"/>
      <c r="L40" s="175"/>
      <c r="M40" s="175"/>
      <c r="N40" s="175"/>
      <c r="O40" s="175"/>
      <c r="P40" s="175"/>
      <c r="Q40" s="175"/>
      <c r="R40" s="175"/>
      <c r="S40" s="175"/>
    </row>
    <row r="41" spans="1:19">
      <c r="A41" s="399" t="s">
        <v>65</v>
      </c>
      <c r="B41" s="399"/>
      <c r="C41" s="399"/>
      <c r="D41" s="399"/>
      <c r="E41" s="399"/>
      <c r="F41" s="399"/>
      <c r="G41" s="399"/>
      <c r="H41" s="399"/>
      <c r="I41" s="175"/>
      <c r="J41" s="175"/>
      <c r="K41" s="175"/>
      <c r="L41" s="175"/>
      <c r="M41" s="175"/>
      <c r="N41" s="175"/>
      <c r="O41" s="175"/>
      <c r="P41" s="175"/>
      <c r="Q41" s="175"/>
      <c r="R41" s="175"/>
      <c r="S41" s="175"/>
    </row>
    <row r="42" spans="1:19">
      <c r="A42" s="5"/>
      <c r="B42" s="5"/>
      <c r="C42" s="5"/>
      <c r="D42" s="5"/>
      <c r="E42" s="5"/>
      <c r="F42" s="5"/>
      <c r="G42" s="5"/>
      <c r="H42" s="5"/>
      <c r="I42" s="175"/>
      <c r="J42" s="20"/>
      <c r="K42" s="20"/>
      <c r="L42" s="20"/>
      <c r="M42" s="20"/>
      <c r="N42" s="20"/>
      <c r="O42" s="20"/>
      <c r="P42" s="175"/>
      <c r="Q42" s="175"/>
      <c r="R42" s="175"/>
      <c r="S42" s="175"/>
    </row>
    <row r="43" spans="1:19" s="75" customFormat="1">
      <c r="A43" s="398" t="s">
        <v>511</v>
      </c>
      <c r="B43" s="398"/>
      <c r="C43" s="398"/>
      <c r="D43" s="398"/>
      <c r="E43" s="398"/>
      <c r="F43" s="398"/>
      <c r="G43" s="398"/>
      <c r="H43" s="398"/>
    </row>
    <row r="44" spans="1:19">
      <c r="A44" s="175"/>
      <c r="B44" s="175"/>
      <c r="C44" s="175"/>
      <c r="D44" s="175"/>
      <c r="E44" s="175"/>
      <c r="F44" s="175"/>
      <c r="G44" s="175"/>
      <c r="H44" s="175"/>
      <c r="I44" s="5"/>
      <c r="J44" s="5"/>
      <c r="K44" s="6"/>
      <c r="L44" s="6"/>
      <c r="M44" s="6"/>
      <c r="N44" s="6"/>
      <c r="O44" s="5"/>
      <c r="P44" s="5"/>
      <c r="Q44" s="5"/>
      <c r="R44" s="5"/>
      <c r="S44" s="5"/>
    </row>
    <row r="45" spans="1:19" ht="58">
      <c r="A45" s="175"/>
      <c r="B45" s="175"/>
      <c r="C45" s="73" t="s">
        <v>97</v>
      </c>
      <c r="D45" s="73" t="s">
        <v>46</v>
      </c>
      <c r="E45" s="14" t="s">
        <v>661</v>
      </c>
      <c r="F45" s="15"/>
      <c r="G45" s="175"/>
      <c r="H45" s="175"/>
      <c r="I45" s="5"/>
      <c r="J45" s="5"/>
      <c r="K45" s="6"/>
      <c r="L45" s="6"/>
      <c r="M45" s="6"/>
      <c r="N45" s="6"/>
      <c r="O45" s="5"/>
      <c r="P45" s="5"/>
      <c r="Q45" s="5"/>
      <c r="R45" s="5"/>
      <c r="S45" s="5"/>
    </row>
    <row r="46" spans="1:19">
      <c r="B46" s="173" t="s">
        <v>328</v>
      </c>
      <c r="C46" s="228">
        <v>46833</v>
      </c>
      <c r="D46" s="228">
        <v>10945</v>
      </c>
      <c r="E46" s="271">
        <v>87416</v>
      </c>
      <c r="F46" s="4"/>
      <c r="G46" s="175"/>
      <c r="H46" s="175"/>
      <c r="I46" s="175"/>
      <c r="J46" s="175"/>
      <c r="K46" s="13"/>
      <c r="L46" s="13"/>
      <c r="M46" s="13"/>
      <c r="N46" s="13"/>
      <c r="O46" s="175"/>
      <c r="P46" s="175"/>
      <c r="Q46" s="175"/>
      <c r="R46" s="175"/>
      <c r="S46" s="175"/>
    </row>
    <row r="47" spans="1:19">
      <c r="B47" s="173" t="s">
        <v>329</v>
      </c>
      <c r="C47" s="228">
        <v>50868</v>
      </c>
      <c r="D47" s="228">
        <v>9707</v>
      </c>
      <c r="E47" s="271">
        <v>87416</v>
      </c>
      <c r="F47" s="4"/>
      <c r="G47" s="175"/>
      <c r="H47" s="175"/>
      <c r="I47" s="175"/>
      <c r="J47" s="175"/>
      <c r="K47" s="13"/>
      <c r="L47" s="13"/>
      <c r="M47" s="13"/>
      <c r="N47" s="13"/>
      <c r="O47" s="175"/>
      <c r="P47" s="175"/>
      <c r="Q47" s="175"/>
      <c r="R47" s="175"/>
      <c r="S47" s="175"/>
    </row>
    <row r="48" spans="1:19">
      <c r="B48" s="173" t="s">
        <v>293</v>
      </c>
      <c r="C48" s="228">
        <v>57690</v>
      </c>
      <c r="D48" s="228">
        <v>5010</v>
      </c>
      <c r="E48" s="271">
        <v>87416</v>
      </c>
      <c r="F48" s="4"/>
      <c r="G48" s="175"/>
      <c r="H48" s="175"/>
      <c r="I48" s="175"/>
      <c r="J48" s="175"/>
      <c r="K48" s="13"/>
      <c r="L48" s="13"/>
      <c r="M48" s="13"/>
      <c r="N48" s="13"/>
      <c r="O48" s="175"/>
      <c r="P48" s="175"/>
      <c r="Q48" s="175"/>
      <c r="R48" s="175"/>
      <c r="S48" s="175"/>
    </row>
    <row r="49" spans="2:14">
      <c r="B49" s="173" t="s">
        <v>307</v>
      </c>
      <c r="C49" s="228">
        <v>61335</v>
      </c>
      <c r="D49" s="228">
        <v>3606</v>
      </c>
      <c r="E49" s="271">
        <v>87416</v>
      </c>
      <c r="F49" s="4"/>
      <c r="G49" s="175"/>
      <c r="H49" s="175"/>
      <c r="I49" s="175"/>
      <c r="J49" s="175"/>
      <c r="K49" s="13"/>
      <c r="L49" s="13"/>
      <c r="M49" s="13"/>
      <c r="N49" s="13"/>
    </row>
    <row r="50" spans="2:14">
      <c r="B50" s="173" t="s">
        <v>318</v>
      </c>
      <c r="C50" s="228">
        <v>61813</v>
      </c>
      <c r="D50" s="228">
        <v>4290</v>
      </c>
      <c r="E50" s="271">
        <v>87416</v>
      </c>
      <c r="F50" s="4"/>
      <c r="G50" s="175"/>
      <c r="H50" s="175"/>
      <c r="I50" s="175"/>
      <c r="J50" s="175"/>
      <c r="K50" s="13"/>
      <c r="L50" s="13"/>
      <c r="M50" s="13"/>
      <c r="N50" s="13"/>
    </row>
    <row r="51" spans="2:14">
      <c r="B51" s="173" t="s">
        <v>321</v>
      </c>
      <c r="C51" s="228">
        <v>62757</v>
      </c>
      <c r="D51" s="228">
        <v>6033</v>
      </c>
      <c r="E51" s="271">
        <v>87416</v>
      </c>
      <c r="F51" s="4"/>
      <c r="G51" s="175"/>
      <c r="H51" s="175"/>
      <c r="I51" s="175"/>
      <c r="J51" s="175"/>
      <c r="K51" s="13"/>
      <c r="L51" s="13"/>
      <c r="M51" s="13"/>
      <c r="N51" s="13"/>
    </row>
    <row r="52" spans="2:14" ht="29">
      <c r="B52" s="173" t="s">
        <v>317</v>
      </c>
      <c r="C52" s="228">
        <v>64444</v>
      </c>
      <c r="D52" s="228">
        <v>3650</v>
      </c>
      <c r="E52" s="271">
        <v>87416</v>
      </c>
      <c r="F52" s="4"/>
      <c r="G52" s="175"/>
      <c r="H52" s="175"/>
      <c r="I52" s="175"/>
      <c r="J52" s="175"/>
      <c r="K52" s="13"/>
      <c r="L52" s="13"/>
      <c r="M52" s="13"/>
      <c r="N52" s="13"/>
    </row>
    <row r="53" spans="2:14" ht="29">
      <c r="B53" s="173" t="s">
        <v>316</v>
      </c>
      <c r="C53" s="228">
        <v>66354</v>
      </c>
      <c r="D53" s="228">
        <v>11986</v>
      </c>
      <c r="E53" s="271">
        <v>87416</v>
      </c>
      <c r="F53" s="4"/>
      <c r="G53" s="175"/>
      <c r="H53" s="175"/>
      <c r="I53" s="175"/>
      <c r="J53" s="175"/>
      <c r="K53" s="13"/>
      <c r="L53" s="13"/>
      <c r="M53" s="13"/>
      <c r="N53" s="13"/>
    </row>
    <row r="54" spans="2:14" ht="29">
      <c r="B54" s="173" t="s">
        <v>324</v>
      </c>
      <c r="C54" s="228">
        <v>66985</v>
      </c>
      <c r="D54" s="228">
        <v>9282</v>
      </c>
      <c r="E54" s="271">
        <v>87416</v>
      </c>
      <c r="F54" s="4"/>
      <c r="G54" s="175"/>
      <c r="H54" s="175"/>
      <c r="I54" s="175"/>
      <c r="J54" s="175"/>
      <c r="K54" s="13"/>
      <c r="L54" s="13"/>
      <c r="M54" s="13"/>
      <c r="N54" s="13"/>
    </row>
    <row r="55" spans="2:14">
      <c r="B55" s="173" t="s">
        <v>314</v>
      </c>
      <c r="C55" s="228">
        <v>67477</v>
      </c>
      <c r="D55" s="228">
        <v>6307</v>
      </c>
      <c r="E55" s="271">
        <v>87416</v>
      </c>
      <c r="F55" s="1"/>
      <c r="G55" s="175"/>
      <c r="H55" s="175"/>
      <c r="I55" s="175"/>
      <c r="J55" s="175"/>
      <c r="K55" s="13"/>
      <c r="L55" s="13"/>
      <c r="M55" s="13"/>
      <c r="N55" s="13"/>
    </row>
    <row r="56" spans="2:14" ht="29">
      <c r="B56" s="173" t="s">
        <v>300</v>
      </c>
      <c r="C56" s="228">
        <v>68095</v>
      </c>
      <c r="D56" s="228">
        <v>12747</v>
      </c>
      <c r="E56" s="271">
        <v>87416</v>
      </c>
      <c r="F56" s="1"/>
      <c r="G56" s="175"/>
      <c r="H56" s="175"/>
      <c r="I56" s="175"/>
      <c r="J56" s="175"/>
      <c r="K56" s="13"/>
      <c r="L56" s="13"/>
      <c r="M56" s="13"/>
      <c r="N56" s="13"/>
    </row>
    <row r="57" spans="2:14">
      <c r="B57" s="173" t="s">
        <v>311</v>
      </c>
      <c r="C57" s="228">
        <v>72236</v>
      </c>
      <c r="D57" s="228">
        <v>3957</v>
      </c>
      <c r="E57" s="271">
        <v>87416</v>
      </c>
      <c r="F57" s="4"/>
      <c r="G57" s="175"/>
      <c r="H57" s="175"/>
      <c r="I57" s="175"/>
      <c r="J57" s="175"/>
      <c r="K57" s="13"/>
      <c r="L57" s="13"/>
      <c r="M57" s="13"/>
      <c r="N57" s="13"/>
    </row>
    <row r="58" spans="2:14">
      <c r="B58" s="173" t="s">
        <v>315</v>
      </c>
      <c r="C58" s="228">
        <v>72578</v>
      </c>
      <c r="D58" s="228">
        <v>4773</v>
      </c>
      <c r="E58" s="271">
        <v>87416</v>
      </c>
      <c r="F58" s="4"/>
      <c r="G58" s="175"/>
      <c r="H58" s="175"/>
      <c r="I58" s="175"/>
      <c r="J58" s="175"/>
      <c r="K58" s="13"/>
      <c r="L58" s="13"/>
      <c r="M58" s="13"/>
      <c r="N58" s="13"/>
    </row>
    <row r="59" spans="2:14">
      <c r="B59" s="173" t="s">
        <v>326</v>
      </c>
      <c r="C59" s="228">
        <v>75428</v>
      </c>
      <c r="D59" s="228">
        <v>4238</v>
      </c>
      <c r="E59" s="271">
        <v>87416</v>
      </c>
      <c r="F59" s="4"/>
      <c r="G59" s="175"/>
      <c r="H59" s="175"/>
      <c r="I59" s="175"/>
      <c r="J59" s="175"/>
      <c r="K59" s="13"/>
      <c r="L59" s="13"/>
      <c r="M59" s="13"/>
      <c r="N59" s="13"/>
    </row>
    <row r="60" spans="2:14">
      <c r="B60" s="173" t="s">
        <v>302</v>
      </c>
      <c r="C60" s="228">
        <v>75888</v>
      </c>
      <c r="D60" s="228">
        <v>8328</v>
      </c>
      <c r="E60" s="271">
        <v>87416</v>
      </c>
      <c r="F60" s="4"/>
      <c r="G60" s="175"/>
      <c r="H60" s="175"/>
      <c r="I60" s="175"/>
      <c r="J60" s="175"/>
      <c r="K60" s="13"/>
      <c r="L60" s="13"/>
      <c r="M60" s="13"/>
      <c r="N60" s="13"/>
    </row>
    <row r="61" spans="2:14">
      <c r="B61" s="173" t="s">
        <v>289</v>
      </c>
      <c r="C61" s="228">
        <v>78056</v>
      </c>
      <c r="D61" s="228">
        <v>17717</v>
      </c>
      <c r="E61" s="271">
        <v>87416</v>
      </c>
      <c r="F61" s="4"/>
      <c r="G61" s="175"/>
      <c r="H61" s="175"/>
      <c r="I61" s="175"/>
      <c r="J61" s="175"/>
      <c r="K61" s="13"/>
      <c r="L61" s="13"/>
      <c r="M61" s="13"/>
      <c r="N61" s="13"/>
    </row>
    <row r="62" spans="2:14" ht="29">
      <c r="B62" s="173" t="s">
        <v>291</v>
      </c>
      <c r="C62" s="228">
        <v>80896</v>
      </c>
      <c r="D62" s="228">
        <v>8686</v>
      </c>
      <c r="E62" s="271">
        <v>87416</v>
      </c>
      <c r="F62" s="10"/>
      <c r="G62" s="175"/>
      <c r="H62" s="175"/>
      <c r="I62" s="175"/>
      <c r="J62" s="175"/>
      <c r="K62" s="13"/>
      <c r="L62" s="13"/>
      <c r="M62" s="13"/>
      <c r="N62" s="13"/>
    </row>
    <row r="63" spans="2:14">
      <c r="B63" s="173" t="s">
        <v>297</v>
      </c>
      <c r="C63" s="228">
        <v>82043</v>
      </c>
      <c r="D63" s="228">
        <v>9081</v>
      </c>
      <c r="E63" s="271">
        <v>87416</v>
      </c>
      <c r="F63" s="215"/>
      <c r="G63" s="215"/>
      <c r="H63" s="215"/>
      <c r="I63" s="175"/>
      <c r="J63" s="175"/>
      <c r="K63" s="175"/>
      <c r="L63" s="175"/>
      <c r="M63" s="175"/>
      <c r="N63" s="175"/>
    </row>
    <row r="64" spans="2:14">
      <c r="B64" s="173" t="s">
        <v>303</v>
      </c>
      <c r="C64" s="228">
        <v>84897</v>
      </c>
      <c r="D64" s="228">
        <v>4418</v>
      </c>
      <c r="E64" s="271">
        <v>87416</v>
      </c>
      <c r="F64" s="214"/>
      <c r="G64" s="214"/>
      <c r="H64" s="214"/>
      <c r="I64" s="175"/>
      <c r="J64" s="175"/>
      <c r="K64" s="175"/>
      <c r="L64" s="175"/>
      <c r="M64" s="175"/>
      <c r="N64" s="175"/>
    </row>
    <row r="65" spans="2:5">
      <c r="B65" s="173" t="s">
        <v>305</v>
      </c>
      <c r="C65" s="228">
        <v>88017</v>
      </c>
      <c r="D65" s="228">
        <v>11150</v>
      </c>
      <c r="E65" s="271">
        <v>87416</v>
      </c>
    </row>
    <row r="66" spans="2:5">
      <c r="B66" s="173" t="s">
        <v>298</v>
      </c>
      <c r="C66" s="228">
        <v>89346</v>
      </c>
      <c r="D66" s="228">
        <v>7546</v>
      </c>
      <c r="E66" s="271">
        <v>87416</v>
      </c>
    </row>
    <row r="67" spans="2:5" ht="29">
      <c r="B67" s="173" t="s">
        <v>294</v>
      </c>
      <c r="C67" s="228">
        <v>89545</v>
      </c>
      <c r="D67" s="228">
        <v>5176</v>
      </c>
      <c r="E67" s="271">
        <v>87416</v>
      </c>
    </row>
    <row r="68" spans="2:5">
      <c r="B68" s="173" t="s">
        <v>313</v>
      </c>
      <c r="C68" s="228">
        <v>91900</v>
      </c>
      <c r="D68" s="228">
        <v>4425</v>
      </c>
      <c r="E68" s="271">
        <v>87416</v>
      </c>
    </row>
    <row r="69" spans="2:5">
      <c r="B69" s="173" t="s">
        <v>306</v>
      </c>
      <c r="C69" s="228">
        <v>92386</v>
      </c>
      <c r="D69" s="228">
        <v>6920</v>
      </c>
      <c r="E69" s="271">
        <v>87416</v>
      </c>
    </row>
    <row r="70" spans="2:5" ht="29">
      <c r="B70" s="173" t="s">
        <v>292</v>
      </c>
      <c r="C70" s="228">
        <v>93288</v>
      </c>
      <c r="D70" s="228">
        <v>5083</v>
      </c>
      <c r="E70" s="271">
        <v>87416</v>
      </c>
    </row>
    <row r="71" spans="2:5">
      <c r="B71" s="173" t="s">
        <v>312</v>
      </c>
      <c r="C71" s="228">
        <v>94832</v>
      </c>
      <c r="D71" s="228">
        <v>3445</v>
      </c>
      <c r="E71" s="271">
        <v>87416</v>
      </c>
    </row>
    <row r="72" spans="2:5">
      <c r="B72" s="173" t="s">
        <v>299</v>
      </c>
      <c r="C72" s="228">
        <v>96429</v>
      </c>
      <c r="D72" s="228">
        <v>13051</v>
      </c>
      <c r="E72" s="271">
        <v>87416</v>
      </c>
    </row>
    <row r="73" spans="2:5" ht="29">
      <c r="B73" s="173" t="s">
        <v>327</v>
      </c>
      <c r="C73" s="228">
        <v>98611</v>
      </c>
      <c r="D73" s="228">
        <v>11115</v>
      </c>
      <c r="E73" s="271">
        <v>87416</v>
      </c>
    </row>
    <row r="74" spans="2:5">
      <c r="B74" s="173" t="s">
        <v>301</v>
      </c>
      <c r="C74" s="228">
        <v>100720</v>
      </c>
      <c r="D74" s="228">
        <v>5677</v>
      </c>
      <c r="E74" s="271">
        <v>87416</v>
      </c>
    </row>
    <row r="75" spans="2:5">
      <c r="B75" s="173" t="s">
        <v>323</v>
      </c>
      <c r="C75" s="228">
        <v>103101</v>
      </c>
      <c r="D75" s="228">
        <v>10618</v>
      </c>
      <c r="E75" s="271">
        <v>87416</v>
      </c>
    </row>
    <row r="76" spans="2:5">
      <c r="B76" s="173" t="s">
        <v>319</v>
      </c>
      <c r="C76" s="228">
        <v>106058</v>
      </c>
      <c r="D76" s="228">
        <v>8472</v>
      </c>
      <c r="E76" s="271">
        <v>87416</v>
      </c>
    </row>
    <row r="77" spans="2:5">
      <c r="B77" s="173" t="s">
        <v>304</v>
      </c>
      <c r="C77" s="228">
        <v>108363</v>
      </c>
      <c r="D77" s="228">
        <v>9096</v>
      </c>
      <c r="E77" s="271">
        <v>87416</v>
      </c>
    </row>
    <row r="78" spans="2:5">
      <c r="B78" s="173" t="s">
        <v>325</v>
      </c>
      <c r="C78" s="228">
        <v>109527</v>
      </c>
      <c r="D78" s="228">
        <v>17368</v>
      </c>
      <c r="E78" s="271">
        <v>87416</v>
      </c>
    </row>
    <row r="79" spans="2:5">
      <c r="B79" s="173" t="s">
        <v>296</v>
      </c>
      <c r="C79" s="228">
        <v>110227</v>
      </c>
      <c r="D79" s="228">
        <v>7826</v>
      </c>
      <c r="E79" s="271">
        <v>87416</v>
      </c>
    </row>
    <row r="80" spans="2:5" ht="29">
      <c r="B80" s="173" t="s">
        <v>309</v>
      </c>
      <c r="C80" s="228">
        <v>110792</v>
      </c>
      <c r="D80" s="228">
        <v>7663</v>
      </c>
      <c r="E80" s="271">
        <v>87416</v>
      </c>
    </row>
    <row r="81" spans="2:5">
      <c r="B81" s="173" t="s">
        <v>322</v>
      </c>
      <c r="C81" s="228">
        <v>116458</v>
      </c>
      <c r="D81" s="228">
        <v>16707</v>
      </c>
      <c r="E81" s="271">
        <v>87416</v>
      </c>
    </row>
    <row r="82" spans="2:5">
      <c r="B82" s="173" t="s">
        <v>320</v>
      </c>
      <c r="C82" s="228">
        <v>118554</v>
      </c>
      <c r="D82" s="228">
        <v>14948</v>
      </c>
      <c r="E82" s="271">
        <v>87416</v>
      </c>
    </row>
    <row r="83" spans="2:5">
      <c r="B83" s="173" t="s">
        <v>308</v>
      </c>
      <c r="C83" s="228">
        <v>124471</v>
      </c>
      <c r="D83" s="228">
        <v>5288</v>
      </c>
      <c r="E83" s="271">
        <v>87416</v>
      </c>
    </row>
    <row r="84" spans="2:5">
      <c r="B84" s="173" t="s">
        <v>295</v>
      </c>
      <c r="C84" s="228">
        <v>146823</v>
      </c>
      <c r="D84" s="228">
        <v>18407</v>
      </c>
      <c r="E84" s="271">
        <v>87416</v>
      </c>
    </row>
    <row r="85" spans="2:5">
      <c r="B85" s="173" t="s">
        <v>310</v>
      </c>
      <c r="C85" s="228">
        <v>148060</v>
      </c>
      <c r="D85" s="228">
        <v>10589</v>
      </c>
      <c r="E85" s="271">
        <v>87416</v>
      </c>
    </row>
    <row r="86" spans="2:5" s="249" customFormat="1">
      <c r="B86" s="256"/>
      <c r="C86" s="228"/>
      <c r="D86" s="228"/>
    </row>
    <row r="87" spans="2:5" s="249" customFormat="1">
      <c r="B87" s="256"/>
      <c r="C87" s="228"/>
      <c r="D87" s="228"/>
    </row>
    <row r="88" spans="2:5" s="249" customFormat="1">
      <c r="B88" s="256"/>
      <c r="C88" s="228"/>
      <c r="D88" s="228"/>
    </row>
    <row r="89" spans="2:5" s="249" customFormat="1">
      <c r="B89" s="256"/>
      <c r="C89" s="228"/>
      <c r="D89" s="228"/>
    </row>
    <row r="90" spans="2:5" s="249" customFormat="1">
      <c r="B90" s="256"/>
      <c r="C90" s="228"/>
      <c r="D90" s="228"/>
    </row>
    <row r="91" spans="2:5" s="249" customFormat="1">
      <c r="B91" s="256"/>
      <c r="C91" s="228"/>
      <c r="D91" s="228"/>
    </row>
    <row r="92" spans="2:5" s="249" customFormat="1">
      <c r="B92" s="256"/>
      <c r="C92" s="228"/>
      <c r="D92" s="228"/>
    </row>
    <row r="93" spans="2:5" s="249" customFormat="1">
      <c r="B93" s="256"/>
      <c r="C93" s="228"/>
      <c r="D93" s="228"/>
    </row>
    <row r="94" spans="2:5" s="249" customFormat="1">
      <c r="B94" s="256"/>
      <c r="C94" s="228"/>
      <c r="D94" s="228"/>
    </row>
    <row r="95" spans="2:5" s="249" customFormat="1">
      <c r="B95" s="256"/>
      <c r="C95" s="228"/>
      <c r="D95" s="228"/>
    </row>
    <row r="96" spans="2:5" s="249" customFormat="1">
      <c r="B96" s="256"/>
      <c r="C96" s="228"/>
      <c r="D96" s="228"/>
    </row>
    <row r="97" spans="2:4" s="249" customFormat="1">
      <c r="B97" s="256"/>
      <c r="C97" s="228"/>
      <c r="D97" s="228"/>
    </row>
    <row r="98" spans="2:4" s="249" customFormat="1">
      <c r="B98" s="256"/>
      <c r="C98" s="228"/>
      <c r="D98" s="228"/>
    </row>
    <row r="99" spans="2:4" s="249" customFormat="1">
      <c r="B99" s="256"/>
      <c r="C99" s="228"/>
      <c r="D99" s="228"/>
    </row>
    <row r="100" spans="2:4" s="249" customFormat="1">
      <c r="B100" s="256"/>
      <c r="C100" s="228"/>
      <c r="D100" s="228"/>
    </row>
    <row r="101" spans="2:4" s="249" customFormat="1">
      <c r="B101" s="256"/>
      <c r="C101" s="228"/>
      <c r="D101" s="228"/>
    </row>
    <row r="102" spans="2:4" s="249" customFormat="1">
      <c r="B102" s="256"/>
      <c r="C102" s="228"/>
      <c r="D102" s="228"/>
    </row>
    <row r="103" spans="2:4" s="249" customFormat="1">
      <c r="B103" s="256"/>
      <c r="C103" s="228"/>
      <c r="D103" s="228"/>
    </row>
    <row r="104" spans="2:4" s="249" customFormat="1">
      <c r="B104" s="256"/>
      <c r="C104" s="228"/>
      <c r="D104" s="228"/>
    </row>
    <row r="105" spans="2:4" s="249" customFormat="1">
      <c r="B105" s="256"/>
      <c r="C105" s="228"/>
      <c r="D105" s="228"/>
    </row>
    <row r="106" spans="2:4" s="249" customFormat="1">
      <c r="B106" s="256"/>
      <c r="C106" s="228"/>
      <c r="D106" s="228"/>
    </row>
    <row r="107" spans="2:4" s="249" customFormat="1">
      <c r="B107" s="256"/>
      <c r="C107" s="228"/>
      <c r="D107" s="228"/>
    </row>
    <row r="108" spans="2:4" s="249" customFormat="1">
      <c r="B108" s="256"/>
      <c r="C108" s="228"/>
      <c r="D108" s="228"/>
    </row>
    <row r="109" spans="2:4" s="249" customFormat="1">
      <c r="B109" s="256"/>
      <c r="C109" s="228"/>
      <c r="D109" s="228"/>
    </row>
    <row r="110" spans="2:4" s="249" customFormat="1">
      <c r="B110" s="256"/>
      <c r="C110" s="228"/>
      <c r="D110" s="228"/>
    </row>
    <row r="111" spans="2:4" s="249" customFormat="1">
      <c r="B111" s="256"/>
      <c r="C111" s="228"/>
      <c r="D111" s="228"/>
    </row>
    <row r="112" spans="2:4" s="249" customFormat="1">
      <c r="B112" s="256"/>
      <c r="C112" s="228"/>
      <c r="D112" s="228"/>
    </row>
    <row r="113" spans="1:8" s="249" customFormat="1">
      <c r="B113" s="256"/>
      <c r="C113" s="228"/>
      <c r="D113" s="228"/>
    </row>
    <row r="114" spans="1:8" s="249" customFormat="1">
      <c r="B114" s="256"/>
      <c r="C114" s="228"/>
      <c r="D114" s="228"/>
    </row>
    <row r="115" spans="1:8" s="249" customFormat="1">
      <c r="B115" s="256"/>
      <c r="C115" s="228"/>
      <c r="D115" s="228"/>
    </row>
    <row r="116" spans="1:8">
      <c r="A116" s="175"/>
      <c r="B116" s="206"/>
      <c r="C116" s="178"/>
    </row>
    <row r="117" spans="1:8" s="175" customFormat="1">
      <c r="A117" s="400" t="s">
        <v>568</v>
      </c>
      <c r="B117" s="400"/>
      <c r="C117" s="400"/>
      <c r="D117" s="400"/>
      <c r="E117" s="400"/>
      <c r="F117" s="400"/>
      <c r="G117" s="400"/>
      <c r="H117" s="400"/>
    </row>
    <row r="118" spans="1:8" s="175" customFormat="1">
      <c r="A118" s="399" t="s">
        <v>65</v>
      </c>
      <c r="B118" s="399"/>
      <c r="C118" s="399"/>
      <c r="D118" s="399"/>
      <c r="E118" s="399"/>
      <c r="F118" s="399"/>
      <c r="G118" s="399"/>
      <c r="H118" s="399"/>
    </row>
    <row r="119" spans="1:8">
      <c r="A119" s="175"/>
      <c r="B119" s="206"/>
      <c r="C119" s="178"/>
    </row>
    <row r="120" spans="1:8">
      <c r="A120" s="175"/>
      <c r="B120" s="206"/>
      <c r="C120" s="178"/>
    </row>
    <row r="121" spans="1:8">
      <c r="A121" s="175"/>
      <c r="B121" s="206"/>
      <c r="C121" s="178"/>
    </row>
    <row r="122" spans="1:8">
      <c r="A122" s="175"/>
      <c r="B122" s="206"/>
      <c r="C122" s="178"/>
    </row>
    <row r="123" spans="1:8">
      <c r="A123" s="175"/>
      <c r="B123" s="206"/>
      <c r="C123" s="178"/>
    </row>
    <row r="124" spans="1:8">
      <c r="A124" s="175"/>
      <c r="B124" s="206"/>
      <c r="C124" s="178"/>
    </row>
    <row r="125" spans="1:8">
      <c r="A125" s="175"/>
      <c r="B125" s="206"/>
      <c r="C125" s="178"/>
    </row>
    <row r="126" spans="1:8">
      <c r="A126" s="175"/>
      <c r="B126" s="206"/>
      <c r="C126" s="178"/>
    </row>
    <row r="127" spans="1:8">
      <c r="A127" s="175"/>
      <c r="B127" s="206"/>
      <c r="C127" s="178"/>
    </row>
    <row r="128" spans="1:8">
      <c r="A128" s="175"/>
      <c r="B128" s="206"/>
      <c r="C128" s="178"/>
    </row>
    <row r="129" spans="1:3">
      <c r="A129" s="175"/>
      <c r="B129" s="206"/>
      <c r="C129" s="178"/>
    </row>
    <row r="130" spans="1:3">
      <c r="A130" s="175"/>
      <c r="B130" s="206"/>
      <c r="C130" s="178"/>
    </row>
    <row r="131" spans="1:3">
      <c r="A131" s="175"/>
      <c r="B131" s="206"/>
      <c r="C131" s="178"/>
    </row>
    <row r="132" spans="1:3">
      <c r="A132" s="175"/>
      <c r="B132" s="1"/>
      <c r="C132" s="3"/>
    </row>
    <row r="133" spans="1:3">
      <c r="A133" s="215"/>
      <c r="B133" s="215"/>
      <c r="C133" s="215"/>
    </row>
    <row r="134" spans="1:3">
      <c r="A134" s="214"/>
      <c r="B134" s="214"/>
      <c r="C134" s="214"/>
    </row>
  </sheetData>
  <sortState ref="B46:E85">
    <sortCondition ref="C46:C85"/>
  </sortState>
  <mergeCells count="9">
    <mergeCell ref="A117:H117"/>
    <mergeCell ref="A118:H118"/>
    <mergeCell ref="A43:H43"/>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7" zoomScaleNormal="87" workbookViewId="0">
      <selection activeCell="A39" sqref="A39"/>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5" customFormat="1">
      <c r="A1" s="398" t="s">
        <v>425</v>
      </c>
      <c r="B1" s="398"/>
      <c r="C1" s="398"/>
      <c r="D1" s="398"/>
      <c r="E1" s="398"/>
      <c r="F1" s="398"/>
      <c r="G1" s="398"/>
      <c r="H1" s="398"/>
      <c r="J1" s="218"/>
      <c r="K1" s="218"/>
      <c r="L1" s="218"/>
      <c r="M1" s="218"/>
      <c r="N1" s="218"/>
      <c r="O1" s="218"/>
    </row>
    <row r="2" spans="1:15">
      <c r="A2" s="198"/>
      <c r="B2" s="198"/>
      <c r="D2" s="198"/>
      <c r="E2" s="198"/>
      <c r="F2" s="198"/>
      <c r="G2" s="198"/>
      <c r="H2" s="198"/>
      <c r="I2" s="175"/>
      <c r="J2" s="175"/>
      <c r="K2" s="175"/>
      <c r="L2" s="175"/>
      <c r="M2" s="175"/>
      <c r="N2" s="175"/>
      <c r="O2" s="175"/>
    </row>
    <row r="3" spans="1:15" ht="24.5">
      <c r="A3" s="175"/>
      <c r="B3" s="53"/>
      <c r="C3" s="198" t="s">
        <v>282</v>
      </c>
      <c r="D3" s="141" t="s">
        <v>46</v>
      </c>
      <c r="E3" s="175" t="s">
        <v>70</v>
      </c>
      <c r="F3" s="175" t="s">
        <v>406</v>
      </c>
      <c r="G3" s="175"/>
      <c r="H3" s="175"/>
      <c r="I3" s="175"/>
      <c r="J3" s="175"/>
      <c r="K3" s="175"/>
      <c r="L3" s="175"/>
      <c r="M3" s="175"/>
      <c r="N3" s="175"/>
      <c r="O3" s="175"/>
    </row>
    <row r="4" spans="1:15">
      <c r="A4" s="175"/>
      <c r="B4" s="355" t="s">
        <v>18</v>
      </c>
      <c r="C4" s="356">
        <v>0.13553594490000001</v>
      </c>
      <c r="D4" s="316" t="s">
        <v>102</v>
      </c>
      <c r="F4" s="207">
        <v>0.19</v>
      </c>
      <c r="G4" s="175"/>
      <c r="H4" s="175"/>
      <c r="I4" s="175"/>
      <c r="J4" s="175"/>
      <c r="K4" s="175"/>
      <c r="L4" s="175"/>
      <c r="M4" s="175"/>
      <c r="N4" s="175"/>
      <c r="O4" s="175"/>
    </row>
    <row r="5" spans="1:15">
      <c r="A5" s="175"/>
      <c r="B5" s="355" t="s">
        <v>19</v>
      </c>
      <c r="C5" s="356">
        <v>0.1385342551</v>
      </c>
      <c r="D5" s="316" t="s">
        <v>104</v>
      </c>
      <c r="F5" s="207">
        <v>0.19</v>
      </c>
      <c r="G5" s="175"/>
      <c r="H5" s="175"/>
      <c r="I5" s="175"/>
      <c r="J5" s="175"/>
      <c r="K5" s="175"/>
      <c r="L5" s="175"/>
      <c r="M5" s="175"/>
      <c r="N5" s="175"/>
      <c r="O5" s="175"/>
    </row>
    <row r="6" spans="1:15">
      <c r="A6" s="175"/>
      <c r="B6" s="355" t="s">
        <v>27</v>
      </c>
      <c r="C6" s="356">
        <v>0.13930187460000001</v>
      </c>
      <c r="D6" s="316" t="s">
        <v>104</v>
      </c>
      <c r="F6" s="207">
        <v>0.19</v>
      </c>
      <c r="G6" s="175"/>
      <c r="H6" s="175"/>
      <c r="I6" s="175"/>
      <c r="J6" s="175"/>
      <c r="K6" s="175"/>
      <c r="L6" s="175"/>
      <c r="M6" s="175"/>
      <c r="N6" s="175"/>
      <c r="O6" s="175"/>
    </row>
    <row r="7" spans="1:15">
      <c r="A7" s="175"/>
      <c r="B7" s="355" t="s">
        <v>26</v>
      </c>
      <c r="C7" s="356">
        <v>0.14153445578999999</v>
      </c>
      <c r="D7" s="316" t="s">
        <v>104</v>
      </c>
      <c r="F7" s="207">
        <v>0.19</v>
      </c>
      <c r="G7" s="175"/>
      <c r="H7" s="175"/>
      <c r="I7" s="175"/>
      <c r="J7" s="175"/>
      <c r="K7" s="175"/>
      <c r="L7" s="175"/>
      <c r="M7" s="175"/>
      <c r="N7" s="175"/>
      <c r="O7" s="175"/>
    </row>
    <row r="8" spans="1:15">
      <c r="A8" s="175"/>
      <c r="B8" s="355" t="s">
        <v>21</v>
      </c>
      <c r="C8" s="356">
        <v>0.14162754304</v>
      </c>
      <c r="D8" s="316" t="s">
        <v>104</v>
      </c>
      <c r="F8" s="207">
        <v>0.19</v>
      </c>
      <c r="G8" s="175"/>
      <c r="H8" s="175"/>
      <c r="I8" s="175"/>
      <c r="J8" s="175"/>
      <c r="K8" s="175"/>
      <c r="L8" s="175"/>
      <c r="M8" s="175"/>
      <c r="N8" s="175"/>
      <c r="O8" s="175"/>
    </row>
    <row r="9" spans="1:15" s="276" customFormat="1">
      <c r="B9" s="352" t="s">
        <v>22</v>
      </c>
      <c r="D9" s="349" t="s">
        <v>98</v>
      </c>
      <c r="E9" s="350">
        <v>0.14280635076000001</v>
      </c>
      <c r="F9" s="311">
        <v>0.19</v>
      </c>
    </row>
    <row r="10" spans="1:15">
      <c r="A10" s="175"/>
      <c r="B10" s="355" t="s">
        <v>20</v>
      </c>
      <c r="C10" s="356">
        <v>0.14720072195</v>
      </c>
      <c r="D10" s="316" t="s">
        <v>101</v>
      </c>
      <c r="F10" s="207">
        <v>0.19</v>
      </c>
      <c r="G10" s="175"/>
      <c r="H10" s="175"/>
      <c r="I10" s="175"/>
      <c r="J10" s="175"/>
      <c r="K10" s="175"/>
      <c r="L10" s="175"/>
      <c r="M10" s="175"/>
      <c r="N10" s="175"/>
      <c r="O10" s="175"/>
    </row>
    <row r="11" spans="1:15">
      <c r="A11" s="175"/>
      <c r="B11" s="355" t="s">
        <v>34</v>
      </c>
      <c r="C11" s="356">
        <v>0.16485344938000002</v>
      </c>
      <c r="D11" s="316" t="s">
        <v>105</v>
      </c>
      <c r="F11" s="207">
        <v>0.19</v>
      </c>
      <c r="G11" s="175"/>
      <c r="H11" s="175"/>
      <c r="I11" s="175"/>
      <c r="J11" s="175"/>
      <c r="K11" s="175"/>
      <c r="L11" s="175"/>
      <c r="M11" s="175"/>
      <c r="N11" s="175"/>
      <c r="O11" s="175"/>
    </row>
    <row r="12" spans="1:15">
      <c r="A12" s="175"/>
      <c r="B12" s="355" t="s">
        <v>25</v>
      </c>
      <c r="C12" s="356">
        <v>0.17056929659</v>
      </c>
      <c r="D12" s="316" t="s">
        <v>103</v>
      </c>
      <c r="F12" s="207">
        <v>0.19</v>
      </c>
      <c r="G12" s="175"/>
      <c r="H12" s="175"/>
      <c r="I12" s="175"/>
      <c r="J12" s="175"/>
      <c r="K12" s="175"/>
      <c r="L12" s="175"/>
      <c r="M12" s="175"/>
      <c r="N12" s="175"/>
      <c r="O12" s="175"/>
    </row>
    <row r="13" spans="1:15">
      <c r="A13" s="175"/>
      <c r="B13" s="355" t="s">
        <v>29</v>
      </c>
      <c r="C13" s="356">
        <v>0.17180856518999998</v>
      </c>
      <c r="D13" s="316" t="s">
        <v>103</v>
      </c>
      <c r="F13" s="207">
        <v>0.19</v>
      </c>
      <c r="G13" s="175"/>
      <c r="H13" s="175"/>
      <c r="I13" s="175"/>
      <c r="J13" s="175"/>
      <c r="K13" s="175"/>
      <c r="L13" s="175"/>
      <c r="M13" s="175"/>
      <c r="N13" s="175"/>
      <c r="O13" s="175"/>
    </row>
    <row r="14" spans="1:15">
      <c r="A14" s="175"/>
      <c r="B14" s="355" t="s">
        <v>24</v>
      </c>
      <c r="C14" s="356">
        <v>0.1806347724</v>
      </c>
      <c r="D14" s="316" t="s">
        <v>580</v>
      </c>
      <c r="F14" s="207">
        <v>0.19</v>
      </c>
      <c r="G14" s="175"/>
      <c r="H14" s="175"/>
      <c r="I14" s="175"/>
      <c r="J14" s="175"/>
      <c r="K14" s="175"/>
      <c r="L14" s="175"/>
      <c r="M14" s="175"/>
      <c r="N14" s="175"/>
      <c r="O14" s="175"/>
    </row>
    <row r="15" spans="1:15">
      <c r="A15" s="175"/>
      <c r="B15" s="355" t="s">
        <v>30</v>
      </c>
      <c r="C15" s="356">
        <v>0.18181075301999999</v>
      </c>
      <c r="D15" s="316" t="s">
        <v>580</v>
      </c>
      <c r="F15" s="207">
        <v>0.19</v>
      </c>
      <c r="G15" s="175"/>
      <c r="H15" s="175"/>
      <c r="I15" s="175"/>
      <c r="J15" s="175"/>
      <c r="K15" s="175"/>
      <c r="L15" s="175"/>
      <c r="M15" s="175"/>
      <c r="N15" s="175"/>
      <c r="O15" s="175"/>
    </row>
    <row r="16" spans="1:15">
      <c r="A16" s="175"/>
      <c r="B16" s="355" t="s">
        <v>32</v>
      </c>
      <c r="C16" s="356">
        <v>0.18308577693</v>
      </c>
      <c r="D16" s="316" t="s">
        <v>580</v>
      </c>
      <c r="F16" s="207">
        <v>0.19</v>
      </c>
      <c r="G16" s="175"/>
      <c r="H16" s="175"/>
      <c r="I16" s="175"/>
      <c r="J16" s="175"/>
      <c r="K16" s="175"/>
      <c r="L16" s="175"/>
      <c r="M16" s="175"/>
      <c r="N16" s="175"/>
      <c r="O16" s="175"/>
    </row>
    <row r="17" spans="1:19">
      <c r="A17" s="175"/>
      <c r="B17" s="355" t="s">
        <v>31</v>
      </c>
      <c r="C17" s="356">
        <v>0.19370698132</v>
      </c>
      <c r="D17" s="316" t="s">
        <v>99</v>
      </c>
      <c r="F17" s="207">
        <v>0.19</v>
      </c>
      <c r="G17" s="175"/>
      <c r="H17" s="175"/>
      <c r="I17" s="175"/>
      <c r="J17" s="175"/>
      <c r="K17" s="175"/>
      <c r="L17" s="175"/>
      <c r="M17" s="175"/>
      <c r="N17" s="175"/>
      <c r="O17" s="175"/>
      <c r="P17" s="175"/>
      <c r="Q17" s="175"/>
      <c r="R17" s="175"/>
      <c r="S17" s="175"/>
    </row>
    <row r="18" spans="1:19">
      <c r="A18" s="175"/>
      <c r="B18" s="355" t="s">
        <v>23</v>
      </c>
      <c r="C18" s="356">
        <v>0.19535095163000002</v>
      </c>
      <c r="D18" s="316" t="s">
        <v>581</v>
      </c>
      <c r="F18" s="207">
        <v>0.19</v>
      </c>
      <c r="G18" s="175"/>
      <c r="H18" s="175"/>
      <c r="I18" s="175"/>
      <c r="J18" s="175"/>
      <c r="K18" s="175"/>
      <c r="L18" s="175"/>
      <c r="M18" s="175"/>
      <c r="N18" s="175"/>
      <c r="O18" s="175"/>
      <c r="P18" s="175"/>
      <c r="Q18" s="175"/>
      <c r="R18" s="175"/>
      <c r="S18" s="175"/>
    </row>
    <row r="19" spans="1:19">
      <c r="A19" s="175"/>
      <c r="B19" s="355" t="s">
        <v>28</v>
      </c>
      <c r="C19" s="356">
        <v>0.20591247243000002</v>
      </c>
      <c r="D19" s="316" t="s">
        <v>582</v>
      </c>
      <c r="F19" s="207">
        <v>0.19</v>
      </c>
      <c r="G19" s="175"/>
      <c r="H19" s="175"/>
      <c r="I19" s="175"/>
      <c r="J19" s="175"/>
      <c r="K19" s="175"/>
      <c r="L19" s="175"/>
      <c r="M19" s="175"/>
      <c r="N19" s="175"/>
      <c r="O19" s="175"/>
      <c r="P19" s="175"/>
      <c r="Q19" s="175"/>
      <c r="R19" s="175"/>
      <c r="S19" s="175"/>
    </row>
    <row r="20" spans="1:19">
      <c r="A20" s="175"/>
      <c r="B20" s="355" t="s">
        <v>38</v>
      </c>
      <c r="C20" s="356">
        <v>0.20844871146999999</v>
      </c>
      <c r="D20" s="316" t="s">
        <v>100</v>
      </c>
      <c r="F20" s="207">
        <v>0.19</v>
      </c>
      <c r="G20" s="175"/>
      <c r="H20" s="175"/>
      <c r="I20" s="175"/>
      <c r="J20" s="175"/>
      <c r="K20" s="175"/>
      <c r="L20" s="175"/>
      <c r="M20" s="175"/>
      <c r="N20" s="175"/>
      <c r="O20" s="175"/>
      <c r="P20" s="175"/>
      <c r="Q20" s="175"/>
      <c r="R20" s="175"/>
      <c r="S20" s="175"/>
    </row>
    <row r="21" spans="1:19">
      <c r="A21" s="175"/>
      <c r="B21" s="355" t="s">
        <v>35</v>
      </c>
      <c r="C21" s="356">
        <v>0.21206187985</v>
      </c>
      <c r="D21" s="316" t="s">
        <v>583</v>
      </c>
      <c r="F21" s="207">
        <v>0.19</v>
      </c>
      <c r="G21" s="175"/>
      <c r="H21" s="175"/>
      <c r="I21" s="175"/>
      <c r="J21" s="175"/>
      <c r="K21" s="175"/>
      <c r="L21" s="175"/>
      <c r="M21" s="175"/>
      <c r="N21" s="175"/>
      <c r="O21" s="175"/>
      <c r="P21" s="175"/>
      <c r="Q21" s="175"/>
      <c r="R21" s="175"/>
      <c r="S21" s="175"/>
    </row>
    <row r="22" spans="1:19">
      <c r="A22" s="175"/>
      <c r="B22" s="355" t="s">
        <v>36</v>
      </c>
      <c r="C22" s="356">
        <v>0.22015802784000002</v>
      </c>
      <c r="D22" s="316" t="s">
        <v>584</v>
      </c>
      <c r="F22" s="207">
        <v>0.19</v>
      </c>
      <c r="G22" s="175"/>
      <c r="H22" s="175"/>
      <c r="I22" s="175"/>
      <c r="J22" s="175"/>
      <c r="K22" s="175"/>
      <c r="L22" s="175"/>
      <c r="M22" s="175"/>
      <c r="N22" s="175"/>
      <c r="O22" s="175"/>
      <c r="P22" s="175"/>
      <c r="Q22" s="175"/>
      <c r="R22" s="175"/>
      <c r="S22" s="175"/>
    </row>
    <row r="23" spans="1:19">
      <c r="A23" s="175"/>
      <c r="B23" s="355" t="s">
        <v>33</v>
      </c>
      <c r="C23" s="356">
        <v>0.25126403166</v>
      </c>
      <c r="D23" s="316" t="s">
        <v>585</v>
      </c>
      <c r="F23" s="207">
        <v>0.19</v>
      </c>
      <c r="G23" s="175"/>
      <c r="H23" s="175"/>
      <c r="I23" s="175"/>
      <c r="J23" s="175"/>
      <c r="K23" s="175"/>
      <c r="L23" s="175"/>
      <c r="M23" s="175"/>
      <c r="N23" s="175"/>
      <c r="O23" s="175"/>
      <c r="P23" s="175"/>
      <c r="Q23" s="175"/>
      <c r="R23" s="175"/>
      <c r="S23" s="175"/>
    </row>
    <row r="24" spans="1:19">
      <c r="A24" s="175"/>
      <c r="B24" s="355" t="s">
        <v>37</v>
      </c>
      <c r="C24" s="356">
        <v>0.25300676363000002</v>
      </c>
      <c r="D24" s="316" t="s">
        <v>585</v>
      </c>
      <c r="F24" s="207">
        <v>0.19</v>
      </c>
      <c r="G24" s="175"/>
      <c r="H24" s="175"/>
      <c r="I24" s="175"/>
      <c r="J24" s="175"/>
      <c r="K24" s="175"/>
      <c r="L24" s="175"/>
      <c r="M24" s="175"/>
      <c r="N24" s="175"/>
      <c r="O24" s="175"/>
      <c r="P24" s="175"/>
      <c r="Q24" s="175"/>
      <c r="R24" s="175"/>
      <c r="S24" s="175"/>
    </row>
    <row r="25" spans="1:19">
      <c r="A25" s="175"/>
      <c r="B25" s="353" t="s">
        <v>53</v>
      </c>
      <c r="C25" s="354">
        <v>0.19</v>
      </c>
      <c r="D25" s="84"/>
      <c r="G25" s="175"/>
      <c r="H25" s="175"/>
      <c r="I25" s="175"/>
      <c r="J25" s="175"/>
      <c r="K25" s="175"/>
      <c r="L25" s="175"/>
      <c r="M25" s="175"/>
      <c r="N25" s="175"/>
      <c r="O25" s="175"/>
      <c r="P25" s="175"/>
      <c r="Q25" s="175"/>
      <c r="R25" s="175"/>
      <c r="S25" s="175"/>
    </row>
    <row r="26" spans="1:19">
      <c r="A26" s="175"/>
      <c r="D26" s="84"/>
      <c r="G26" s="175"/>
      <c r="H26" s="175"/>
      <c r="I26" s="175"/>
      <c r="J26" s="175"/>
      <c r="K26" s="175"/>
      <c r="L26" s="175"/>
      <c r="M26" s="175"/>
      <c r="N26" s="175"/>
      <c r="O26" s="175"/>
      <c r="P26" s="175"/>
      <c r="Q26" s="175"/>
      <c r="R26" s="175"/>
      <c r="S26" s="175"/>
    </row>
    <row r="27" spans="1:19">
      <c r="A27" s="198"/>
      <c r="B27" s="198"/>
      <c r="C27" s="198"/>
      <c r="D27" s="198"/>
      <c r="E27" s="198"/>
      <c r="F27" s="198"/>
      <c r="G27" s="198"/>
      <c r="H27" s="198"/>
      <c r="I27" s="175"/>
      <c r="J27" s="175"/>
      <c r="K27" s="175"/>
      <c r="L27" s="175"/>
      <c r="M27" s="175"/>
      <c r="N27" s="175"/>
      <c r="O27" s="175"/>
      <c r="P27" s="175"/>
      <c r="Q27" s="175"/>
      <c r="R27" s="175"/>
      <c r="S27" s="175"/>
    </row>
    <row r="28" spans="1:19" ht="14.25" customHeight="1">
      <c r="A28" s="399" t="s">
        <v>512</v>
      </c>
      <c r="B28" s="399"/>
      <c r="C28" s="399"/>
      <c r="D28" s="399"/>
      <c r="E28" s="399"/>
      <c r="F28" s="399"/>
      <c r="G28" s="399"/>
      <c r="H28" s="399"/>
      <c r="I28" s="175"/>
      <c r="J28" s="175"/>
      <c r="K28" s="175"/>
      <c r="L28" s="175"/>
      <c r="M28" s="175"/>
      <c r="N28" s="175"/>
      <c r="O28" s="175"/>
      <c r="P28" s="175"/>
      <c r="Q28" s="175"/>
      <c r="R28" s="175"/>
      <c r="S28" s="175"/>
    </row>
    <row r="29" spans="1:19" s="5" customFormat="1" ht="25.5" customHeight="1">
      <c r="A29" s="406" t="s">
        <v>564</v>
      </c>
      <c r="B29" s="406"/>
      <c r="C29" s="406"/>
      <c r="D29" s="406"/>
      <c r="E29" s="406"/>
      <c r="F29" s="406"/>
      <c r="G29" s="406"/>
      <c r="H29" s="406"/>
    </row>
    <row r="30" spans="1:19">
      <c r="A30" s="198"/>
      <c r="B30" s="198"/>
      <c r="C30" s="198"/>
      <c r="D30" s="198"/>
      <c r="E30" s="198"/>
      <c r="F30" s="198"/>
      <c r="G30" s="198"/>
      <c r="H30" s="198"/>
      <c r="I30" s="175"/>
      <c r="J30" s="175"/>
      <c r="K30" s="175"/>
      <c r="L30" s="175"/>
      <c r="M30" s="175"/>
      <c r="N30" s="175"/>
      <c r="O30" s="175"/>
      <c r="P30" s="175"/>
      <c r="Q30" s="175"/>
      <c r="R30" s="175"/>
      <c r="S30" s="175"/>
    </row>
    <row r="31" spans="1:19" s="75" customFormat="1">
      <c r="A31" s="398" t="s">
        <v>441</v>
      </c>
      <c r="B31" s="398"/>
      <c r="C31" s="398"/>
      <c r="D31" s="398"/>
      <c r="E31" s="398"/>
      <c r="F31" s="398"/>
      <c r="G31" s="398"/>
      <c r="H31" s="398"/>
    </row>
    <row r="32" spans="1:19">
      <c r="A32" s="175"/>
      <c r="B32" s="175"/>
      <c r="C32" s="175"/>
      <c r="D32" s="175"/>
      <c r="E32" s="175"/>
      <c r="F32" s="175"/>
      <c r="G32" s="175"/>
      <c r="H32" s="175"/>
      <c r="I32" s="5"/>
      <c r="J32" s="5"/>
      <c r="K32" s="6"/>
      <c r="L32" s="6"/>
      <c r="M32" s="6"/>
      <c r="N32" s="6"/>
      <c r="O32" s="5"/>
      <c r="P32" s="5"/>
      <c r="Q32" s="5"/>
      <c r="R32" s="5"/>
      <c r="S32" s="5"/>
    </row>
    <row r="33" spans="1:19" ht="36">
      <c r="A33" s="175"/>
      <c r="B33" s="175"/>
      <c r="C33" s="71" t="s">
        <v>106</v>
      </c>
      <c r="D33" s="73" t="s">
        <v>46</v>
      </c>
      <c r="E33" s="14"/>
      <c r="F33" s="15"/>
      <c r="G33" s="175"/>
      <c r="H33" s="175"/>
      <c r="I33" s="5"/>
      <c r="J33" s="5"/>
      <c r="K33" s="6"/>
      <c r="L33" s="6"/>
      <c r="M33" s="6"/>
      <c r="N33" s="6"/>
      <c r="O33" s="5"/>
      <c r="P33" s="5"/>
      <c r="Q33" s="5"/>
      <c r="R33" s="5"/>
      <c r="S33" s="5"/>
    </row>
    <row r="34" spans="1:19">
      <c r="A34" s="175"/>
      <c r="B34" s="135">
        <v>2015</v>
      </c>
      <c r="C34" s="227">
        <v>0.16</v>
      </c>
      <c r="D34" s="173" t="s">
        <v>332</v>
      </c>
      <c r="E34" s="4"/>
      <c r="F34" s="4"/>
      <c r="G34" s="175"/>
      <c r="H34" s="175"/>
      <c r="I34" s="175"/>
      <c r="J34" s="175"/>
      <c r="K34" s="13"/>
      <c r="L34" s="13"/>
      <c r="M34" s="13"/>
      <c r="N34" s="13"/>
      <c r="O34" s="175"/>
      <c r="P34" s="175"/>
      <c r="Q34" s="175"/>
      <c r="R34" s="175"/>
      <c r="S34" s="175"/>
    </row>
    <row r="35" spans="1:19">
      <c r="A35" s="175"/>
      <c r="B35" s="135">
        <v>2016</v>
      </c>
      <c r="C35" s="227">
        <v>0.16</v>
      </c>
      <c r="D35" s="173" t="s">
        <v>331</v>
      </c>
      <c r="E35" s="4"/>
      <c r="F35" s="4"/>
      <c r="G35" s="175"/>
      <c r="H35" s="175"/>
      <c r="I35" s="175"/>
      <c r="J35" s="175"/>
      <c r="K35" s="13"/>
      <c r="L35" s="13"/>
      <c r="M35" s="13"/>
      <c r="N35" s="13"/>
      <c r="O35" s="175"/>
      <c r="P35" s="175"/>
      <c r="Q35" s="175"/>
      <c r="R35" s="175"/>
      <c r="S35" s="175"/>
    </row>
    <row r="36" spans="1:19">
      <c r="A36" s="175"/>
      <c r="B36" s="135">
        <v>2017</v>
      </c>
      <c r="C36" s="227">
        <v>0.16</v>
      </c>
      <c r="D36" s="173" t="s">
        <v>332</v>
      </c>
      <c r="E36" s="4"/>
      <c r="F36" s="4"/>
      <c r="G36" s="175"/>
      <c r="H36" s="175"/>
      <c r="I36" s="175"/>
      <c r="J36" s="175"/>
      <c r="K36" s="13"/>
      <c r="L36" s="13"/>
      <c r="M36" s="13"/>
      <c r="N36" s="13"/>
      <c r="O36" s="175"/>
      <c r="P36" s="175"/>
      <c r="Q36" s="175"/>
      <c r="R36" s="175"/>
      <c r="S36" s="175"/>
    </row>
    <row r="37" spans="1:19">
      <c r="A37" s="175"/>
      <c r="B37" s="135">
        <v>2018</v>
      </c>
      <c r="C37" s="227">
        <v>0.16</v>
      </c>
      <c r="D37" s="173" t="s">
        <v>332</v>
      </c>
      <c r="E37" s="4"/>
      <c r="F37" s="4"/>
      <c r="G37" s="175"/>
      <c r="H37" s="175"/>
      <c r="I37" s="175"/>
      <c r="J37" s="175"/>
      <c r="K37" s="13"/>
      <c r="L37" s="13"/>
      <c r="M37" s="13"/>
      <c r="N37" s="13"/>
      <c r="O37" s="175"/>
      <c r="P37" s="175"/>
      <c r="Q37" s="175"/>
      <c r="R37" s="175"/>
      <c r="S37" s="175"/>
    </row>
    <row r="38" spans="1:19">
      <c r="A38" s="175"/>
      <c r="B38" s="135">
        <v>2019</v>
      </c>
      <c r="C38" s="227">
        <v>0.16</v>
      </c>
      <c r="D38" s="173" t="s">
        <v>331</v>
      </c>
      <c r="E38" s="4"/>
      <c r="F38" s="4"/>
      <c r="G38" s="175"/>
      <c r="H38" s="175"/>
      <c r="I38" s="175"/>
      <c r="J38" s="175"/>
      <c r="K38" s="13"/>
      <c r="L38" s="13"/>
      <c r="M38" s="13"/>
      <c r="N38" s="13"/>
      <c r="O38" s="175"/>
      <c r="P38" s="175"/>
      <c r="Q38" s="175"/>
      <c r="R38" s="175"/>
      <c r="S38" s="175"/>
    </row>
    <row r="39" spans="1:19">
      <c r="A39" s="5"/>
      <c r="B39" s="135">
        <v>2020</v>
      </c>
      <c r="C39" s="227">
        <v>0.16</v>
      </c>
      <c r="D39" s="256" t="s">
        <v>330</v>
      </c>
      <c r="E39" s="5"/>
      <c r="F39" s="5"/>
      <c r="G39" s="5"/>
      <c r="H39" s="5"/>
      <c r="I39" s="175"/>
      <c r="J39" s="175"/>
      <c r="K39" s="175"/>
      <c r="L39" s="175"/>
      <c r="M39" s="175"/>
      <c r="N39" s="175"/>
      <c r="O39" s="175"/>
      <c r="P39" s="175"/>
      <c r="Q39" s="175"/>
      <c r="R39" s="175"/>
      <c r="S39" s="175"/>
    </row>
    <row r="40" spans="1:19" s="5" customFormat="1">
      <c r="B40" s="160"/>
      <c r="C40" s="142"/>
      <c r="D40" s="143"/>
    </row>
    <row r="41" spans="1:19" s="5" customFormat="1" ht="14.25" customHeight="1">
      <c r="A41" s="399" t="s">
        <v>513</v>
      </c>
      <c r="B41" s="399"/>
      <c r="C41" s="399"/>
      <c r="D41" s="399"/>
      <c r="E41" s="399"/>
      <c r="F41" s="399"/>
      <c r="G41" s="399"/>
      <c r="H41" s="399"/>
    </row>
    <row r="42" spans="1:19" s="5" customFormat="1" ht="66.75" customHeight="1">
      <c r="A42" s="406" t="s">
        <v>514</v>
      </c>
      <c r="B42" s="406"/>
      <c r="C42" s="406"/>
      <c r="D42" s="406"/>
      <c r="E42" s="406"/>
      <c r="F42" s="406"/>
      <c r="G42" s="406"/>
      <c r="H42" s="406"/>
    </row>
    <row r="43" spans="1:19">
      <c r="A43" s="198"/>
      <c r="B43" s="198"/>
      <c r="C43" s="198"/>
      <c r="D43" s="198"/>
      <c r="E43" s="198"/>
      <c r="F43" s="198"/>
      <c r="G43" s="198"/>
      <c r="H43" s="198"/>
      <c r="I43" s="175"/>
      <c r="J43" s="175"/>
      <c r="K43" s="175"/>
      <c r="L43" s="175"/>
      <c r="M43" s="175"/>
      <c r="N43" s="175"/>
      <c r="O43" s="175"/>
      <c r="P43" s="175"/>
      <c r="Q43" s="175"/>
      <c r="R43" s="175"/>
      <c r="S43" s="175"/>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I47" sqref="I47"/>
    </sheetView>
  </sheetViews>
  <sheetFormatPr defaultColWidth="8.81640625" defaultRowHeight="14.5"/>
  <cols>
    <col min="2" max="2" width="14.1796875" customWidth="1"/>
    <col min="3" max="3" width="11.26953125" customWidth="1"/>
    <col min="4" max="6" width="12" bestFit="1" customWidth="1"/>
    <col min="7" max="7" width="12.08984375" bestFit="1" customWidth="1"/>
  </cols>
  <sheetData>
    <row r="1" spans="1:8" s="149" customFormat="1">
      <c r="A1" s="219" t="s">
        <v>563</v>
      </c>
      <c r="B1" s="220"/>
      <c r="C1" s="220"/>
      <c r="D1" s="220"/>
      <c r="E1" s="220"/>
      <c r="F1" s="220"/>
      <c r="G1" s="220"/>
      <c r="H1" s="220"/>
    </row>
    <row r="2" spans="1:8" s="175" customFormat="1">
      <c r="A2" s="200"/>
      <c r="B2" s="200"/>
      <c r="C2" s="200"/>
      <c r="D2" s="200"/>
      <c r="E2" s="200"/>
      <c r="F2" s="200"/>
      <c r="G2" s="200"/>
      <c r="H2" s="200"/>
    </row>
    <row r="3" spans="1:8" s="175" customFormat="1">
      <c r="C3" s="76">
        <v>2018</v>
      </c>
      <c r="D3" s="76" t="s">
        <v>70</v>
      </c>
      <c r="E3" s="253" t="s">
        <v>673</v>
      </c>
      <c r="F3" s="76" t="s">
        <v>674</v>
      </c>
      <c r="G3" s="76"/>
      <c r="H3" s="23"/>
    </row>
    <row r="4" spans="1:8" s="175" customFormat="1">
      <c r="B4" s="294" t="s">
        <v>20</v>
      </c>
      <c r="C4" s="238">
        <v>5.1999999999999998E-2</v>
      </c>
      <c r="D4" s="84"/>
      <c r="E4" s="279">
        <v>0.115</v>
      </c>
      <c r="F4" s="238">
        <v>8.6999999999999994E-2</v>
      </c>
      <c r="G4" s="30"/>
      <c r="H4" s="30"/>
    </row>
    <row r="5" spans="1:8" s="175" customFormat="1">
      <c r="B5" s="294" t="s">
        <v>18</v>
      </c>
      <c r="C5" s="238">
        <v>5.2999999999999999E-2</v>
      </c>
      <c r="D5" s="294"/>
      <c r="E5" s="279">
        <v>0.115</v>
      </c>
      <c r="F5" s="238">
        <v>8.6999999999999994E-2</v>
      </c>
      <c r="G5" s="30"/>
      <c r="H5" s="30"/>
    </row>
    <row r="6" spans="1:8" s="175" customFormat="1">
      <c r="B6" s="294" t="s">
        <v>19</v>
      </c>
      <c r="C6" s="238">
        <v>5.2999999999999999E-2</v>
      </c>
      <c r="D6" s="294"/>
      <c r="E6" s="279">
        <v>0.115</v>
      </c>
      <c r="F6" s="238">
        <v>8.6999999999999994E-2</v>
      </c>
      <c r="G6" s="82"/>
      <c r="H6" s="30"/>
    </row>
    <row r="7" spans="1:8" s="175" customFormat="1">
      <c r="B7" s="294" t="s">
        <v>21</v>
      </c>
      <c r="C7" s="238">
        <v>6.4000000000000001E-2</v>
      </c>
      <c r="D7" s="294"/>
      <c r="E7" s="279">
        <v>0.115</v>
      </c>
      <c r="F7" s="238">
        <v>8.6999999999999994E-2</v>
      </c>
      <c r="G7" s="30"/>
      <c r="H7" s="30"/>
    </row>
    <row r="8" spans="1:8" s="175" customFormat="1">
      <c r="B8" s="294" t="s">
        <v>23</v>
      </c>
      <c r="C8" s="238">
        <v>6.5000000000000002E-2</v>
      </c>
      <c r="D8" s="294"/>
      <c r="E8" s="279">
        <v>0.115</v>
      </c>
      <c r="F8" s="238">
        <v>8.6999999999999994E-2</v>
      </c>
      <c r="G8" s="30"/>
      <c r="H8" s="30"/>
    </row>
    <row r="9" spans="1:8" s="175" customFormat="1">
      <c r="B9" s="294" t="s">
        <v>24</v>
      </c>
      <c r="C9" s="238">
        <v>7.0999999999999994E-2</v>
      </c>
      <c r="D9" s="294"/>
      <c r="E9" s="279">
        <v>0.115</v>
      </c>
      <c r="F9" s="238">
        <v>8.6999999999999994E-2</v>
      </c>
      <c r="G9" s="30"/>
      <c r="H9" s="30"/>
    </row>
    <row r="10" spans="1:8" s="175" customFormat="1">
      <c r="B10" s="294" t="s">
        <v>25</v>
      </c>
      <c r="C10" s="238">
        <v>7.2999999999999995E-2</v>
      </c>
      <c r="D10" s="294"/>
      <c r="E10" s="279">
        <v>0.115</v>
      </c>
      <c r="F10" s="238">
        <v>8.6999999999999994E-2</v>
      </c>
      <c r="G10" s="30"/>
      <c r="H10" s="30"/>
    </row>
    <row r="11" spans="1:8" s="175" customFormat="1">
      <c r="B11" s="33" t="s">
        <v>22</v>
      </c>
      <c r="C11" s="276"/>
      <c r="D11" s="239">
        <v>7.4999999999999997E-2</v>
      </c>
      <c r="E11" s="279">
        <v>0.115</v>
      </c>
      <c r="F11" s="238">
        <v>8.6999999999999994E-2</v>
      </c>
      <c r="G11" s="30"/>
      <c r="H11" s="30"/>
    </row>
    <row r="12" spans="1:8" s="175" customFormat="1">
      <c r="B12" s="294" t="s">
        <v>26</v>
      </c>
      <c r="C12" s="238">
        <v>7.8E-2</v>
      </c>
      <c r="D12" s="294"/>
      <c r="E12" s="279">
        <v>0.115</v>
      </c>
      <c r="F12" s="238">
        <v>8.6999999999999994E-2</v>
      </c>
      <c r="G12" s="82"/>
      <c r="H12" s="30"/>
    </row>
    <row r="13" spans="1:8" s="175" customFormat="1">
      <c r="B13" s="294" t="s">
        <v>28</v>
      </c>
      <c r="C13" s="238">
        <v>8.2000000000000003E-2</v>
      </c>
      <c r="D13" s="294"/>
      <c r="E13" s="279">
        <v>0.115</v>
      </c>
      <c r="F13" s="238">
        <v>8.6999999999999994E-2</v>
      </c>
      <c r="G13" s="30"/>
      <c r="H13" s="30"/>
    </row>
    <row r="14" spans="1:8" s="175" customFormat="1">
      <c r="B14" s="294" t="s">
        <v>27</v>
      </c>
      <c r="C14" s="238">
        <v>8.2000000000000003E-2</v>
      </c>
      <c r="D14" s="294"/>
      <c r="E14" s="279">
        <v>0.115</v>
      </c>
      <c r="F14" s="238">
        <v>8.6999999999999994E-2</v>
      </c>
      <c r="G14" s="30"/>
      <c r="H14" s="30"/>
    </row>
    <row r="15" spans="1:8" s="175" customFormat="1">
      <c r="B15" s="294" t="s">
        <v>29</v>
      </c>
      <c r="C15" s="238">
        <v>8.8999999999999996E-2</v>
      </c>
      <c r="D15" s="294"/>
      <c r="E15" s="279">
        <v>0.115</v>
      </c>
      <c r="F15" s="238">
        <v>8.6999999999999994E-2</v>
      </c>
      <c r="G15" s="81"/>
      <c r="H15" s="30"/>
    </row>
    <row r="16" spans="1:8" s="175" customFormat="1">
      <c r="B16" s="294" t="s">
        <v>30</v>
      </c>
      <c r="C16" s="238">
        <v>8.8999999999999996E-2</v>
      </c>
      <c r="D16" s="84"/>
      <c r="E16" s="279">
        <v>0.115</v>
      </c>
      <c r="F16" s="238">
        <v>8.6999999999999994E-2</v>
      </c>
      <c r="G16" s="30"/>
      <c r="H16" s="30"/>
    </row>
    <row r="17" spans="1:8" s="175" customFormat="1">
      <c r="B17" s="294" t="s">
        <v>32</v>
      </c>
      <c r="C17" s="238">
        <v>0.10299999999999999</v>
      </c>
      <c r="D17" s="294"/>
      <c r="E17" s="279">
        <v>0.115</v>
      </c>
      <c r="F17" s="238">
        <v>8.6999999999999994E-2</v>
      </c>
      <c r="G17" s="30"/>
      <c r="H17" s="30"/>
    </row>
    <row r="18" spans="1:8" s="175" customFormat="1">
      <c r="B18" s="294" t="s">
        <v>37</v>
      </c>
      <c r="C18" s="238">
        <v>0.104</v>
      </c>
      <c r="D18" s="294"/>
      <c r="E18" s="279">
        <v>0.115</v>
      </c>
      <c r="F18" s="238">
        <v>8.6999999999999994E-2</v>
      </c>
      <c r="G18" s="30"/>
      <c r="H18" s="30"/>
    </row>
    <row r="19" spans="1:8" s="175" customFormat="1">
      <c r="B19" s="294" t="s">
        <v>36</v>
      </c>
      <c r="C19" s="238">
        <v>0.109</v>
      </c>
      <c r="D19" s="294"/>
      <c r="E19" s="279">
        <v>0.115</v>
      </c>
      <c r="F19" s="238">
        <v>8.6999999999999994E-2</v>
      </c>
      <c r="G19" s="30"/>
      <c r="H19" s="30"/>
    </row>
    <row r="20" spans="1:8" s="175" customFormat="1">
      <c r="B20" s="294" t="s">
        <v>34</v>
      </c>
      <c r="C20" s="238">
        <v>0.113</v>
      </c>
      <c r="D20" s="294"/>
      <c r="E20" s="279">
        <v>0.115</v>
      </c>
      <c r="F20" s="238">
        <v>8.6999999999999994E-2</v>
      </c>
      <c r="G20" s="30"/>
      <c r="H20" s="30"/>
    </row>
    <row r="21" spans="1:8" s="175" customFormat="1">
      <c r="B21" s="294" t="s">
        <v>35</v>
      </c>
      <c r="C21" s="238">
        <v>0.114</v>
      </c>
      <c r="D21"/>
      <c r="E21" s="279">
        <v>0.115</v>
      </c>
      <c r="F21" s="238">
        <v>8.6999999999999994E-2</v>
      </c>
      <c r="G21" s="30"/>
      <c r="H21" s="30"/>
    </row>
    <row r="22" spans="1:8" s="175" customFormat="1">
      <c r="B22" s="294" t="s">
        <v>31</v>
      </c>
      <c r="C22" s="238">
        <v>0.11700000000000001</v>
      </c>
      <c r="D22" s="294"/>
      <c r="E22" s="279">
        <v>0.115</v>
      </c>
      <c r="F22" s="238">
        <v>8.6999999999999994E-2</v>
      </c>
      <c r="G22" s="30"/>
      <c r="H22" s="30"/>
    </row>
    <row r="23" spans="1:8" s="175" customFormat="1">
      <c r="B23" s="294" t="s">
        <v>38</v>
      </c>
      <c r="C23" s="238">
        <v>0.126</v>
      </c>
      <c r="D23" s="294"/>
      <c r="E23" s="279">
        <v>0.115</v>
      </c>
      <c r="F23" s="238">
        <v>8.6999999999999994E-2</v>
      </c>
      <c r="G23" s="30"/>
      <c r="H23" s="30"/>
    </row>
    <row r="24" spans="1:8" s="175" customFormat="1">
      <c r="B24" s="294" t="s">
        <v>33</v>
      </c>
      <c r="C24" s="238">
        <v>0.127</v>
      </c>
      <c r="D24" s="294"/>
      <c r="E24" s="279">
        <v>0.115</v>
      </c>
      <c r="F24" s="238">
        <v>8.6999999999999994E-2</v>
      </c>
      <c r="G24" s="30"/>
      <c r="H24" s="30"/>
    </row>
    <row r="25" spans="1:8" s="175" customFormat="1">
      <c r="B25" s="84" t="s">
        <v>57</v>
      </c>
      <c r="C25" s="238">
        <v>0.115</v>
      </c>
      <c r="D25" s="294"/>
      <c r="E25"/>
      <c r="F25"/>
    </row>
    <row r="26" spans="1:8" s="175" customFormat="1">
      <c r="B26" s="84" t="s">
        <v>53</v>
      </c>
      <c r="C26" s="238">
        <v>8.6999999999999994E-2</v>
      </c>
      <c r="D26" s="294"/>
      <c r="E26"/>
      <c r="F26"/>
    </row>
    <row r="27" spans="1:8" s="249" customFormat="1">
      <c r="B27" s="84"/>
      <c r="C27" s="134"/>
      <c r="D27" s="134"/>
      <c r="E27" s="11"/>
      <c r="F27" s="11"/>
    </row>
    <row r="28" spans="1:8" s="175" customFormat="1" ht="15" customHeight="1">
      <c r="A28" s="399" t="s">
        <v>515</v>
      </c>
      <c r="B28" s="399"/>
      <c r="C28" s="399"/>
      <c r="D28" s="399"/>
      <c r="E28" s="399"/>
      <c r="F28" s="399"/>
      <c r="G28" s="399"/>
      <c r="H28" s="399"/>
    </row>
    <row r="29" spans="1:8" s="175" customFormat="1" ht="15" customHeight="1">
      <c r="A29" s="408" t="s">
        <v>516</v>
      </c>
      <c r="B29" s="408"/>
      <c r="C29" s="408"/>
      <c r="D29" s="408"/>
      <c r="E29" s="408"/>
      <c r="F29" s="408"/>
      <c r="G29" s="408"/>
      <c r="H29" s="408"/>
    </row>
    <row r="30" spans="1:8" s="175" customFormat="1">
      <c r="A30" s="408"/>
      <c r="B30" s="408"/>
      <c r="C30" s="408"/>
      <c r="D30" s="408"/>
      <c r="E30" s="408"/>
      <c r="F30" s="408"/>
      <c r="G30" s="408"/>
      <c r="H30" s="408"/>
    </row>
    <row r="31" spans="1:8" s="175" customFormat="1">
      <c r="A31" s="408"/>
      <c r="B31" s="408"/>
      <c r="C31" s="408"/>
      <c r="D31" s="408"/>
      <c r="E31" s="408"/>
      <c r="F31" s="408"/>
      <c r="G31" s="408"/>
      <c r="H31" s="408"/>
    </row>
    <row r="32" spans="1:8" s="175" customFormat="1">
      <c r="A32" s="200"/>
      <c r="B32" s="200"/>
      <c r="C32" s="200"/>
      <c r="D32" s="200"/>
      <c r="E32" s="200"/>
      <c r="F32" s="200"/>
      <c r="G32" s="200"/>
      <c r="H32" s="200"/>
    </row>
    <row r="33" spans="1:9" s="175" customFormat="1">
      <c r="A33" s="200"/>
      <c r="B33" s="200"/>
      <c r="C33" s="200"/>
      <c r="D33" s="200"/>
      <c r="E33" s="200"/>
      <c r="F33" s="200"/>
      <c r="G33" s="200"/>
      <c r="H33" s="200"/>
    </row>
    <row r="34" spans="1:9" s="175" customFormat="1">
      <c r="A34" s="200"/>
      <c r="B34" s="200"/>
      <c r="C34" s="200"/>
      <c r="D34" s="200"/>
      <c r="E34" s="200"/>
      <c r="F34" s="200"/>
      <c r="G34" s="200"/>
      <c r="H34" s="200"/>
    </row>
    <row r="35" spans="1:9" s="175" customFormat="1" ht="15" customHeight="1">
      <c r="A35" s="200"/>
      <c r="B35" s="200"/>
      <c r="C35" s="200"/>
      <c r="D35" s="200"/>
      <c r="E35" s="200"/>
      <c r="F35" s="200"/>
      <c r="G35" s="200"/>
      <c r="H35" s="200"/>
    </row>
    <row r="36" spans="1:9" s="249" customFormat="1" ht="15" customHeight="1">
      <c r="A36" s="258"/>
      <c r="B36" s="258"/>
      <c r="C36" s="258"/>
      <c r="D36" s="258"/>
      <c r="E36" s="258"/>
      <c r="F36" s="258"/>
      <c r="G36" s="258"/>
      <c r="H36" s="258"/>
    </row>
    <row r="37" spans="1:9" s="75" customFormat="1">
      <c r="A37" s="398" t="s">
        <v>486</v>
      </c>
      <c r="B37" s="398"/>
      <c r="C37" s="398"/>
      <c r="D37" s="398"/>
      <c r="E37" s="398"/>
      <c r="F37" s="398"/>
      <c r="G37" s="398"/>
      <c r="H37" s="398"/>
    </row>
    <row r="38" spans="1:9">
      <c r="A38" s="22"/>
      <c r="B38" s="22"/>
      <c r="C38" s="22"/>
      <c r="D38" s="22"/>
      <c r="E38" s="22"/>
      <c r="F38" s="22"/>
      <c r="G38" s="22"/>
      <c r="H38" s="22"/>
      <c r="I38" s="22"/>
    </row>
    <row r="39" spans="1:9">
      <c r="A39" s="22"/>
      <c r="B39" s="130" t="s">
        <v>107</v>
      </c>
      <c r="C39" s="131">
        <v>2014</v>
      </c>
      <c r="D39" s="131">
        <v>2015</v>
      </c>
      <c r="E39" s="131">
        <v>2016</v>
      </c>
      <c r="F39" s="131">
        <v>2017</v>
      </c>
      <c r="G39" s="131">
        <v>2018</v>
      </c>
      <c r="H39" s="130"/>
      <c r="I39" s="22"/>
    </row>
    <row r="40" spans="1:9">
      <c r="A40" s="22"/>
      <c r="B40" s="84" t="s">
        <v>53</v>
      </c>
      <c r="C40" s="375">
        <v>180154</v>
      </c>
      <c r="D40" s="372">
        <v>178852</v>
      </c>
      <c r="E40" s="372">
        <v>171530</v>
      </c>
      <c r="F40" s="372">
        <v>163305</v>
      </c>
      <c r="G40" s="372">
        <v>155822</v>
      </c>
      <c r="H40" s="127"/>
      <c r="I40" s="22"/>
    </row>
    <row r="41" spans="1:9">
      <c r="A41" s="22"/>
      <c r="B41" s="294" t="s">
        <v>35</v>
      </c>
      <c r="C41" s="376">
        <v>5848</v>
      </c>
      <c r="D41" s="373">
        <v>5905</v>
      </c>
      <c r="E41" s="373">
        <v>5958</v>
      </c>
      <c r="F41" s="373">
        <v>5863</v>
      </c>
      <c r="G41" s="373">
        <v>5681</v>
      </c>
      <c r="H41" s="127"/>
      <c r="I41" s="22"/>
    </row>
    <row r="42" spans="1:9">
      <c r="A42" s="22"/>
      <c r="B42" s="294" t="s">
        <v>23</v>
      </c>
      <c r="C42" s="376">
        <v>7764</v>
      </c>
      <c r="D42" s="373">
        <v>7767</v>
      </c>
      <c r="E42" s="373">
        <v>7336</v>
      </c>
      <c r="F42" s="373">
        <v>6840</v>
      </c>
      <c r="G42" s="373">
        <v>6543</v>
      </c>
      <c r="H42" s="127"/>
      <c r="I42" s="22"/>
    </row>
    <row r="43" spans="1:9">
      <c r="A43" s="22"/>
      <c r="B43" s="33" t="s">
        <v>22</v>
      </c>
      <c r="C43" s="377">
        <v>5320</v>
      </c>
      <c r="D43" s="374">
        <v>5046</v>
      </c>
      <c r="E43" s="374">
        <v>4703</v>
      </c>
      <c r="F43" s="374">
        <v>4450</v>
      </c>
      <c r="G43" s="374">
        <v>4402</v>
      </c>
      <c r="H43" s="127"/>
      <c r="I43" s="22"/>
    </row>
    <row r="44" spans="1:9">
      <c r="A44" s="22"/>
      <c r="B44" s="294" t="s">
        <v>32</v>
      </c>
      <c r="C44" s="376">
        <v>12459</v>
      </c>
      <c r="D44" s="373">
        <v>12413</v>
      </c>
      <c r="E44" s="373">
        <v>11612</v>
      </c>
      <c r="F44" s="373">
        <v>11104</v>
      </c>
      <c r="G44" s="373">
        <v>10074</v>
      </c>
      <c r="H44" s="127"/>
      <c r="I44" s="22"/>
    </row>
    <row r="45" spans="1:9">
      <c r="A45" s="22"/>
      <c r="B45" s="294" t="s">
        <v>31</v>
      </c>
      <c r="C45" s="376">
        <v>1856</v>
      </c>
      <c r="D45" s="373">
        <v>1685</v>
      </c>
      <c r="E45" s="373">
        <v>1513</v>
      </c>
      <c r="F45" s="373">
        <v>1445</v>
      </c>
      <c r="G45" s="373">
        <v>1344</v>
      </c>
      <c r="H45" s="127"/>
      <c r="I45" s="22"/>
    </row>
    <row r="46" spans="1:9">
      <c r="A46" s="22"/>
      <c r="B46" s="294" t="s">
        <v>38</v>
      </c>
      <c r="C46" s="376">
        <v>6270</v>
      </c>
      <c r="D46" s="373">
        <v>5978</v>
      </c>
      <c r="E46" s="373">
        <v>5270</v>
      </c>
      <c r="F46" s="373">
        <v>5287</v>
      </c>
      <c r="G46" s="373">
        <v>5062</v>
      </c>
      <c r="H46" s="127"/>
      <c r="I46" s="22"/>
    </row>
    <row r="47" spans="1:9">
      <c r="A47" s="22"/>
      <c r="B47" s="294" t="s">
        <v>33</v>
      </c>
      <c r="C47" s="376">
        <v>22564</v>
      </c>
      <c r="D47" s="373">
        <v>22248</v>
      </c>
      <c r="E47" s="373">
        <v>21825</v>
      </c>
      <c r="F47" s="373">
        <v>20792</v>
      </c>
      <c r="G47" s="373">
        <v>20844</v>
      </c>
      <c r="H47" s="127"/>
      <c r="I47" s="22"/>
    </row>
    <row r="48" spans="1:9">
      <c r="A48" s="22"/>
      <c r="B48" s="294" t="s">
        <v>26</v>
      </c>
      <c r="C48" s="376">
        <v>3901</v>
      </c>
      <c r="D48" s="373">
        <v>3739</v>
      </c>
      <c r="E48" s="373">
        <v>3445</v>
      </c>
      <c r="F48" s="373">
        <v>3274</v>
      </c>
      <c r="G48" s="373">
        <v>3171</v>
      </c>
      <c r="H48" s="127"/>
      <c r="I48" s="22"/>
    </row>
    <row r="49" spans="1:9">
      <c r="A49" s="22"/>
      <c r="B49" s="294" t="s">
        <v>36</v>
      </c>
      <c r="C49" s="376">
        <v>22448</v>
      </c>
      <c r="D49" s="373">
        <v>22193</v>
      </c>
      <c r="E49" s="373">
        <v>21619</v>
      </c>
      <c r="F49" s="373">
        <v>20129</v>
      </c>
      <c r="G49" s="373">
        <v>18612</v>
      </c>
      <c r="H49" s="127"/>
      <c r="I49" s="22"/>
    </row>
    <row r="50" spans="1:9">
      <c r="A50" s="22"/>
      <c r="B50" s="294" t="s">
        <v>18</v>
      </c>
      <c r="C50" s="376">
        <v>514</v>
      </c>
      <c r="D50" s="373">
        <v>526</v>
      </c>
      <c r="E50" s="373">
        <v>495</v>
      </c>
      <c r="F50" s="373">
        <v>439</v>
      </c>
      <c r="G50" s="373">
        <v>418</v>
      </c>
      <c r="H50" s="126"/>
      <c r="I50" s="22"/>
    </row>
    <row r="51" spans="1:9">
      <c r="A51" s="22"/>
      <c r="B51" s="294" t="s">
        <v>29</v>
      </c>
      <c r="C51" s="376">
        <v>8080</v>
      </c>
      <c r="D51" s="373">
        <v>8655</v>
      </c>
      <c r="E51" s="373">
        <v>8349</v>
      </c>
      <c r="F51" s="373">
        <v>7990</v>
      </c>
      <c r="G51" s="373">
        <v>7453</v>
      </c>
      <c r="H51" s="127"/>
      <c r="I51" s="22"/>
    </row>
    <row r="52" spans="1:9">
      <c r="A52" s="22"/>
      <c r="B52" s="294" t="s">
        <v>25</v>
      </c>
      <c r="C52" s="376">
        <v>14243</v>
      </c>
      <c r="D52" s="373">
        <v>14276</v>
      </c>
      <c r="E52" s="373">
        <v>13652</v>
      </c>
      <c r="F52" s="373">
        <v>13361</v>
      </c>
      <c r="G52" s="373">
        <v>13156</v>
      </c>
      <c r="H52" s="127"/>
      <c r="I52" s="22"/>
    </row>
    <row r="53" spans="1:9">
      <c r="A53" s="22"/>
      <c r="B53" s="294" t="s">
        <v>24</v>
      </c>
      <c r="C53" s="376">
        <v>8281</v>
      </c>
      <c r="D53" s="373">
        <v>8140</v>
      </c>
      <c r="E53" s="373">
        <v>7585</v>
      </c>
      <c r="F53" s="373">
        <v>6900</v>
      </c>
      <c r="G53" s="373">
        <v>6309</v>
      </c>
      <c r="H53" s="127"/>
      <c r="I53" s="22"/>
    </row>
    <row r="54" spans="1:9">
      <c r="A54" s="22"/>
      <c r="B54" s="294" t="s">
        <v>19</v>
      </c>
      <c r="C54" s="376">
        <v>2949</v>
      </c>
      <c r="D54" s="373">
        <v>3007</v>
      </c>
      <c r="E54" s="373">
        <v>2837</v>
      </c>
      <c r="F54" s="373">
        <v>2654</v>
      </c>
      <c r="G54" s="373">
        <v>2413</v>
      </c>
      <c r="H54" s="127"/>
      <c r="I54" s="22"/>
    </row>
    <row r="55" spans="1:9">
      <c r="A55" s="22"/>
      <c r="B55" s="294" t="s">
        <v>30</v>
      </c>
      <c r="C55" s="376">
        <v>20460</v>
      </c>
      <c r="D55" s="373">
        <v>20241</v>
      </c>
      <c r="E55" s="373">
        <v>19062</v>
      </c>
      <c r="F55" s="373">
        <v>18528</v>
      </c>
      <c r="G55" s="373">
        <v>17219</v>
      </c>
      <c r="H55" s="127"/>
      <c r="I55" s="22"/>
    </row>
    <row r="56" spans="1:9">
      <c r="A56" s="22"/>
      <c r="B56" s="294" t="s">
        <v>37</v>
      </c>
      <c r="C56" s="376">
        <v>17845</v>
      </c>
      <c r="D56" s="373">
        <v>17652</v>
      </c>
      <c r="E56" s="373">
        <v>17614</v>
      </c>
      <c r="F56" s="373">
        <v>16712</v>
      </c>
      <c r="G56" s="373">
        <v>16024</v>
      </c>
      <c r="H56" s="127"/>
      <c r="I56" s="22"/>
    </row>
    <row r="57" spans="1:9">
      <c r="A57" s="22"/>
      <c r="B57" s="294" t="s">
        <v>34</v>
      </c>
      <c r="C57" s="376">
        <v>1251</v>
      </c>
      <c r="D57" s="373">
        <v>1233</v>
      </c>
      <c r="E57" s="373">
        <v>1005</v>
      </c>
      <c r="F57" s="373">
        <v>1001</v>
      </c>
      <c r="G57" s="373">
        <v>919</v>
      </c>
      <c r="H57" s="127"/>
      <c r="I57" s="22"/>
    </row>
    <row r="58" spans="1:9">
      <c r="A58" s="22"/>
      <c r="B58" s="294" t="s">
        <v>20</v>
      </c>
      <c r="C58" s="376">
        <v>3618</v>
      </c>
      <c r="D58" s="373">
        <v>3471</v>
      </c>
      <c r="E58" s="373">
        <v>3307</v>
      </c>
      <c r="F58" s="373">
        <v>3023</v>
      </c>
      <c r="G58" s="373">
        <v>2796</v>
      </c>
      <c r="H58" s="127"/>
      <c r="I58" s="22"/>
    </row>
    <row r="59" spans="1:9">
      <c r="A59" s="22"/>
      <c r="B59" s="294" t="s">
        <v>21</v>
      </c>
      <c r="C59" s="376">
        <v>930</v>
      </c>
      <c r="D59" s="373">
        <v>864</v>
      </c>
      <c r="E59" s="373">
        <v>866</v>
      </c>
      <c r="F59" s="373">
        <v>789</v>
      </c>
      <c r="G59" s="373">
        <v>734</v>
      </c>
      <c r="H59" s="126"/>
      <c r="I59" s="22"/>
    </row>
    <row r="60" spans="1:9">
      <c r="A60" s="22"/>
      <c r="B60" s="294" t="s">
        <v>28</v>
      </c>
      <c r="C60" s="376">
        <v>12177</v>
      </c>
      <c r="D60" s="373">
        <v>12568</v>
      </c>
      <c r="E60" s="373">
        <v>12299</v>
      </c>
      <c r="F60" s="373">
        <v>11582</v>
      </c>
      <c r="G60" s="373">
        <v>11441</v>
      </c>
      <c r="H60" s="127"/>
      <c r="I60" s="22"/>
    </row>
    <row r="61" spans="1:9">
      <c r="A61" s="22"/>
      <c r="B61" s="294" t="s">
        <v>27</v>
      </c>
      <c r="C61" s="376">
        <v>1376</v>
      </c>
      <c r="D61" s="373">
        <v>1245</v>
      </c>
      <c r="E61" s="373">
        <v>1178</v>
      </c>
      <c r="F61" s="373">
        <v>1142</v>
      </c>
      <c r="G61" s="373">
        <v>1207</v>
      </c>
      <c r="H61" s="127"/>
      <c r="I61" s="22"/>
    </row>
    <row r="62" spans="1:9">
      <c r="A62" s="22"/>
      <c r="B62" s="33" t="s">
        <v>22</v>
      </c>
      <c r="C62" s="377">
        <v>5320</v>
      </c>
      <c r="D62" s="374">
        <v>5046</v>
      </c>
      <c r="E62" s="374">
        <v>4703</v>
      </c>
      <c r="F62" s="374">
        <v>4450</v>
      </c>
      <c r="G62" s="374">
        <v>4402</v>
      </c>
      <c r="H62" s="127"/>
      <c r="I62" s="22"/>
    </row>
    <row r="63" spans="1:9" ht="14.25" customHeight="1">
      <c r="A63" s="407" t="s">
        <v>108</v>
      </c>
      <c r="B63" s="407"/>
      <c r="C63" s="407"/>
      <c r="D63" s="407"/>
      <c r="E63" s="407"/>
      <c r="F63" s="407"/>
      <c r="G63" s="407"/>
      <c r="H63" s="407"/>
      <c r="I63" s="22"/>
    </row>
    <row r="64" spans="1:9">
      <c r="A64" s="401" t="s">
        <v>432</v>
      </c>
      <c r="B64" s="399"/>
      <c r="C64" s="399"/>
      <c r="D64" s="399"/>
      <c r="E64" s="399"/>
      <c r="F64" s="399"/>
      <c r="G64" s="399"/>
      <c r="H64" s="399"/>
      <c r="I64" s="175"/>
    </row>
    <row r="66" spans="1:9" s="75" customFormat="1">
      <c r="A66" s="398" t="s">
        <v>444</v>
      </c>
      <c r="B66" s="398"/>
      <c r="C66" s="398"/>
      <c r="D66" s="398"/>
      <c r="E66" s="398"/>
      <c r="F66" s="398"/>
      <c r="G66" s="398"/>
      <c r="H66" s="398"/>
    </row>
    <row r="68" spans="1:9" ht="20.5" customHeight="1">
      <c r="A68" s="175"/>
      <c r="B68" s="1"/>
      <c r="C68" s="129" t="s">
        <v>109</v>
      </c>
      <c r="D68" s="128" t="s">
        <v>110</v>
      </c>
      <c r="E68" s="128" t="s">
        <v>111</v>
      </c>
      <c r="F68" s="133" t="s">
        <v>517</v>
      </c>
      <c r="G68" s="133" t="s">
        <v>518</v>
      </c>
      <c r="H68" s="175"/>
      <c r="I68" s="175"/>
    </row>
    <row r="69" spans="1:9">
      <c r="A69" s="175"/>
      <c r="B69" s="84" t="s">
        <v>53</v>
      </c>
      <c r="C69" s="84">
        <v>402944</v>
      </c>
      <c r="D69" s="84">
        <v>401697</v>
      </c>
      <c r="E69" s="84">
        <v>399308</v>
      </c>
      <c r="F69" s="84">
        <v>392143</v>
      </c>
      <c r="G69" s="84">
        <v>395774</v>
      </c>
      <c r="H69" s="175"/>
      <c r="I69" s="175"/>
    </row>
    <row r="70" spans="1:9">
      <c r="A70" s="175"/>
      <c r="B70" s="294" t="s">
        <v>35</v>
      </c>
      <c r="C70" s="295">
        <v>20071</v>
      </c>
      <c r="D70" s="295">
        <v>19032</v>
      </c>
      <c r="E70" s="295">
        <v>19119</v>
      </c>
      <c r="F70" s="295">
        <v>18697</v>
      </c>
      <c r="G70" s="295">
        <v>18260</v>
      </c>
      <c r="H70" s="175"/>
      <c r="I70" s="175"/>
    </row>
    <row r="71" spans="1:9">
      <c r="A71" s="175"/>
      <c r="B71" s="294" t="s">
        <v>23</v>
      </c>
      <c r="C71" s="295">
        <v>20155</v>
      </c>
      <c r="D71" s="295">
        <v>20008</v>
      </c>
      <c r="E71" s="295">
        <v>19439</v>
      </c>
      <c r="F71" s="295">
        <v>19081</v>
      </c>
      <c r="G71" s="295">
        <v>19113</v>
      </c>
      <c r="H71" s="175"/>
      <c r="I71" s="175"/>
    </row>
    <row r="72" spans="1:9">
      <c r="A72" s="175"/>
      <c r="B72" s="33" t="s">
        <v>22</v>
      </c>
      <c r="C72" s="317">
        <v>14371</v>
      </c>
      <c r="D72" s="317">
        <v>13959</v>
      </c>
      <c r="E72" s="317">
        <v>13720</v>
      </c>
      <c r="F72" s="317">
        <v>13378</v>
      </c>
      <c r="G72" s="317">
        <v>13837</v>
      </c>
      <c r="H72" s="175"/>
      <c r="I72" s="175"/>
    </row>
    <row r="73" spans="1:9">
      <c r="A73" s="175"/>
      <c r="B73" s="294" t="s">
        <v>32</v>
      </c>
      <c r="C73" s="295">
        <v>32131</v>
      </c>
      <c r="D73" s="295">
        <v>31785</v>
      </c>
      <c r="E73" s="295">
        <v>31343</v>
      </c>
      <c r="F73" s="295">
        <v>31235</v>
      </c>
      <c r="G73" s="295">
        <v>31134</v>
      </c>
      <c r="H73" s="175"/>
      <c r="I73" s="175"/>
    </row>
    <row r="74" spans="1:9">
      <c r="A74" s="175"/>
      <c r="B74" s="294" t="s">
        <v>31</v>
      </c>
      <c r="C74" s="295">
        <v>3579</v>
      </c>
      <c r="D74" s="295">
        <v>3627</v>
      </c>
      <c r="E74" s="295">
        <v>3555</v>
      </c>
      <c r="F74" s="295">
        <v>3500</v>
      </c>
      <c r="G74" s="295">
        <v>3461</v>
      </c>
      <c r="H74" s="175"/>
      <c r="I74" s="175"/>
    </row>
    <row r="75" spans="1:9">
      <c r="A75" s="175"/>
      <c r="B75" s="294" t="s">
        <v>38</v>
      </c>
      <c r="C75" s="295">
        <v>16263</v>
      </c>
      <c r="D75" s="295">
        <v>16370</v>
      </c>
      <c r="E75" s="295">
        <v>16449</v>
      </c>
      <c r="F75" s="295">
        <v>16442</v>
      </c>
      <c r="G75" s="295">
        <v>16346</v>
      </c>
      <c r="H75" s="175"/>
      <c r="I75" s="175"/>
    </row>
    <row r="76" spans="1:9">
      <c r="A76" s="175"/>
      <c r="B76" s="294" t="s">
        <v>33</v>
      </c>
      <c r="C76" s="295">
        <v>52039</v>
      </c>
      <c r="D76" s="295">
        <v>54502</v>
      </c>
      <c r="E76" s="295">
        <v>55440</v>
      </c>
      <c r="F76" s="295">
        <v>54869</v>
      </c>
      <c r="G76" s="295">
        <v>55059</v>
      </c>
      <c r="H76" s="175"/>
      <c r="I76" s="175"/>
    </row>
    <row r="77" spans="1:9">
      <c r="A77" s="175"/>
      <c r="B77" s="294" t="s">
        <v>26</v>
      </c>
      <c r="C77" s="295">
        <v>10076</v>
      </c>
      <c r="D77" s="295">
        <v>9891</v>
      </c>
      <c r="E77" s="295">
        <v>9161</v>
      </c>
      <c r="F77" s="295">
        <v>8992</v>
      </c>
      <c r="G77" s="295">
        <v>9169</v>
      </c>
      <c r="H77" s="175"/>
      <c r="I77" s="175"/>
    </row>
    <row r="78" spans="1:9">
      <c r="A78" s="175"/>
      <c r="B78" s="294" t="s">
        <v>36</v>
      </c>
      <c r="C78" s="295">
        <v>41691</v>
      </c>
      <c r="D78" s="295">
        <v>41181</v>
      </c>
      <c r="E78" s="295">
        <v>40101</v>
      </c>
      <c r="F78" s="295">
        <v>39094</v>
      </c>
      <c r="G78" s="295">
        <v>38432</v>
      </c>
      <c r="H78" s="175"/>
      <c r="I78" s="175"/>
    </row>
    <row r="79" spans="1:9">
      <c r="A79" s="175"/>
      <c r="B79" s="294" t="s">
        <v>18</v>
      </c>
      <c r="C79" s="295">
        <v>1266</v>
      </c>
      <c r="D79" s="295">
        <v>1210</v>
      </c>
      <c r="E79" s="295">
        <v>1250</v>
      </c>
      <c r="F79" s="295">
        <v>1195</v>
      </c>
      <c r="G79" s="295">
        <v>1267</v>
      </c>
      <c r="H79" s="175"/>
      <c r="I79" s="175"/>
    </row>
    <row r="80" spans="1:9">
      <c r="A80" s="175"/>
      <c r="B80" s="294" t="s">
        <v>29</v>
      </c>
      <c r="C80" s="295">
        <v>17841</v>
      </c>
      <c r="D80" s="295">
        <v>17529</v>
      </c>
      <c r="E80" s="295">
        <v>17416</v>
      </c>
      <c r="F80" s="295">
        <v>16871</v>
      </c>
      <c r="G80" s="295">
        <v>17778</v>
      </c>
      <c r="H80" s="175"/>
      <c r="I80" s="175"/>
    </row>
    <row r="81" spans="1:8">
      <c r="A81" s="175"/>
      <c r="B81" s="294" t="s">
        <v>25</v>
      </c>
      <c r="C81" s="295">
        <v>34838</v>
      </c>
      <c r="D81" s="295">
        <v>34413</v>
      </c>
      <c r="E81" s="295">
        <v>35341</v>
      </c>
      <c r="F81" s="295">
        <v>34502</v>
      </c>
      <c r="G81" s="295">
        <v>35414</v>
      </c>
      <c r="H81" s="175"/>
    </row>
    <row r="82" spans="1:8">
      <c r="A82" s="175"/>
      <c r="B82" s="294" t="s">
        <v>24</v>
      </c>
      <c r="C82" s="295">
        <v>18782</v>
      </c>
      <c r="D82" s="295">
        <v>18477</v>
      </c>
      <c r="E82" s="295">
        <v>18150</v>
      </c>
      <c r="F82" s="295">
        <v>18125</v>
      </c>
      <c r="G82" s="295">
        <v>18057</v>
      </c>
      <c r="H82" s="175"/>
    </row>
    <row r="83" spans="1:8">
      <c r="A83" s="175"/>
      <c r="B83" s="294" t="s">
        <v>19</v>
      </c>
      <c r="C83" s="295">
        <v>7059</v>
      </c>
      <c r="D83" s="295">
        <v>6963</v>
      </c>
      <c r="E83" s="295">
        <v>6994</v>
      </c>
      <c r="F83" s="295">
        <v>6923</v>
      </c>
      <c r="G83" s="295">
        <v>7261</v>
      </c>
      <c r="H83" s="175"/>
    </row>
    <row r="84" spans="1:8">
      <c r="A84" s="175"/>
      <c r="B84" s="294" t="s">
        <v>30</v>
      </c>
      <c r="C84" s="295">
        <v>17142</v>
      </c>
      <c r="D84" s="295">
        <v>16785</v>
      </c>
      <c r="E84" s="295">
        <v>16307</v>
      </c>
      <c r="F84" s="295">
        <v>16022</v>
      </c>
      <c r="G84" s="295">
        <v>16755</v>
      </c>
      <c r="H84" s="175"/>
    </row>
    <row r="85" spans="1:8">
      <c r="A85" s="175"/>
      <c r="B85" s="294" t="s">
        <v>37</v>
      </c>
      <c r="C85" s="295">
        <v>43503</v>
      </c>
      <c r="D85" s="295">
        <v>43395</v>
      </c>
      <c r="E85" s="295">
        <v>43065</v>
      </c>
      <c r="F85" s="295">
        <v>42953</v>
      </c>
      <c r="G85" s="295">
        <v>43304</v>
      </c>
      <c r="H85" s="175"/>
    </row>
    <row r="86" spans="1:8">
      <c r="A86" s="175"/>
      <c r="B86" s="294" t="s">
        <v>34</v>
      </c>
      <c r="C86" s="295">
        <v>4049</v>
      </c>
      <c r="D86" s="295">
        <v>3885</v>
      </c>
      <c r="E86" s="295">
        <v>3861</v>
      </c>
      <c r="F86" s="295">
        <v>3786</v>
      </c>
      <c r="G86" s="295">
        <v>3933</v>
      </c>
      <c r="H86" s="175"/>
    </row>
    <row r="87" spans="1:8">
      <c r="A87" s="175"/>
      <c r="B87" s="294" t="s">
        <v>20</v>
      </c>
      <c r="C87" s="295">
        <v>8197</v>
      </c>
      <c r="D87" s="295">
        <v>8213</v>
      </c>
      <c r="E87" s="295">
        <v>7914</v>
      </c>
      <c r="F87" s="295">
        <v>7910</v>
      </c>
      <c r="G87" s="295">
        <v>7897</v>
      </c>
      <c r="H87" s="175"/>
    </row>
    <row r="88" spans="1:8">
      <c r="A88" s="175"/>
      <c r="B88" s="294" t="s">
        <v>21</v>
      </c>
      <c r="C88" s="295">
        <v>2350</v>
      </c>
      <c r="D88" s="295">
        <v>2239</v>
      </c>
      <c r="E88" s="295">
        <v>2126</v>
      </c>
      <c r="F88" s="295">
        <v>2109</v>
      </c>
      <c r="G88" s="295">
        <v>2185</v>
      </c>
      <c r="H88" s="175"/>
    </row>
    <row r="89" spans="1:8">
      <c r="A89" s="175"/>
      <c r="B89" s="294" t="s">
        <v>28</v>
      </c>
      <c r="C89" s="295">
        <v>34156</v>
      </c>
      <c r="D89" s="295">
        <v>34921</v>
      </c>
      <c r="E89" s="295">
        <v>35290</v>
      </c>
      <c r="F89" s="295">
        <v>33275</v>
      </c>
      <c r="G89" s="295">
        <v>33773</v>
      </c>
      <c r="H89" s="175"/>
    </row>
    <row r="90" spans="1:8">
      <c r="A90" s="175"/>
      <c r="B90" s="294" t="s">
        <v>27</v>
      </c>
      <c r="C90" s="295">
        <v>3385</v>
      </c>
      <c r="D90" s="295">
        <v>3312</v>
      </c>
      <c r="E90" s="295">
        <v>3267</v>
      </c>
      <c r="F90" s="295">
        <v>3184</v>
      </c>
      <c r="G90" s="295">
        <v>3339</v>
      </c>
      <c r="H90" s="175"/>
    </row>
    <row r="91" spans="1:8">
      <c r="A91" s="175"/>
      <c r="B91" s="33" t="s">
        <v>22</v>
      </c>
      <c r="C91" s="317">
        <v>14371</v>
      </c>
      <c r="D91" s="317">
        <v>13959</v>
      </c>
      <c r="E91" s="317">
        <v>13720</v>
      </c>
      <c r="F91" s="317">
        <v>13378</v>
      </c>
      <c r="G91" s="317">
        <v>13837</v>
      </c>
      <c r="H91" s="175"/>
    </row>
    <row r="92" spans="1:8" ht="14.25" customHeight="1">
      <c r="A92" s="399" t="s">
        <v>112</v>
      </c>
      <c r="B92" s="399"/>
      <c r="C92" s="399"/>
      <c r="D92" s="399"/>
      <c r="E92" s="399"/>
      <c r="F92" s="399"/>
      <c r="G92" s="399"/>
      <c r="H92" s="399"/>
    </row>
    <row r="93" spans="1:8" ht="39.75" customHeight="1">
      <c r="A93" s="399" t="s">
        <v>433</v>
      </c>
      <c r="B93" s="399"/>
      <c r="C93" s="399"/>
      <c r="D93" s="399"/>
      <c r="E93" s="399"/>
      <c r="F93" s="399"/>
      <c r="G93" s="399"/>
      <c r="H93" s="399"/>
    </row>
    <row r="94" spans="1:8">
      <c r="A94" s="5"/>
      <c r="B94" s="5"/>
      <c r="C94" s="5"/>
      <c r="D94" s="5"/>
      <c r="E94" s="5"/>
      <c r="F94" s="5"/>
      <c r="G94" s="5"/>
      <c r="H94" s="5"/>
    </row>
    <row r="95" spans="1:8" s="75" customFormat="1">
      <c r="A95" s="398" t="s">
        <v>445</v>
      </c>
      <c r="B95" s="398"/>
      <c r="C95" s="398"/>
      <c r="D95" s="398"/>
      <c r="E95" s="398"/>
      <c r="F95" s="398"/>
      <c r="G95" s="398"/>
      <c r="H95" s="398"/>
    </row>
    <row r="97" spans="1:8">
      <c r="A97" s="175"/>
      <c r="B97" s="132"/>
      <c r="C97" s="133">
        <v>2016</v>
      </c>
      <c r="D97" s="133">
        <v>2017</v>
      </c>
      <c r="E97" s="133">
        <v>2018</v>
      </c>
      <c r="F97" s="133">
        <v>2019</v>
      </c>
      <c r="G97" s="133">
        <v>2020</v>
      </c>
      <c r="H97" s="22"/>
    </row>
    <row r="98" spans="1:8">
      <c r="A98" s="175"/>
      <c r="B98" s="84" t="s">
        <v>53</v>
      </c>
      <c r="C98" s="318">
        <v>406259</v>
      </c>
      <c r="D98" s="318">
        <v>373920</v>
      </c>
      <c r="E98" s="153">
        <v>353883</v>
      </c>
      <c r="F98" s="153">
        <v>317566</v>
      </c>
      <c r="G98" s="318">
        <v>326357</v>
      </c>
      <c r="H98" s="127"/>
    </row>
    <row r="99" spans="1:8">
      <c r="A99" s="175"/>
      <c r="B99" s="294" t="s">
        <v>35</v>
      </c>
      <c r="C99" s="283">
        <v>19273</v>
      </c>
      <c r="D99" s="283">
        <v>17975</v>
      </c>
      <c r="E99" s="283">
        <v>16963</v>
      </c>
      <c r="F99" s="283">
        <v>14779</v>
      </c>
      <c r="G99" s="283">
        <v>14557</v>
      </c>
      <c r="H99" s="127"/>
    </row>
    <row r="100" spans="1:8">
      <c r="A100" s="175"/>
      <c r="B100" s="294" t="s">
        <v>23</v>
      </c>
      <c r="C100" s="283">
        <v>14829</v>
      </c>
      <c r="D100" s="283">
        <v>13347</v>
      </c>
      <c r="E100" s="283">
        <v>11796</v>
      </c>
      <c r="F100" s="283">
        <v>10163</v>
      </c>
      <c r="G100" s="283">
        <v>10488</v>
      </c>
      <c r="H100" s="127"/>
    </row>
    <row r="101" spans="1:8">
      <c r="A101" s="175"/>
      <c r="B101" s="33" t="s">
        <v>22</v>
      </c>
      <c r="C101" s="284">
        <v>11324</v>
      </c>
      <c r="D101" s="284">
        <v>9921</v>
      </c>
      <c r="E101" s="284">
        <v>9276</v>
      </c>
      <c r="F101" s="284">
        <v>8177</v>
      </c>
      <c r="G101" s="284">
        <v>8524</v>
      </c>
      <c r="H101" s="127"/>
    </row>
    <row r="102" spans="1:8">
      <c r="A102" s="175"/>
      <c r="B102" s="294" t="s">
        <v>32</v>
      </c>
      <c r="C102" s="283">
        <v>31826</v>
      </c>
      <c r="D102" s="283">
        <v>30484</v>
      </c>
      <c r="E102" s="283">
        <v>29612</v>
      </c>
      <c r="F102" s="283">
        <v>27068</v>
      </c>
      <c r="G102" s="283">
        <v>29299</v>
      </c>
      <c r="H102" s="127"/>
    </row>
    <row r="103" spans="1:8">
      <c r="A103" s="175"/>
      <c r="B103" s="294" t="s">
        <v>31</v>
      </c>
      <c r="C103" s="283">
        <v>3845</v>
      </c>
      <c r="D103" s="283">
        <v>3482</v>
      </c>
      <c r="E103" s="283">
        <v>3281</v>
      </c>
      <c r="F103" s="283">
        <v>2977</v>
      </c>
      <c r="G103" s="283">
        <v>3112</v>
      </c>
      <c r="H103" s="127"/>
    </row>
    <row r="104" spans="1:8">
      <c r="A104" s="175"/>
      <c r="B104" s="294" t="s">
        <v>38</v>
      </c>
      <c r="C104" s="283">
        <v>14767</v>
      </c>
      <c r="D104" s="283">
        <v>13676</v>
      </c>
      <c r="E104" s="283">
        <v>13420</v>
      </c>
      <c r="F104" s="283">
        <v>12029</v>
      </c>
      <c r="G104" s="283">
        <v>12694</v>
      </c>
      <c r="H104" s="127"/>
    </row>
    <row r="105" spans="1:8">
      <c r="A105" s="175"/>
      <c r="B105" s="294" t="s">
        <v>33</v>
      </c>
      <c r="C105" s="283">
        <v>62327</v>
      </c>
      <c r="D105" s="283">
        <v>55898</v>
      </c>
      <c r="E105" s="283">
        <v>54425</v>
      </c>
      <c r="F105" s="283">
        <v>49283</v>
      </c>
      <c r="G105" s="283">
        <v>47559</v>
      </c>
      <c r="H105" s="127"/>
    </row>
    <row r="106" spans="1:8">
      <c r="A106" s="175"/>
      <c r="B106" s="294" t="s">
        <v>26</v>
      </c>
      <c r="C106" s="283">
        <v>8987</v>
      </c>
      <c r="D106" s="283">
        <v>8197</v>
      </c>
      <c r="E106" s="283">
        <v>7898</v>
      </c>
      <c r="F106" s="283">
        <v>7268</v>
      </c>
      <c r="G106" s="283">
        <v>7315</v>
      </c>
      <c r="H106" s="127"/>
    </row>
    <row r="107" spans="1:8">
      <c r="A107" s="175"/>
      <c r="B107" s="294" t="s">
        <v>36</v>
      </c>
      <c r="C107" s="283">
        <v>49140</v>
      </c>
      <c r="D107" s="283">
        <v>43904</v>
      </c>
      <c r="E107" s="283">
        <v>42258</v>
      </c>
      <c r="F107" s="283">
        <v>37456</v>
      </c>
      <c r="G107" s="283">
        <v>41546</v>
      </c>
      <c r="H107" s="127"/>
    </row>
    <row r="108" spans="1:8">
      <c r="A108" s="175"/>
      <c r="B108" s="294" t="s">
        <v>18</v>
      </c>
      <c r="C108" s="283">
        <v>1181</v>
      </c>
      <c r="D108" s="283">
        <v>1017</v>
      </c>
      <c r="E108">
        <v>963</v>
      </c>
      <c r="F108">
        <v>881</v>
      </c>
      <c r="G108">
        <v>954</v>
      </c>
      <c r="H108" s="127"/>
    </row>
    <row r="109" spans="1:8">
      <c r="A109" s="175"/>
      <c r="B109" s="294" t="s">
        <v>29</v>
      </c>
      <c r="C109" s="283">
        <v>15166</v>
      </c>
      <c r="D109" s="283">
        <v>14223</v>
      </c>
      <c r="E109" s="283">
        <v>14107</v>
      </c>
      <c r="F109" s="283">
        <v>12823</v>
      </c>
      <c r="G109" s="283">
        <v>14048</v>
      </c>
      <c r="H109" s="127"/>
    </row>
    <row r="110" spans="1:8">
      <c r="A110" s="175"/>
      <c r="B110" s="294" t="s">
        <v>25</v>
      </c>
      <c r="C110" s="283">
        <v>27848</v>
      </c>
      <c r="D110" s="283">
        <v>25477</v>
      </c>
      <c r="E110" s="283">
        <v>23808</v>
      </c>
      <c r="F110" s="283">
        <v>20524</v>
      </c>
      <c r="G110" s="283">
        <v>21186</v>
      </c>
      <c r="H110" s="127"/>
    </row>
    <row r="111" spans="1:8">
      <c r="A111" s="175"/>
      <c r="B111" s="294" t="s">
        <v>24</v>
      </c>
      <c r="C111" s="283">
        <v>16569</v>
      </c>
      <c r="D111" s="283">
        <v>15042</v>
      </c>
      <c r="E111" s="283">
        <v>13712</v>
      </c>
      <c r="F111" s="283">
        <v>12099</v>
      </c>
      <c r="G111" s="283">
        <v>11950</v>
      </c>
      <c r="H111" s="127"/>
    </row>
    <row r="112" spans="1:8">
      <c r="A112" s="175"/>
      <c r="B112" s="294" t="s">
        <v>19</v>
      </c>
      <c r="C112" s="283">
        <v>5680</v>
      </c>
      <c r="D112" s="283">
        <v>5024</v>
      </c>
      <c r="E112" s="283">
        <v>4771</v>
      </c>
      <c r="F112" s="283">
        <v>4045</v>
      </c>
      <c r="G112" s="283">
        <v>4241</v>
      </c>
      <c r="H112" s="127"/>
    </row>
    <row r="113" spans="1:8">
      <c r="A113" s="175"/>
      <c r="B113" s="294" t="s">
        <v>30</v>
      </c>
      <c r="C113" s="283">
        <v>33325</v>
      </c>
      <c r="D113" s="283">
        <v>31911</v>
      </c>
      <c r="E113" s="283">
        <v>27970</v>
      </c>
      <c r="F113" s="283">
        <v>25460</v>
      </c>
      <c r="G113" s="283">
        <v>25900</v>
      </c>
      <c r="H113" s="127"/>
    </row>
    <row r="114" spans="1:8">
      <c r="A114" s="175"/>
      <c r="B114" s="294" t="s">
        <v>37</v>
      </c>
      <c r="C114" s="283">
        <v>51768</v>
      </c>
      <c r="D114" s="283">
        <v>49346</v>
      </c>
      <c r="E114" s="283">
        <v>46733</v>
      </c>
      <c r="F114" s="283">
        <v>42924</v>
      </c>
      <c r="G114" s="283">
        <v>43178</v>
      </c>
      <c r="H114" s="127"/>
    </row>
    <row r="115" spans="1:8">
      <c r="A115" s="175"/>
      <c r="B115" s="294" t="s">
        <v>34</v>
      </c>
      <c r="C115" s="283">
        <v>3974</v>
      </c>
      <c r="D115" s="283">
        <v>3849</v>
      </c>
      <c r="E115" s="283">
        <v>3730</v>
      </c>
      <c r="F115" s="283">
        <v>3503</v>
      </c>
      <c r="G115" s="283">
        <v>3720</v>
      </c>
      <c r="H115" s="127"/>
    </row>
    <row r="116" spans="1:8">
      <c r="A116" s="175"/>
      <c r="B116" s="294" t="s">
        <v>20</v>
      </c>
      <c r="C116" s="283">
        <v>5860</v>
      </c>
      <c r="D116" s="283">
        <v>5316</v>
      </c>
      <c r="E116" s="283">
        <v>4589</v>
      </c>
      <c r="F116" s="283">
        <v>3828</v>
      </c>
      <c r="G116" s="283">
        <v>4143</v>
      </c>
      <c r="H116" s="127"/>
    </row>
    <row r="117" spans="1:8">
      <c r="A117" s="175"/>
      <c r="B117" s="294" t="s">
        <v>21</v>
      </c>
      <c r="C117" s="283">
        <v>1585</v>
      </c>
      <c r="D117" s="283">
        <v>1521</v>
      </c>
      <c r="E117" s="283">
        <v>1417</v>
      </c>
      <c r="F117" s="283">
        <v>1298</v>
      </c>
      <c r="G117" s="283">
        <v>1500</v>
      </c>
      <c r="H117" s="127"/>
    </row>
    <row r="118" spans="1:8">
      <c r="A118" s="175"/>
      <c r="B118" s="294" t="s">
        <v>28</v>
      </c>
      <c r="C118" s="283">
        <v>23858</v>
      </c>
      <c r="D118" s="283">
        <v>21398</v>
      </c>
      <c r="E118" s="283">
        <v>20188</v>
      </c>
      <c r="F118" s="283">
        <v>18300</v>
      </c>
      <c r="G118" s="283">
        <v>17364</v>
      </c>
      <c r="H118" s="127"/>
    </row>
    <row r="119" spans="1:8">
      <c r="A119" s="175"/>
      <c r="B119" s="294" t="s">
        <v>27</v>
      </c>
      <c r="C119" s="283">
        <v>3127</v>
      </c>
      <c r="D119" s="283">
        <v>2912</v>
      </c>
      <c r="E119" s="283">
        <v>2966</v>
      </c>
      <c r="F119" s="283">
        <v>2681</v>
      </c>
      <c r="G119" s="283">
        <v>3079</v>
      </c>
      <c r="H119" s="127"/>
    </row>
    <row r="120" spans="1:8">
      <c r="B120" s="33" t="s">
        <v>22</v>
      </c>
      <c r="C120" s="284">
        <v>11324</v>
      </c>
      <c r="D120" s="284">
        <v>9921</v>
      </c>
      <c r="E120" s="284">
        <v>9276</v>
      </c>
      <c r="F120" s="284">
        <v>8177</v>
      </c>
      <c r="G120" s="284">
        <v>8524</v>
      </c>
    </row>
    <row r="121" spans="1:8" ht="14.25" customHeight="1">
      <c r="A121" s="399" t="s">
        <v>567</v>
      </c>
      <c r="B121" s="399"/>
      <c r="C121" s="399"/>
      <c r="D121" s="399"/>
      <c r="E121" s="399"/>
      <c r="F121" s="399"/>
      <c r="G121" s="399"/>
      <c r="H121" s="399"/>
    </row>
    <row r="122" spans="1:8">
      <c r="A122" s="401" t="s">
        <v>432</v>
      </c>
      <c r="B122" s="399"/>
      <c r="C122" s="399"/>
      <c r="D122" s="399"/>
      <c r="E122" s="399"/>
      <c r="F122" s="399"/>
      <c r="G122" s="399"/>
      <c r="H122" s="399"/>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90" zoomScaleNormal="90" workbookViewId="0">
      <selection activeCell="M56" sqref="M56"/>
    </sheetView>
  </sheetViews>
  <sheetFormatPr defaultColWidth="8.81640625" defaultRowHeight="14.5"/>
  <cols>
    <col min="2" max="2" width="15.453125" customWidth="1"/>
    <col min="3" max="3" width="13.453125" customWidth="1"/>
    <col min="4" max="4" width="14.453125" customWidth="1"/>
    <col min="5" max="5" width="12.7265625" customWidth="1"/>
    <col min="7" max="7" width="10.81640625" customWidth="1"/>
    <col min="11" max="11" width="12.26953125" customWidth="1"/>
  </cols>
  <sheetData>
    <row r="1" spans="1:10" s="75" customFormat="1">
      <c r="A1" s="411" t="s">
        <v>113</v>
      </c>
      <c r="B1" s="411"/>
      <c r="C1" s="411"/>
      <c r="D1" s="411"/>
      <c r="E1" s="411"/>
      <c r="F1" s="411"/>
      <c r="G1" s="411"/>
      <c r="H1" s="411"/>
      <c r="I1" s="411"/>
      <c r="J1" s="411"/>
    </row>
    <row r="2" spans="1:10" ht="58">
      <c r="A2" s="175"/>
      <c r="B2" s="17"/>
      <c r="C2" s="175"/>
      <c r="D2" s="175"/>
      <c r="E2" s="175"/>
      <c r="F2" s="175"/>
      <c r="G2" s="185"/>
      <c r="H2" s="185" t="s">
        <v>126</v>
      </c>
      <c r="I2" s="185" t="s">
        <v>22</v>
      </c>
      <c r="J2" s="208" t="s">
        <v>121</v>
      </c>
    </row>
    <row r="3" spans="1:10">
      <c r="A3" s="175"/>
      <c r="B3" s="176"/>
      <c r="C3" s="186" t="s">
        <v>114</v>
      </c>
      <c r="D3" s="186" t="s">
        <v>115</v>
      </c>
      <c r="E3" s="186" t="s">
        <v>116</v>
      </c>
      <c r="F3" s="185"/>
      <c r="G3" s="178" t="s">
        <v>114</v>
      </c>
      <c r="H3" s="178">
        <v>700</v>
      </c>
      <c r="I3" s="178">
        <v>1216</v>
      </c>
      <c r="J3" s="178">
        <v>1420</v>
      </c>
    </row>
    <row r="4" spans="1:10">
      <c r="A4" s="175"/>
      <c r="B4" s="177" t="s">
        <v>38</v>
      </c>
      <c r="C4" s="178">
        <v>700</v>
      </c>
      <c r="D4" s="178">
        <v>700</v>
      </c>
      <c r="E4" s="178">
        <v>700</v>
      </c>
      <c r="F4" s="178"/>
      <c r="G4" s="178" t="s">
        <v>115</v>
      </c>
      <c r="H4" s="178">
        <v>700</v>
      </c>
      <c r="I4" s="178">
        <v>1120</v>
      </c>
      <c r="J4" s="178">
        <v>1443</v>
      </c>
    </row>
    <row r="5" spans="1:10">
      <c r="A5" s="175"/>
      <c r="B5" s="179" t="s">
        <v>34</v>
      </c>
      <c r="C5" s="178">
        <v>760</v>
      </c>
      <c r="D5" s="178">
        <v>740</v>
      </c>
      <c r="E5" s="178">
        <v>700</v>
      </c>
      <c r="F5" s="178"/>
      <c r="G5" s="178" t="s">
        <v>116</v>
      </c>
      <c r="H5" s="178">
        <v>700</v>
      </c>
      <c r="I5" s="178">
        <v>860</v>
      </c>
      <c r="J5" s="178">
        <v>1025</v>
      </c>
    </row>
    <row r="6" spans="1:10">
      <c r="A6" s="175"/>
      <c r="B6" s="177" t="s">
        <v>36</v>
      </c>
      <c r="C6" s="178">
        <v>825</v>
      </c>
      <c r="D6" s="178">
        <v>757.75</v>
      </c>
      <c r="E6" s="178">
        <v>725</v>
      </c>
      <c r="F6" s="178"/>
    </row>
    <row r="7" spans="1:10">
      <c r="A7" s="175"/>
      <c r="B7" s="177" t="s">
        <v>31</v>
      </c>
      <c r="C7" s="178">
        <v>840</v>
      </c>
      <c r="D7" s="178">
        <v>840</v>
      </c>
      <c r="E7" s="178">
        <v>800</v>
      </c>
      <c r="F7" s="178"/>
    </row>
    <row r="8" spans="1:10">
      <c r="A8" s="175"/>
      <c r="B8" s="179" t="s">
        <v>33</v>
      </c>
      <c r="C8" s="178">
        <v>840</v>
      </c>
      <c r="D8" s="178">
        <v>757.75</v>
      </c>
      <c r="E8" s="178">
        <v>900</v>
      </c>
      <c r="F8" s="178"/>
      <c r="G8" s="178"/>
      <c r="H8" s="178"/>
      <c r="I8" s="175"/>
      <c r="J8" s="175"/>
    </row>
    <row r="9" spans="1:10">
      <c r="A9" s="175"/>
      <c r="B9" s="179" t="s">
        <v>35</v>
      </c>
      <c r="C9" s="178">
        <v>863.48</v>
      </c>
      <c r="D9" s="178">
        <v>740</v>
      </c>
      <c r="E9" s="178">
        <v>720</v>
      </c>
      <c r="F9" s="178"/>
      <c r="G9" s="178"/>
      <c r="H9" s="178"/>
      <c r="I9" s="175"/>
      <c r="J9" s="175"/>
    </row>
    <row r="10" spans="1:10">
      <c r="A10" s="175"/>
      <c r="B10" s="179" t="s">
        <v>30</v>
      </c>
      <c r="C10" s="178">
        <v>900</v>
      </c>
      <c r="D10" s="178">
        <v>810</v>
      </c>
      <c r="E10" s="178">
        <v>723</v>
      </c>
      <c r="F10" s="178"/>
      <c r="G10" s="178"/>
      <c r="H10" s="178"/>
      <c r="I10" s="175"/>
      <c r="J10" s="175"/>
    </row>
    <row r="11" spans="1:10">
      <c r="A11" s="175"/>
      <c r="B11" s="179" t="s">
        <v>117</v>
      </c>
      <c r="C11" s="178">
        <v>900</v>
      </c>
      <c r="D11" s="178">
        <v>900</v>
      </c>
      <c r="E11" s="178">
        <v>760</v>
      </c>
      <c r="F11" s="184"/>
      <c r="G11" s="184"/>
      <c r="H11" s="184"/>
      <c r="I11" s="175"/>
      <c r="J11" s="175"/>
    </row>
    <row r="12" spans="1:10">
      <c r="A12" s="175"/>
      <c r="B12" s="179" t="s">
        <v>21</v>
      </c>
      <c r="C12" s="178">
        <v>956.25</v>
      </c>
      <c r="D12" s="178">
        <v>910</v>
      </c>
      <c r="E12" s="178">
        <v>800</v>
      </c>
      <c r="F12" s="178"/>
      <c r="G12" s="178"/>
      <c r="H12" s="178"/>
      <c r="I12" s="175"/>
      <c r="J12" s="175"/>
    </row>
    <row r="13" spans="1:10">
      <c r="A13" s="175"/>
      <c r="B13" s="180" t="s">
        <v>20</v>
      </c>
      <c r="C13" s="178">
        <v>1000</v>
      </c>
      <c r="D13" s="178">
        <v>970</v>
      </c>
      <c r="E13" s="178">
        <v>945</v>
      </c>
      <c r="F13" s="178"/>
      <c r="G13" s="178"/>
      <c r="H13" s="178"/>
      <c r="I13" s="175"/>
      <c r="J13" s="175"/>
    </row>
    <row r="14" spans="1:10">
      <c r="A14" s="175"/>
      <c r="B14" s="180" t="s">
        <v>32</v>
      </c>
      <c r="C14" s="178">
        <v>1040</v>
      </c>
      <c r="D14" s="178">
        <v>909</v>
      </c>
      <c r="E14" s="178">
        <v>737</v>
      </c>
      <c r="F14" s="178"/>
      <c r="G14" s="178"/>
      <c r="H14" s="178"/>
      <c r="I14" s="175"/>
      <c r="J14" s="175"/>
    </row>
    <row r="15" spans="1:10">
      <c r="A15" s="175"/>
      <c r="B15" s="179" t="s">
        <v>28</v>
      </c>
      <c r="C15" s="178">
        <v>1050</v>
      </c>
      <c r="D15" s="178">
        <v>950</v>
      </c>
      <c r="E15" s="178">
        <v>820</v>
      </c>
      <c r="F15" s="178"/>
      <c r="G15" s="178"/>
      <c r="H15" s="178"/>
      <c r="I15" s="175"/>
      <c r="J15" s="175"/>
    </row>
    <row r="16" spans="1:10">
      <c r="A16" s="175"/>
      <c r="B16" s="179" t="s">
        <v>26</v>
      </c>
      <c r="C16" s="178">
        <v>1081</v>
      </c>
      <c r="D16" s="178">
        <v>975</v>
      </c>
      <c r="E16" s="178">
        <v>834</v>
      </c>
      <c r="F16" s="178"/>
      <c r="G16" s="178"/>
      <c r="H16" s="178"/>
      <c r="I16" s="175"/>
      <c r="J16" s="175"/>
    </row>
    <row r="17" spans="1:10">
      <c r="A17" s="175"/>
      <c r="B17" s="179" t="s">
        <v>25</v>
      </c>
      <c r="C17" s="178">
        <v>1125</v>
      </c>
      <c r="D17" s="178">
        <v>1020</v>
      </c>
      <c r="E17" s="178">
        <v>900</v>
      </c>
      <c r="F17" s="178"/>
      <c r="G17" s="178"/>
      <c r="H17" s="178"/>
      <c r="I17" s="175"/>
      <c r="J17" s="175"/>
    </row>
    <row r="18" spans="1:10">
      <c r="A18" s="175"/>
      <c r="B18" s="179" t="s">
        <v>27</v>
      </c>
      <c r="C18" s="178">
        <v>1125.8</v>
      </c>
      <c r="D18" s="178">
        <v>996</v>
      </c>
      <c r="E18" s="178">
        <v>775</v>
      </c>
      <c r="F18" s="178"/>
      <c r="G18" s="178"/>
      <c r="H18" s="178"/>
      <c r="I18" s="175"/>
      <c r="J18" s="175"/>
    </row>
    <row r="19" spans="1:10">
      <c r="A19" s="175"/>
      <c r="B19" s="183" t="s">
        <v>22</v>
      </c>
      <c r="C19" s="184">
        <v>1216</v>
      </c>
      <c r="D19" s="184">
        <v>1120</v>
      </c>
      <c r="E19" s="184">
        <v>860</v>
      </c>
      <c r="F19" s="178"/>
      <c r="G19" s="178"/>
      <c r="H19" s="178"/>
      <c r="I19" s="175"/>
      <c r="J19" s="175"/>
    </row>
    <row r="20" spans="1:10">
      <c r="A20" s="175"/>
      <c r="B20" s="179" t="s">
        <v>24</v>
      </c>
      <c r="C20" s="178">
        <v>1250</v>
      </c>
      <c r="D20" s="178">
        <v>1020</v>
      </c>
      <c r="E20" s="178">
        <v>989</v>
      </c>
      <c r="F20" s="178"/>
      <c r="G20" s="178"/>
      <c r="H20" s="178"/>
      <c r="I20" s="175"/>
      <c r="J20" s="175"/>
    </row>
    <row r="21" spans="1:10">
      <c r="A21" s="175"/>
      <c r="B21" s="179" t="s">
        <v>23</v>
      </c>
      <c r="C21" s="178">
        <v>1270</v>
      </c>
      <c r="D21" s="178">
        <v>1100</v>
      </c>
      <c r="E21" s="178">
        <v>945</v>
      </c>
      <c r="F21" s="178"/>
      <c r="G21" s="178"/>
      <c r="H21" s="178"/>
      <c r="I21" s="175"/>
      <c r="J21" s="175"/>
    </row>
    <row r="22" spans="1:10">
      <c r="A22" s="175"/>
      <c r="B22" s="179" t="s">
        <v>19</v>
      </c>
      <c r="C22" s="178">
        <v>1375</v>
      </c>
      <c r="D22" s="178">
        <v>1154</v>
      </c>
      <c r="E22" s="178">
        <v>1025</v>
      </c>
      <c r="F22" s="178"/>
      <c r="G22" s="178"/>
      <c r="H22" s="178"/>
      <c r="I22" s="175"/>
      <c r="J22" s="175"/>
    </row>
    <row r="23" spans="1:10">
      <c r="A23" s="175"/>
      <c r="B23" s="179" t="s">
        <v>29</v>
      </c>
      <c r="C23" s="178">
        <v>1384</v>
      </c>
      <c r="D23" s="178">
        <v>1184</v>
      </c>
      <c r="E23" s="178">
        <v>1000</v>
      </c>
      <c r="F23" s="178"/>
      <c r="G23" s="178"/>
      <c r="H23" s="178"/>
      <c r="I23" s="175"/>
      <c r="J23" s="175"/>
    </row>
    <row r="24" spans="1:10">
      <c r="A24" s="175"/>
      <c r="B24" s="179" t="s">
        <v>118</v>
      </c>
      <c r="C24" s="178">
        <v>1420</v>
      </c>
      <c r="D24" s="178">
        <v>1443</v>
      </c>
      <c r="E24" s="178">
        <v>835</v>
      </c>
      <c r="F24" s="178"/>
      <c r="G24" s="178"/>
      <c r="H24" s="178"/>
      <c r="I24" s="175"/>
      <c r="J24" s="175"/>
    </row>
    <row r="25" spans="1:10">
      <c r="A25" s="175"/>
      <c r="B25" s="181" t="s">
        <v>119</v>
      </c>
      <c r="C25" s="182">
        <f>AVERAGE(C4:C24)</f>
        <v>1043.8823809523808</v>
      </c>
      <c r="D25" s="182">
        <f t="shared" ref="D25:E25" si="0">AVERAGE(D4:D24)</f>
        <v>952.21428571428567</v>
      </c>
      <c r="E25" s="182">
        <f t="shared" si="0"/>
        <v>833</v>
      </c>
      <c r="F25" s="182"/>
      <c r="G25" s="182"/>
      <c r="H25" s="182"/>
      <c r="I25" s="175"/>
      <c r="J25" s="175"/>
    </row>
    <row r="26" spans="1:10">
      <c r="A26" s="175"/>
      <c r="B26" s="181"/>
      <c r="C26" s="182"/>
      <c r="D26" s="182"/>
      <c r="E26" s="182"/>
      <c r="F26" s="182"/>
      <c r="G26" s="182"/>
      <c r="H26" s="182"/>
      <c r="I26" s="175"/>
      <c r="J26" s="175"/>
    </row>
    <row r="27" spans="1:10" ht="26">
      <c r="A27" s="175"/>
      <c r="B27" s="172" t="s">
        <v>120</v>
      </c>
      <c r="C27" s="171">
        <v>700</v>
      </c>
      <c r="D27" s="171">
        <v>700</v>
      </c>
      <c r="E27" s="171">
        <v>700</v>
      </c>
      <c r="F27" s="182"/>
      <c r="G27" s="182"/>
      <c r="H27" s="182"/>
      <c r="I27" s="175"/>
      <c r="J27" s="175"/>
    </row>
    <row r="28" spans="1:10">
      <c r="A28" s="175"/>
      <c r="B28" s="183" t="s">
        <v>22</v>
      </c>
      <c r="C28" s="184">
        <v>1216</v>
      </c>
      <c r="D28" s="184">
        <v>1120</v>
      </c>
      <c r="E28" s="184">
        <v>860</v>
      </c>
      <c r="F28" s="182"/>
      <c r="G28" s="182"/>
      <c r="H28" s="182"/>
      <c r="I28" s="175"/>
      <c r="J28" s="175"/>
    </row>
    <row r="29" spans="1:10" ht="26">
      <c r="A29" s="175"/>
      <c r="B29" s="172" t="s">
        <v>121</v>
      </c>
      <c r="C29" s="171">
        <v>1420</v>
      </c>
      <c r="D29" s="171">
        <v>1443</v>
      </c>
      <c r="E29" s="171">
        <v>1025</v>
      </c>
      <c r="F29" s="182"/>
      <c r="G29" s="182"/>
      <c r="H29" s="182"/>
      <c r="I29" s="175"/>
      <c r="J29" s="175"/>
    </row>
    <row r="30" spans="1:10">
      <c r="A30" s="175"/>
      <c r="B30" s="17"/>
      <c r="C30" s="175"/>
      <c r="D30" s="175"/>
      <c r="E30" s="175"/>
      <c r="F30" s="175"/>
      <c r="G30" s="175"/>
      <c r="H30" s="175"/>
      <c r="I30" s="175"/>
      <c r="J30" s="175"/>
    </row>
    <row r="31" spans="1:10">
      <c r="A31" s="19" t="s">
        <v>122</v>
      </c>
      <c r="B31" s="19"/>
      <c r="C31" s="175"/>
      <c r="D31" s="175"/>
      <c r="E31" s="175"/>
      <c r="F31" s="175"/>
      <c r="G31" s="175"/>
      <c r="H31" s="175"/>
      <c r="I31" s="175"/>
      <c r="J31" s="175"/>
    </row>
    <row r="32" spans="1:10" ht="14.25" customHeight="1">
      <c r="A32" s="410" t="s">
        <v>123</v>
      </c>
      <c r="B32" s="410"/>
      <c r="C32" s="410"/>
      <c r="D32" s="410"/>
      <c r="E32" s="410"/>
      <c r="F32" s="410"/>
      <c r="G32" s="410"/>
      <c r="H32" s="410"/>
      <c r="I32" s="410"/>
      <c r="J32" s="410"/>
    </row>
    <row r="33" spans="1:11" ht="22.5" customHeight="1">
      <c r="A33" s="410"/>
      <c r="B33" s="410"/>
      <c r="C33" s="410"/>
      <c r="D33" s="410"/>
      <c r="E33" s="410"/>
      <c r="F33" s="410"/>
      <c r="G33" s="410"/>
      <c r="H33" s="410"/>
      <c r="I33" s="410"/>
      <c r="J33" s="410"/>
      <c r="K33" s="175"/>
    </row>
    <row r="36" spans="1:11" s="75" customFormat="1">
      <c r="A36" s="411" t="s">
        <v>442</v>
      </c>
      <c r="B36" s="411"/>
      <c r="C36" s="411"/>
      <c r="D36" s="411"/>
      <c r="E36" s="411"/>
      <c r="F36" s="411"/>
      <c r="G36" s="411"/>
      <c r="H36" s="411"/>
      <c r="I36" s="411"/>
      <c r="J36" s="411"/>
    </row>
    <row r="39" spans="1:11" ht="72" customHeight="1">
      <c r="A39" s="409" t="s">
        <v>573</v>
      </c>
      <c r="B39" s="409"/>
      <c r="C39" s="409"/>
      <c r="D39" s="409"/>
      <c r="E39" s="409"/>
      <c r="F39" s="409"/>
      <c r="G39" s="409"/>
      <c r="H39" s="409"/>
      <c r="I39" s="409"/>
      <c r="J39" s="175"/>
      <c r="K39" s="175"/>
    </row>
    <row r="40" spans="1:11">
      <c r="A40" s="175" t="s">
        <v>124</v>
      </c>
      <c r="B40" s="175"/>
      <c r="C40" s="175"/>
      <c r="D40" s="175"/>
      <c r="E40" s="175"/>
      <c r="F40" s="175"/>
      <c r="G40" s="175"/>
      <c r="H40" s="175"/>
      <c r="I40" s="175"/>
      <c r="J40" s="175"/>
      <c r="K40" s="175"/>
    </row>
    <row r="41" spans="1:11" ht="36" customHeight="1">
      <c r="A41" s="409" t="s">
        <v>125</v>
      </c>
      <c r="B41" s="409"/>
      <c r="C41" s="409"/>
      <c r="D41" s="409"/>
      <c r="E41" s="409"/>
      <c r="F41" s="409"/>
      <c r="G41" s="409"/>
      <c r="H41" s="409"/>
      <c r="I41" s="409"/>
      <c r="J41" s="409"/>
      <c r="K41" s="409"/>
    </row>
    <row r="42" spans="1:11" ht="36" customHeight="1">
      <c r="A42" s="176"/>
      <c r="B42" t="s">
        <v>407</v>
      </c>
      <c r="C42" s="186" t="s">
        <v>114</v>
      </c>
      <c r="D42" s="186" t="s">
        <v>115</v>
      </c>
      <c r="E42" s="186" t="s">
        <v>116</v>
      </c>
      <c r="F42" s="186" t="s">
        <v>408</v>
      </c>
      <c r="G42" s="189" t="s">
        <v>97</v>
      </c>
      <c r="J42" s="201"/>
      <c r="K42" s="201"/>
    </row>
    <row r="43" spans="1:11" ht="26">
      <c r="A43" s="192" t="s">
        <v>38</v>
      </c>
      <c r="C43" s="187">
        <v>700</v>
      </c>
      <c r="D43" s="187">
        <v>700</v>
      </c>
      <c r="E43" s="187">
        <v>700</v>
      </c>
      <c r="G43" s="188">
        <v>54587</v>
      </c>
      <c r="J43" s="53"/>
      <c r="K43" s="187"/>
    </row>
    <row r="44" spans="1:11">
      <c r="A44" s="179" t="s">
        <v>35</v>
      </c>
      <c r="C44" s="178">
        <v>863.48</v>
      </c>
      <c r="D44" s="178">
        <v>740</v>
      </c>
      <c r="E44" s="178">
        <v>720</v>
      </c>
      <c r="G44" s="188">
        <v>63389</v>
      </c>
      <c r="J44" s="53"/>
      <c r="K44" s="187"/>
    </row>
    <row r="45" spans="1:11">
      <c r="A45" s="179" t="s">
        <v>33</v>
      </c>
      <c r="B45" s="275"/>
      <c r="C45" s="178">
        <v>840</v>
      </c>
      <c r="D45" s="178">
        <v>757.75</v>
      </c>
      <c r="E45" s="178">
        <v>900</v>
      </c>
      <c r="F45" s="275"/>
      <c r="G45" s="188">
        <v>64626</v>
      </c>
      <c r="J45" s="53"/>
      <c r="K45" s="187"/>
    </row>
    <row r="46" spans="1:11">
      <c r="A46" s="179" t="s">
        <v>34</v>
      </c>
      <c r="C46" s="178">
        <v>760</v>
      </c>
      <c r="D46" s="178">
        <v>740</v>
      </c>
      <c r="E46" s="178">
        <v>700</v>
      </c>
      <c r="G46" s="188">
        <v>68531</v>
      </c>
      <c r="H46" s="175"/>
      <c r="I46" s="175"/>
      <c r="J46" s="53"/>
      <c r="K46" s="187"/>
    </row>
    <row r="47" spans="1:11">
      <c r="A47" s="177" t="s">
        <v>31</v>
      </c>
      <c r="C47" s="178">
        <v>840</v>
      </c>
      <c r="D47" s="178">
        <v>840</v>
      </c>
      <c r="E47" s="178">
        <v>800</v>
      </c>
      <c r="G47" s="188">
        <v>69980</v>
      </c>
      <c r="H47" s="175"/>
      <c r="I47" s="175"/>
      <c r="J47" s="53"/>
      <c r="K47" s="187"/>
    </row>
    <row r="48" spans="1:11">
      <c r="A48" s="180" t="s">
        <v>32</v>
      </c>
      <c r="C48" s="178">
        <v>1040</v>
      </c>
      <c r="D48" s="178">
        <v>909</v>
      </c>
      <c r="E48" s="178">
        <v>737</v>
      </c>
      <c r="G48" s="191">
        <v>73672</v>
      </c>
      <c r="H48" s="175"/>
      <c r="I48" s="175"/>
      <c r="J48" s="53"/>
      <c r="K48" s="187"/>
    </row>
    <row r="49" spans="1:11">
      <c r="A49" s="179" t="s">
        <v>30</v>
      </c>
      <c r="C49" s="178">
        <v>900</v>
      </c>
      <c r="D49" s="178">
        <v>810</v>
      </c>
      <c r="E49" s="178">
        <v>723</v>
      </c>
      <c r="G49" s="188">
        <v>76093</v>
      </c>
      <c r="H49" s="175"/>
      <c r="I49" s="175"/>
      <c r="J49" s="53"/>
      <c r="K49" s="187"/>
    </row>
    <row r="50" spans="1:11">
      <c r="A50" s="179" t="s">
        <v>117</v>
      </c>
      <c r="C50" s="178">
        <v>900</v>
      </c>
      <c r="D50" s="178">
        <v>900</v>
      </c>
      <c r="E50" s="178">
        <v>760</v>
      </c>
      <c r="G50" s="188">
        <v>77040</v>
      </c>
      <c r="H50" s="175"/>
      <c r="I50" s="175"/>
      <c r="J50" s="53"/>
      <c r="K50" s="187"/>
    </row>
    <row r="51" spans="1:11">
      <c r="A51" s="177" t="s">
        <v>36</v>
      </c>
      <c r="C51" s="178">
        <v>825</v>
      </c>
      <c r="D51" s="178">
        <v>757.75</v>
      </c>
      <c r="E51" s="178">
        <v>725</v>
      </c>
      <c r="G51" s="188">
        <v>78808</v>
      </c>
      <c r="H51" s="175"/>
      <c r="I51" s="175"/>
      <c r="J51" s="53"/>
      <c r="K51" s="187"/>
    </row>
    <row r="52" spans="1:11">
      <c r="A52" s="179" t="s">
        <v>29</v>
      </c>
      <c r="C52" s="178">
        <v>1384</v>
      </c>
      <c r="D52" s="178">
        <v>1184</v>
      </c>
      <c r="E52" s="178">
        <v>1000</v>
      </c>
      <c r="G52" s="188">
        <v>79492</v>
      </c>
      <c r="H52" s="175"/>
      <c r="I52" s="175"/>
      <c r="J52" s="53"/>
      <c r="K52" s="187"/>
    </row>
    <row r="53" spans="1:11">
      <c r="A53" s="179" t="s">
        <v>28</v>
      </c>
      <c r="C53" s="178">
        <v>1050</v>
      </c>
      <c r="D53" s="178">
        <v>950</v>
      </c>
      <c r="E53" s="178">
        <v>820</v>
      </c>
      <c r="G53" s="188">
        <v>80339</v>
      </c>
      <c r="H53" s="175"/>
      <c r="I53" s="175"/>
      <c r="J53" s="53"/>
      <c r="K53" s="187"/>
    </row>
    <row r="54" spans="1:11">
      <c r="A54" s="179" t="s">
        <v>27</v>
      </c>
      <c r="C54" s="178">
        <v>1125.8</v>
      </c>
      <c r="D54" s="178">
        <v>996</v>
      </c>
      <c r="E54" s="178">
        <v>775</v>
      </c>
      <c r="G54" s="188">
        <v>84479</v>
      </c>
      <c r="H54" s="175"/>
      <c r="I54" s="175"/>
      <c r="J54" s="53"/>
      <c r="K54" s="187"/>
    </row>
    <row r="55" spans="1:11">
      <c r="A55" s="183" t="s">
        <v>22</v>
      </c>
      <c r="B55" s="184">
        <v>1216</v>
      </c>
      <c r="C55" s="184">
        <v>1216</v>
      </c>
      <c r="D55" s="184">
        <v>1120</v>
      </c>
      <c r="E55" s="184">
        <v>860</v>
      </c>
      <c r="F55" s="184">
        <v>860</v>
      </c>
      <c r="G55" s="188">
        <v>88797</v>
      </c>
      <c r="H55" s="175"/>
      <c r="I55" s="175"/>
      <c r="J55" s="53"/>
      <c r="K55" s="187"/>
    </row>
    <row r="56" spans="1:11" ht="26">
      <c r="A56" s="179" t="s">
        <v>26</v>
      </c>
      <c r="B56" s="293"/>
      <c r="C56" s="178">
        <v>1081</v>
      </c>
      <c r="D56" s="178">
        <v>975</v>
      </c>
      <c r="E56" s="178">
        <v>834</v>
      </c>
      <c r="F56" s="293"/>
      <c r="G56" s="188">
        <v>89447</v>
      </c>
      <c r="H56" s="175"/>
      <c r="I56" s="175"/>
      <c r="J56" s="53"/>
      <c r="K56" s="187"/>
    </row>
    <row r="57" spans="1:11">
      <c r="A57" s="179" t="s">
        <v>25</v>
      </c>
      <c r="C57" s="178">
        <v>1125</v>
      </c>
      <c r="D57" s="178">
        <v>1020</v>
      </c>
      <c r="E57" s="178">
        <v>900</v>
      </c>
      <c r="G57" s="188">
        <v>93418</v>
      </c>
      <c r="H57" s="175"/>
      <c r="I57" s="175"/>
      <c r="J57" s="53"/>
      <c r="K57" s="187"/>
    </row>
    <row r="58" spans="1:11">
      <c r="A58" s="179" t="s">
        <v>21</v>
      </c>
      <c r="C58" s="178">
        <v>956.25</v>
      </c>
      <c r="D58" s="178">
        <v>910</v>
      </c>
      <c r="E58" s="178">
        <v>800</v>
      </c>
      <c r="G58" s="188">
        <v>101130</v>
      </c>
      <c r="H58" s="175"/>
      <c r="I58" s="175"/>
      <c r="J58" s="38"/>
      <c r="K58" s="140"/>
    </row>
    <row r="59" spans="1:11" ht="26">
      <c r="A59" s="179" t="s">
        <v>24</v>
      </c>
      <c r="C59" s="178">
        <v>1250</v>
      </c>
      <c r="D59" s="178">
        <v>1020</v>
      </c>
      <c r="E59" s="178">
        <v>989</v>
      </c>
      <c r="G59" s="188">
        <v>102870</v>
      </c>
      <c r="H59" s="175"/>
      <c r="I59" s="175"/>
      <c r="J59" s="53"/>
      <c r="K59" s="187"/>
    </row>
    <row r="60" spans="1:11">
      <c r="A60" s="179" t="s">
        <v>23</v>
      </c>
      <c r="C60" s="178">
        <v>1270</v>
      </c>
      <c r="D60" s="178">
        <v>1100</v>
      </c>
      <c r="E60" s="178">
        <v>945</v>
      </c>
      <c r="G60" s="188">
        <v>108827</v>
      </c>
      <c r="H60" s="175"/>
      <c r="I60" s="175"/>
      <c r="J60" s="53"/>
      <c r="K60" s="187"/>
    </row>
    <row r="61" spans="1:11">
      <c r="A61" s="180" t="s">
        <v>20</v>
      </c>
      <c r="C61" s="178">
        <v>1000</v>
      </c>
      <c r="D61" s="178">
        <v>970</v>
      </c>
      <c r="E61" s="178">
        <v>945</v>
      </c>
      <c r="G61" s="188">
        <v>111587</v>
      </c>
      <c r="H61" s="175"/>
      <c r="I61" s="175"/>
      <c r="J61" s="53"/>
      <c r="K61" s="187"/>
    </row>
    <row r="62" spans="1:11" ht="26">
      <c r="A62" s="179" t="s">
        <v>118</v>
      </c>
      <c r="C62" s="178">
        <v>1420</v>
      </c>
      <c r="D62" s="178">
        <v>1443</v>
      </c>
      <c r="E62" s="178">
        <v>835</v>
      </c>
      <c r="G62" s="188">
        <v>116115</v>
      </c>
      <c r="H62" s="175"/>
      <c r="I62" s="175"/>
      <c r="J62" s="53"/>
      <c r="K62" s="187"/>
    </row>
    <row r="63" spans="1:11">
      <c r="A63" s="179" t="s">
        <v>19</v>
      </c>
      <c r="C63" s="178">
        <v>1375</v>
      </c>
      <c r="D63" s="178">
        <v>1154</v>
      </c>
      <c r="E63" s="178">
        <v>1025</v>
      </c>
      <c r="G63" s="188">
        <v>116283</v>
      </c>
      <c r="H63" s="175"/>
      <c r="I63" s="175"/>
      <c r="J63" s="53"/>
      <c r="K63" s="187"/>
    </row>
    <row r="64" spans="1:11" ht="26">
      <c r="A64" s="181" t="s">
        <v>119</v>
      </c>
      <c r="C64" s="182">
        <v>1044</v>
      </c>
      <c r="D64" s="182">
        <v>952</v>
      </c>
      <c r="E64" s="182">
        <v>833</v>
      </c>
      <c r="G64" s="190">
        <v>85751</v>
      </c>
      <c r="H64" s="175"/>
      <c r="I64" s="175"/>
      <c r="J64" s="78"/>
      <c r="K64" s="79"/>
    </row>
    <row r="65" spans="10:11">
      <c r="J65" s="78"/>
      <c r="K65" s="18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91" zoomScaleNormal="91" workbookViewId="0">
      <selection activeCell="A146" sqref="A146:H146"/>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5" customFormat="1">
      <c r="A1" s="398" t="s">
        <v>380</v>
      </c>
      <c r="B1" s="398"/>
      <c r="C1" s="398"/>
      <c r="D1" s="398"/>
      <c r="E1" s="398"/>
      <c r="F1" s="398"/>
      <c r="G1" s="398"/>
      <c r="H1" s="398"/>
      <c r="I1" s="398"/>
    </row>
    <row r="2" spans="1:20">
      <c r="A2" s="175"/>
      <c r="B2" s="175"/>
      <c r="C2" s="175"/>
      <c r="D2" s="175"/>
      <c r="E2" s="175"/>
      <c r="F2" s="175"/>
      <c r="G2" s="175"/>
      <c r="H2" s="175"/>
      <c r="I2" s="175"/>
      <c r="J2" s="5"/>
      <c r="K2" s="5"/>
      <c r="L2" s="6"/>
      <c r="M2" s="6"/>
      <c r="N2" s="6"/>
      <c r="O2" s="6"/>
      <c r="P2" s="5"/>
      <c r="Q2" s="5"/>
      <c r="R2" s="5"/>
      <c r="S2" s="5"/>
      <c r="T2" s="5"/>
    </row>
    <row r="3" spans="1:20" ht="24">
      <c r="A3" s="175"/>
      <c r="B3" s="1"/>
      <c r="C3" s="73" t="s">
        <v>127</v>
      </c>
      <c r="D3" s="73" t="s">
        <v>128</v>
      </c>
      <c r="E3" s="73" t="s">
        <v>129</v>
      </c>
      <c r="F3" s="74" t="s">
        <v>70</v>
      </c>
      <c r="G3" s="74" t="s">
        <v>675</v>
      </c>
      <c r="H3" s="74" t="s">
        <v>676</v>
      </c>
      <c r="I3" s="175"/>
      <c r="J3" s="175"/>
      <c r="K3" s="175"/>
      <c r="L3" s="13"/>
      <c r="M3" s="13"/>
      <c r="N3" s="13"/>
      <c r="O3" s="13"/>
      <c r="P3" s="175"/>
      <c r="Q3" s="175"/>
      <c r="R3" s="175"/>
      <c r="S3" s="175"/>
      <c r="T3" s="175"/>
    </row>
    <row r="4" spans="1:20">
      <c r="A4" s="175"/>
      <c r="B4" t="s">
        <v>21</v>
      </c>
      <c r="C4" s="319">
        <v>37.9</v>
      </c>
      <c r="D4" s="319">
        <v>1.8</v>
      </c>
      <c r="E4" s="319">
        <v>4.8</v>
      </c>
      <c r="G4">
        <v>27.6</v>
      </c>
      <c r="H4">
        <v>33.1</v>
      </c>
      <c r="I4" s="175"/>
      <c r="J4" s="175"/>
      <c r="K4" s="175"/>
      <c r="L4" s="13"/>
      <c r="M4" s="13"/>
      <c r="N4" s="13"/>
      <c r="O4" s="13"/>
      <c r="P4" s="175"/>
      <c r="Q4" s="175"/>
      <c r="R4" s="175"/>
      <c r="S4" s="175"/>
      <c r="T4" s="175"/>
    </row>
    <row r="5" spans="1:20">
      <c r="A5" s="175"/>
      <c r="B5" t="s">
        <v>27</v>
      </c>
      <c r="C5" s="319">
        <v>37.200000000000003</v>
      </c>
      <c r="D5" s="319">
        <v>2.4</v>
      </c>
      <c r="E5" s="319">
        <v>4.0999999999999996</v>
      </c>
      <c r="G5">
        <v>27.6</v>
      </c>
      <c r="H5">
        <v>33.1</v>
      </c>
      <c r="I5" s="175"/>
      <c r="J5" s="175"/>
      <c r="K5" s="175"/>
      <c r="L5" s="13"/>
      <c r="M5" s="13"/>
      <c r="N5" s="13"/>
      <c r="O5" s="13"/>
      <c r="P5" s="175"/>
      <c r="Q5" s="175"/>
      <c r="R5" s="175"/>
      <c r="S5" s="175"/>
      <c r="T5" s="175"/>
    </row>
    <row r="6" spans="1:20">
      <c r="A6" s="175"/>
      <c r="B6" t="s">
        <v>36</v>
      </c>
      <c r="C6" s="319">
        <v>36.9</v>
      </c>
      <c r="D6" s="319">
        <v>0.8</v>
      </c>
      <c r="E6" s="319">
        <v>3.8</v>
      </c>
      <c r="G6">
        <v>27.6</v>
      </c>
      <c r="H6">
        <v>33.1</v>
      </c>
      <c r="I6" s="175"/>
      <c r="J6" s="175"/>
      <c r="K6" s="175"/>
      <c r="L6" s="13"/>
      <c r="M6" s="13"/>
      <c r="N6" s="13"/>
      <c r="O6" s="13"/>
      <c r="P6" s="175"/>
      <c r="Q6" s="175"/>
      <c r="R6" s="175"/>
      <c r="S6" s="175"/>
      <c r="T6" s="175"/>
    </row>
    <row r="7" spans="1:20">
      <c r="A7" s="175"/>
      <c r="B7" t="s">
        <v>586</v>
      </c>
      <c r="C7" s="319">
        <v>36.6</v>
      </c>
      <c r="D7" s="319">
        <v>2.2000000000000002</v>
      </c>
      <c r="E7" s="319">
        <v>3.5</v>
      </c>
      <c r="G7">
        <v>27.6</v>
      </c>
      <c r="H7">
        <v>33.1</v>
      </c>
      <c r="I7" s="175"/>
      <c r="J7" s="175"/>
      <c r="K7" s="175"/>
      <c r="L7" s="13"/>
      <c r="M7" s="13"/>
      <c r="N7" s="13"/>
      <c r="O7" s="13"/>
      <c r="P7" s="175"/>
      <c r="Q7" s="175"/>
      <c r="R7" s="175"/>
      <c r="S7" s="175"/>
      <c r="T7" s="175"/>
    </row>
    <row r="8" spans="1:20">
      <c r="A8" s="175"/>
      <c r="B8" t="s">
        <v>24</v>
      </c>
      <c r="C8" s="319">
        <v>36.200000000000003</v>
      </c>
      <c r="D8" s="319">
        <v>1</v>
      </c>
      <c r="E8" s="319">
        <v>3.1</v>
      </c>
      <c r="G8">
        <v>27.6</v>
      </c>
      <c r="H8">
        <v>33.1</v>
      </c>
      <c r="I8" s="175"/>
      <c r="J8" s="175"/>
      <c r="K8" s="175"/>
      <c r="L8" s="13"/>
      <c r="M8" s="13"/>
      <c r="N8" s="13"/>
      <c r="O8" s="13"/>
      <c r="P8" s="175"/>
      <c r="Q8" s="175"/>
      <c r="R8" s="175"/>
      <c r="S8" s="175"/>
      <c r="T8" s="175"/>
    </row>
    <row r="9" spans="1:20">
      <c r="A9" s="175"/>
      <c r="B9" t="s">
        <v>33</v>
      </c>
      <c r="C9" s="319">
        <v>36.1</v>
      </c>
      <c r="D9" s="319">
        <v>0.9</v>
      </c>
      <c r="E9" s="319">
        <v>3</v>
      </c>
      <c r="G9">
        <v>27.6</v>
      </c>
      <c r="H9">
        <v>33.1</v>
      </c>
      <c r="I9" s="175"/>
      <c r="J9" s="175"/>
      <c r="K9" s="175"/>
      <c r="L9" s="13"/>
      <c r="M9" s="13"/>
      <c r="N9" s="13"/>
      <c r="O9" s="13"/>
      <c r="P9" s="175"/>
      <c r="Q9" s="175"/>
      <c r="R9" s="175"/>
      <c r="S9" s="175"/>
      <c r="T9" s="175"/>
    </row>
    <row r="10" spans="1:20">
      <c r="A10" s="175"/>
      <c r="B10" t="s">
        <v>25</v>
      </c>
      <c r="C10" s="319">
        <v>34.9</v>
      </c>
      <c r="D10" s="319">
        <v>0.8</v>
      </c>
      <c r="E10" s="319">
        <v>1.8</v>
      </c>
      <c r="G10">
        <v>27.6</v>
      </c>
      <c r="H10">
        <v>33.1</v>
      </c>
      <c r="I10" s="175"/>
      <c r="J10" s="175"/>
      <c r="K10" s="175"/>
      <c r="L10" s="13"/>
      <c r="M10" s="13"/>
      <c r="N10" s="13"/>
      <c r="O10" s="13"/>
      <c r="P10" s="175"/>
      <c r="Q10" s="175"/>
      <c r="R10" s="175"/>
      <c r="S10" s="175"/>
      <c r="T10" s="175"/>
    </row>
    <row r="11" spans="1:20">
      <c r="A11" s="175"/>
      <c r="B11" t="s">
        <v>23</v>
      </c>
      <c r="C11" s="319">
        <v>34.200000000000003</v>
      </c>
      <c r="D11" s="319">
        <v>0.7</v>
      </c>
      <c r="E11" s="319">
        <v>1.1000000000000001</v>
      </c>
      <c r="G11">
        <v>27.6</v>
      </c>
      <c r="H11">
        <v>33.1</v>
      </c>
      <c r="I11" s="175"/>
      <c r="J11" s="175"/>
      <c r="K11" s="175"/>
      <c r="L11" s="13"/>
      <c r="M11" s="13"/>
      <c r="N11" s="13"/>
      <c r="O11" s="13"/>
      <c r="P11" s="175"/>
      <c r="Q11" s="175"/>
      <c r="R11" s="175"/>
      <c r="S11" s="175"/>
      <c r="T11" s="175"/>
    </row>
    <row r="12" spans="1:20">
      <c r="A12" s="175"/>
      <c r="B12" t="s">
        <v>30</v>
      </c>
      <c r="C12" s="319">
        <v>33.700000000000003</v>
      </c>
      <c r="D12" s="319">
        <v>1.1000000000000001</v>
      </c>
      <c r="E12" s="319">
        <v>0.6</v>
      </c>
      <c r="G12">
        <v>27.6</v>
      </c>
      <c r="H12">
        <v>33.1</v>
      </c>
      <c r="I12" s="175"/>
      <c r="J12" s="175"/>
      <c r="K12" s="175"/>
      <c r="L12" s="13"/>
      <c r="M12" s="13"/>
      <c r="N12" s="13"/>
      <c r="O12" s="13"/>
      <c r="P12" s="175"/>
      <c r="Q12" s="175"/>
      <c r="R12" s="175"/>
      <c r="S12" s="175"/>
      <c r="T12" s="175"/>
    </row>
    <row r="13" spans="1:20">
      <c r="A13" s="175"/>
      <c r="B13" t="s">
        <v>20</v>
      </c>
      <c r="C13" s="319">
        <v>32.9</v>
      </c>
      <c r="D13" s="319">
        <v>1.1000000000000001</v>
      </c>
      <c r="E13" s="319">
        <v>-0.2</v>
      </c>
      <c r="G13">
        <v>27.6</v>
      </c>
      <c r="H13">
        <v>33.1</v>
      </c>
      <c r="I13" s="175"/>
      <c r="J13" s="175"/>
      <c r="K13" s="175"/>
      <c r="L13" s="13"/>
      <c r="M13" s="13"/>
      <c r="N13" s="13"/>
      <c r="O13" s="13"/>
      <c r="P13" s="175"/>
      <c r="Q13" s="175"/>
      <c r="R13" s="175"/>
      <c r="S13" s="175"/>
      <c r="T13" s="175"/>
    </row>
    <row r="14" spans="1:20">
      <c r="A14" s="175"/>
      <c r="B14" t="s">
        <v>28</v>
      </c>
      <c r="C14" s="319">
        <v>32.4</v>
      </c>
      <c r="D14" s="319">
        <v>0.9</v>
      </c>
      <c r="E14" s="319">
        <v>-0.7</v>
      </c>
      <c r="G14">
        <v>27.6</v>
      </c>
      <c r="H14">
        <v>33.1</v>
      </c>
      <c r="I14" s="175"/>
      <c r="J14" s="175"/>
      <c r="K14" s="175"/>
      <c r="L14" s="13"/>
      <c r="M14" s="13"/>
      <c r="N14" s="13"/>
      <c r="O14" s="13"/>
      <c r="P14" s="175"/>
      <c r="Q14" s="175"/>
      <c r="R14" s="175"/>
      <c r="S14" s="175"/>
      <c r="T14" s="175"/>
    </row>
    <row r="15" spans="1:20">
      <c r="A15" s="175"/>
      <c r="B15" t="s">
        <v>19</v>
      </c>
      <c r="C15" s="319">
        <v>32.200000000000003</v>
      </c>
      <c r="D15" s="319">
        <v>0.9</v>
      </c>
      <c r="E15" s="319">
        <v>-0.9</v>
      </c>
      <c r="F15" s="276"/>
      <c r="G15">
        <v>27.6</v>
      </c>
      <c r="H15">
        <v>33.1</v>
      </c>
      <c r="I15" s="175"/>
      <c r="J15" s="175"/>
      <c r="K15" s="175"/>
      <c r="L15" s="175"/>
      <c r="M15" s="175"/>
      <c r="N15" s="175"/>
      <c r="O15" s="175"/>
      <c r="P15" s="175"/>
      <c r="Q15" s="175"/>
      <c r="R15" s="175"/>
      <c r="S15" s="175"/>
      <c r="T15" s="175"/>
    </row>
    <row r="16" spans="1:20">
      <c r="A16" s="175"/>
      <c r="B16" s="276" t="s">
        <v>22</v>
      </c>
      <c r="C16" s="276"/>
      <c r="D16" s="321">
        <v>0.8</v>
      </c>
      <c r="E16" s="321">
        <v>-2.6</v>
      </c>
      <c r="F16" s="321">
        <v>30.5</v>
      </c>
      <c r="G16">
        <v>27.6</v>
      </c>
      <c r="H16">
        <v>33.1</v>
      </c>
      <c r="I16" s="175"/>
      <c r="J16" s="175"/>
      <c r="K16" s="175"/>
      <c r="L16" s="175"/>
      <c r="M16" s="175"/>
      <c r="N16" s="175"/>
      <c r="O16" s="175"/>
      <c r="P16" s="175"/>
      <c r="Q16" s="175"/>
      <c r="R16" s="175"/>
      <c r="S16" s="175"/>
      <c r="T16" s="175"/>
    </row>
    <row r="17" spans="1:20">
      <c r="A17" s="175"/>
      <c r="B17" t="s">
        <v>26</v>
      </c>
      <c r="C17" s="319">
        <v>30.5</v>
      </c>
      <c r="D17" s="319">
        <v>0.9</v>
      </c>
      <c r="E17" s="319">
        <v>-2.6</v>
      </c>
      <c r="G17">
        <v>27.6</v>
      </c>
      <c r="H17">
        <v>33.1</v>
      </c>
      <c r="I17" s="175"/>
      <c r="J17" s="175"/>
      <c r="K17" s="175"/>
      <c r="L17" s="175"/>
      <c r="M17" s="175"/>
      <c r="N17" s="175"/>
      <c r="O17" s="175"/>
      <c r="P17" s="175"/>
      <c r="Q17" s="175"/>
      <c r="R17" s="175"/>
      <c r="S17" s="175"/>
      <c r="T17" s="175"/>
    </row>
    <row r="18" spans="1:20">
      <c r="A18" s="40"/>
      <c r="B18" t="s">
        <v>32</v>
      </c>
      <c r="C18" s="319">
        <v>29.7</v>
      </c>
      <c r="D18" s="319">
        <v>0.9</v>
      </c>
      <c r="E18" s="319">
        <v>-3.4</v>
      </c>
      <c r="G18">
        <v>27.6</v>
      </c>
      <c r="H18">
        <v>33.1</v>
      </c>
      <c r="I18" s="175"/>
      <c r="J18" s="175"/>
      <c r="K18" s="175"/>
      <c r="L18" s="175"/>
      <c r="M18" s="175"/>
      <c r="N18" s="175"/>
      <c r="O18" s="175"/>
      <c r="P18" s="175"/>
      <c r="Q18" s="175"/>
      <c r="R18" s="175"/>
      <c r="S18" s="175"/>
      <c r="T18" s="175"/>
    </row>
    <row r="19" spans="1:20">
      <c r="A19" s="175"/>
      <c r="B19" t="s">
        <v>29</v>
      </c>
      <c r="C19" s="319">
        <v>29.6</v>
      </c>
      <c r="D19" s="319">
        <v>1.5</v>
      </c>
      <c r="E19" s="319">
        <v>-3.5</v>
      </c>
      <c r="G19">
        <v>27.6</v>
      </c>
      <c r="H19">
        <v>33.1</v>
      </c>
      <c r="I19" s="175"/>
      <c r="J19" s="175"/>
      <c r="K19" s="175"/>
      <c r="L19" s="175"/>
      <c r="M19" s="175"/>
      <c r="N19" s="175"/>
      <c r="O19" s="175"/>
      <c r="P19" s="175"/>
      <c r="Q19" s="175"/>
      <c r="R19" s="175"/>
      <c r="S19" s="175"/>
      <c r="T19" s="175"/>
    </row>
    <row r="20" spans="1:20">
      <c r="A20" s="175"/>
      <c r="B20" t="s">
        <v>587</v>
      </c>
      <c r="C20" s="319">
        <v>29.3</v>
      </c>
      <c r="D20" s="319">
        <v>0.9</v>
      </c>
      <c r="E20" s="319">
        <v>-3.8</v>
      </c>
      <c r="G20">
        <v>27.6</v>
      </c>
      <c r="H20">
        <v>33.1</v>
      </c>
      <c r="I20" s="175"/>
      <c r="J20" s="175"/>
      <c r="K20" s="175"/>
      <c r="L20" s="175"/>
      <c r="M20" s="175"/>
      <c r="N20" s="175"/>
      <c r="O20" s="175"/>
      <c r="P20" s="175"/>
      <c r="Q20" s="175"/>
      <c r="R20" s="175"/>
      <c r="S20" s="175"/>
      <c r="T20" s="175"/>
    </row>
    <row r="21" spans="1:20">
      <c r="A21" s="175"/>
      <c r="B21" t="s">
        <v>34</v>
      </c>
      <c r="C21" s="319">
        <v>27.8</v>
      </c>
      <c r="D21" s="319">
        <v>2</v>
      </c>
      <c r="E21" s="319">
        <v>-5.3</v>
      </c>
      <c r="F21" s="276"/>
      <c r="G21">
        <v>27.6</v>
      </c>
      <c r="H21">
        <v>33.1</v>
      </c>
      <c r="I21" s="175"/>
      <c r="J21" s="175"/>
      <c r="K21" s="175"/>
      <c r="L21" s="175"/>
      <c r="M21" s="175"/>
      <c r="N21" s="175"/>
      <c r="O21" s="175"/>
      <c r="P21" s="175"/>
      <c r="Q21" s="175"/>
      <c r="R21" s="175"/>
      <c r="S21" s="175"/>
      <c r="T21" s="175"/>
    </row>
    <row r="22" spans="1:20">
      <c r="A22" s="175"/>
      <c r="B22" t="s">
        <v>35</v>
      </c>
      <c r="C22" s="319">
        <v>26.1</v>
      </c>
      <c r="D22" s="319">
        <v>1.4</v>
      </c>
      <c r="E22" s="319">
        <v>-7</v>
      </c>
      <c r="G22">
        <v>27.6</v>
      </c>
      <c r="H22">
        <v>33.1</v>
      </c>
      <c r="I22" s="175"/>
      <c r="J22" s="175"/>
      <c r="K22" s="175"/>
      <c r="L22" s="175"/>
      <c r="M22" s="175"/>
      <c r="N22" s="175"/>
      <c r="O22" s="175"/>
      <c r="P22" s="175"/>
      <c r="Q22" s="175"/>
      <c r="R22" s="175"/>
      <c r="S22" s="175"/>
      <c r="T22" s="175"/>
    </row>
    <row r="23" spans="1:20">
      <c r="A23" s="175"/>
      <c r="B23" t="s">
        <v>38</v>
      </c>
      <c r="C23" s="319">
        <v>24.7</v>
      </c>
      <c r="D23" s="319">
        <v>1.5</v>
      </c>
      <c r="E23" s="319">
        <v>-8.4</v>
      </c>
      <c r="G23">
        <v>27.6</v>
      </c>
      <c r="H23">
        <v>33.1</v>
      </c>
      <c r="I23" s="175"/>
      <c r="J23" s="175"/>
      <c r="K23" s="175"/>
      <c r="L23" s="175"/>
      <c r="M23" s="175"/>
      <c r="N23" s="175"/>
      <c r="O23" s="175"/>
      <c r="P23" s="175"/>
      <c r="Q23" s="175"/>
      <c r="R23" s="175"/>
      <c r="S23" s="175"/>
      <c r="T23" s="175"/>
    </row>
    <row r="24" spans="1:20">
      <c r="A24" s="175"/>
      <c r="B24" t="s">
        <v>31</v>
      </c>
      <c r="C24" s="319">
        <v>24.1</v>
      </c>
      <c r="D24" s="319">
        <v>2.7</v>
      </c>
      <c r="E24" s="319">
        <v>-9</v>
      </c>
      <c r="G24">
        <v>27.6</v>
      </c>
      <c r="H24">
        <v>33.1</v>
      </c>
      <c r="I24" s="175"/>
      <c r="J24" s="175"/>
      <c r="K24" s="175"/>
      <c r="L24" s="175"/>
      <c r="M24" s="175"/>
      <c r="N24" s="175"/>
      <c r="O24" s="175"/>
      <c r="P24" s="175"/>
      <c r="Q24" s="175"/>
      <c r="R24" s="175"/>
      <c r="S24" s="175"/>
      <c r="T24" s="175"/>
    </row>
    <row r="25" spans="1:20">
      <c r="A25" s="137" t="s">
        <v>130</v>
      </c>
      <c r="B25" s="153" t="s">
        <v>53</v>
      </c>
      <c r="C25" s="320">
        <v>33.1</v>
      </c>
      <c r="D25" s="320">
        <v>0.2</v>
      </c>
      <c r="E25" s="320">
        <v>0</v>
      </c>
      <c r="F25" s="153"/>
      <c r="G25" s="153">
        <v>27.6</v>
      </c>
      <c r="H25" s="153">
        <v>33.1</v>
      </c>
      <c r="I25" s="175"/>
      <c r="J25" s="175"/>
      <c r="K25" s="175"/>
      <c r="L25" s="13"/>
      <c r="M25" s="13"/>
      <c r="N25" s="13"/>
      <c r="O25" s="13"/>
      <c r="P25" s="175"/>
      <c r="Q25" s="175"/>
      <c r="R25" s="175"/>
      <c r="S25" s="175"/>
      <c r="T25" s="175"/>
    </row>
    <row r="26" spans="1:20">
      <c r="A26" s="175"/>
      <c r="B26" s="153" t="s">
        <v>57</v>
      </c>
      <c r="C26" s="320">
        <v>27.6</v>
      </c>
      <c r="D26" s="320">
        <v>0.1</v>
      </c>
      <c r="E26" s="320">
        <v>-5.5</v>
      </c>
      <c r="F26" s="153"/>
      <c r="G26" s="153">
        <v>27.6</v>
      </c>
      <c r="H26" s="153">
        <v>33.1</v>
      </c>
      <c r="I26" s="175"/>
      <c r="J26" s="175"/>
      <c r="K26" s="175"/>
      <c r="L26" s="175"/>
      <c r="M26" s="175"/>
      <c r="N26" s="175"/>
      <c r="O26" s="175"/>
      <c r="P26" s="175"/>
      <c r="Q26" s="175"/>
      <c r="R26" s="175"/>
      <c r="S26" s="175"/>
      <c r="T26" s="175"/>
    </row>
    <row r="27" spans="1:20" s="249" customFormat="1">
      <c r="B27" s="84"/>
      <c r="C27" s="112"/>
      <c r="D27" s="112"/>
      <c r="E27" s="136"/>
    </row>
    <row r="28" spans="1:20">
      <c r="A28" s="399" t="s">
        <v>519</v>
      </c>
      <c r="B28" s="399"/>
      <c r="C28" s="399"/>
      <c r="D28" s="399"/>
      <c r="E28" s="399"/>
      <c r="F28" s="399"/>
      <c r="G28" s="399"/>
      <c r="H28" s="399"/>
      <c r="I28" s="5"/>
      <c r="J28" s="175"/>
      <c r="K28" s="175"/>
      <c r="L28" s="175"/>
      <c r="M28" s="175"/>
      <c r="N28" s="175"/>
      <c r="O28" s="175"/>
      <c r="P28" s="175"/>
      <c r="Q28" s="175"/>
      <c r="R28" s="175"/>
      <c r="S28" s="175"/>
      <c r="T28" s="175"/>
    </row>
    <row r="29" spans="1:20">
      <c r="A29" s="399" t="s">
        <v>131</v>
      </c>
      <c r="B29" s="399"/>
      <c r="C29" s="399"/>
      <c r="D29" s="399"/>
      <c r="E29" s="399"/>
      <c r="F29" s="399"/>
      <c r="G29" s="399"/>
      <c r="H29" s="399"/>
      <c r="I29" s="5"/>
      <c r="J29" s="175"/>
      <c r="K29" s="175"/>
      <c r="L29" s="175"/>
      <c r="M29" s="175"/>
      <c r="N29" s="175"/>
      <c r="O29" s="175"/>
      <c r="P29" s="175"/>
      <c r="Q29" s="175"/>
      <c r="R29" s="175"/>
      <c r="S29" s="175"/>
      <c r="T29" s="175"/>
    </row>
    <row r="30" spans="1:20">
      <c r="A30" s="198"/>
      <c r="B30" s="198"/>
      <c r="C30" s="198"/>
      <c r="D30" s="198"/>
      <c r="E30" s="198"/>
      <c r="F30" s="198"/>
      <c r="G30" s="198"/>
      <c r="H30" s="198"/>
      <c r="I30" s="5"/>
      <c r="J30" s="175"/>
      <c r="K30" s="175"/>
      <c r="L30" s="175"/>
      <c r="M30" s="175"/>
      <c r="N30" s="175"/>
      <c r="O30" s="175"/>
      <c r="P30" s="175"/>
      <c r="Q30" s="175"/>
      <c r="R30" s="175"/>
      <c r="S30" s="175"/>
      <c r="T30" s="175"/>
    </row>
    <row r="31" spans="1:20" s="75" customFormat="1">
      <c r="A31" s="398" t="s">
        <v>381</v>
      </c>
      <c r="B31" s="398"/>
      <c r="C31" s="398"/>
      <c r="D31" s="398"/>
      <c r="E31" s="398"/>
      <c r="F31" s="398"/>
      <c r="G31" s="398"/>
      <c r="H31" s="398"/>
      <c r="I31" s="398"/>
    </row>
    <row r="32" spans="1:20">
      <c r="A32" s="175"/>
      <c r="B32" s="175"/>
      <c r="C32" s="175"/>
      <c r="D32" s="175"/>
      <c r="E32" s="175"/>
      <c r="F32" s="175"/>
      <c r="G32" s="175"/>
      <c r="H32" s="175"/>
      <c r="I32" s="175"/>
      <c r="J32" s="5"/>
      <c r="K32" s="5"/>
      <c r="L32" s="6"/>
      <c r="M32" s="6"/>
      <c r="N32" s="6"/>
      <c r="O32" s="6"/>
      <c r="P32" s="5"/>
      <c r="Q32" s="5"/>
      <c r="R32" s="5"/>
      <c r="S32" s="5"/>
      <c r="T32" s="5"/>
    </row>
    <row r="33" spans="1:20">
      <c r="A33" s="175"/>
      <c r="B33" s="1"/>
      <c r="C33" s="73" t="s">
        <v>127</v>
      </c>
      <c r="D33" s="73" t="s">
        <v>128</v>
      </c>
      <c r="E33" s="28"/>
      <c r="F33" s="1"/>
      <c r="G33" s="175"/>
      <c r="H33" s="175"/>
      <c r="I33" s="175"/>
      <c r="J33" s="175"/>
      <c r="K33" s="175"/>
      <c r="L33" s="13"/>
      <c r="M33" s="13"/>
      <c r="N33" s="13"/>
      <c r="O33" s="13"/>
      <c r="P33" s="175"/>
      <c r="Q33" s="175"/>
      <c r="R33" s="175"/>
      <c r="S33" s="175"/>
      <c r="T33" s="175"/>
    </row>
    <row r="34" spans="1:20">
      <c r="A34" s="175"/>
      <c r="B34" s="203">
        <v>2015</v>
      </c>
      <c r="C34" s="20">
        <v>28.6</v>
      </c>
      <c r="D34" s="20">
        <v>0.8</v>
      </c>
      <c r="E34" s="36"/>
      <c r="F34" s="1"/>
      <c r="G34" s="175"/>
      <c r="H34" s="175"/>
      <c r="I34" s="175"/>
      <c r="J34" s="175"/>
      <c r="K34" s="175"/>
      <c r="L34" s="13"/>
      <c r="M34" s="13"/>
      <c r="N34" s="13"/>
      <c r="O34" s="13"/>
      <c r="P34" s="175"/>
      <c r="Q34" s="175"/>
      <c r="R34" s="175"/>
      <c r="S34" s="175"/>
      <c r="T34" s="175"/>
    </row>
    <row r="35" spans="1:20">
      <c r="A35" s="175"/>
      <c r="B35" s="24">
        <v>2016</v>
      </c>
      <c r="C35" s="20">
        <v>29.4</v>
      </c>
      <c r="D35" s="20">
        <v>1</v>
      </c>
      <c r="E35" s="36"/>
      <c r="F35" s="1"/>
      <c r="G35" s="175"/>
      <c r="H35" s="175"/>
      <c r="I35" s="175"/>
      <c r="J35" s="175"/>
      <c r="K35" s="175"/>
      <c r="L35" s="13"/>
      <c r="M35" s="13"/>
      <c r="N35" s="13"/>
      <c r="O35" s="13"/>
      <c r="P35" s="175"/>
      <c r="Q35" s="175"/>
      <c r="R35" s="175"/>
      <c r="S35" s="175"/>
      <c r="T35" s="175"/>
    </row>
    <row r="36" spans="1:20">
      <c r="A36" s="175"/>
      <c r="B36" s="203">
        <v>2017</v>
      </c>
      <c r="C36" s="20">
        <v>30.2</v>
      </c>
      <c r="D36" s="20">
        <v>0.8</v>
      </c>
      <c r="E36" s="36"/>
      <c r="F36" s="1"/>
      <c r="G36" s="175"/>
      <c r="H36" s="175"/>
      <c r="I36" s="175"/>
      <c r="J36" s="175"/>
      <c r="K36" s="175"/>
      <c r="L36" s="13"/>
      <c r="M36" s="13"/>
      <c r="N36" s="13"/>
      <c r="O36" s="13"/>
      <c r="P36" s="175"/>
      <c r="Q36" s="175"/>
      <c r="R36" s="175"/>
      <c r="S36" s="175"/>
      <c r="T36" s="175"/>
    </row>
    <row r="37" spans="1:20">
      <c r="A37" s="175"/>
      <c r="B37" s="300">
        <v>2018</v>
      </c>
      <c r="C37" s="20">
        <v>30.2</v>
      </c>
      <c r="D37" s="20">
        <v>0.8</v>
      </c>
      <c r="E37" s="36"/>
      <c r="F37" s="1"/>
      <c r="G37" s="175"/>
      <c r="H37" s="175"/>
      <c r="I37" s="175"/>
      <c r="J37" s="175"/>
      <c r="K37" s="175"/>
      <c r="L37" s="13"/>
      <c r="M37" s="13"/>
      <c r="N37" s="13"/>
      <c r="O37" s="13"/>
      <c r="P37" s="175"/>
      <c r="Q37" s="175"/>
      <c r="R37" s="175"/>
      <c r="S37" s="175"/>
      <c r="T37" s="175"/>
    </row>
    <row r="38" spans="1:20">
      <c r="A38" s="175"/>
      <c r="B38" s="300">
        <v>2019</v>
      </c>
      <c r="C38" s="20">
        <v>30.5</v>
      </c>
      <c r="D38" s="20">
        <v>0.8</v>
      </c>
      <c r="E38" s="36"/>
      <c r="F38" s="1"/>
      <c r="G38" s="175"/>
      <c r="H38" s="175"/>
      <c r="I38" s="175"/>
      <c r="J38" s="175"/>
      <c r="K38" s="175"/>
      <c r="L38" s="13"/>
      <c r="M38" s="13"/>
      <c r="N38" s="13"/>
      <c r="O38" s="13"/>
      <c r="P38" s="175"/>
      <c r="Q38" s="175"/>
      <c r="R38" s="175"/>
      <c r="S38" s="175"/>
      <c r="T38" s="175"/>
    </row>
    <row r="40" spans="1:20">
      <c r="A40" s="399" t="s">
        <v>520</v>
      </c>
      <c r="B40" s="399"/>
      <c r="C40" s="399"/>
      <c r="D40" s="399"/>
      <c r="E40" s="399"/>
      <c r="F40" s="399"/>
      <c r="G40" s="399"/>
      <c r="H40" s="399"/>
      <c r="I40" s="5"/>
      <c r="J40" s="175"/>
      <c r="K40" s="175"/>
      <c r="L40" s="175"/>
      <c r="M40" s="175"/>
      <c r="N40" s="175"/>
      <c r="O40" s="175"/>
      <c r="P40" s="175"/>
      <c r="Q40" s="175"/>
      <c r="R40" s="175"/>
      <c r="S40" s="175"/>
      <c r="T40" s="175"/>
    </row>
    <row r="41" spans="1:20">
      <c r="A41" s="399" t="s">
        <v>65</v>
      </c>
      <c r="B41" s="399"/>
      <c r="C41" s="399"/>
      <c r="D41" s="399"/>
      <c r="E41" s="399"/>
      <c r="F41" s="399"/>
      <c r="G41" s="399"/>
      <c r="H41" s="399"/>
      <c r="I41" s="5"/>
      <c r="J41" s="175"/>
      <c r="K41" s="175"/>
      <c r="L41" s="175"/>
      <c r="M41" s="175"/>
      <c r="N41" s="175"/>
      <c r="O41" s="175"/>
      <c r="P41" s="175"/>
      <c r="Q41" s="175"/>
      <c r="R41" s="175"/>
      <c r="S41" s="175"/>
      <c r="T41" s="175"/>
    </row>
    <row r="42" spans="1:20">
      <c r="A42" s="198"/>
      <c r="B42" s="198"/>
      <c r="C42" s="198"/>
      <c r="D42" s="198"/>
      <c r="E42" s="198"/>
      <c r="F42" s="198"/>
      <c r="G42" s="198"/>
      <c r="H42" s="198"/>
      <c r="I42" s="5"/>
      <c r="J42" s="175"/>
      <c r="K42" s="175"/>
      <c r="L42" s="175"/>
      <c r="M42" s="175"/>
      <c r="N42" s="175"/>
      <c r="O42" s="175"/>
      <c r="P42" s="175"/>
      <c r="Q42" s="175"/>
      <c r="R42" s="175"/>
      <c r="S42" s="175"/>
      <c r="T42" s="175"/>
    </row>
    <row r="43" spans="1:20" s="75" customFormat="1">
      <c r="A43" s="398" t="s">
        <v>382</v>
      </c>
      <c r="B43" s="398"/>
      <c r="C43" s="398"/>
      <c r="D43" s="398"/>
      <c r="E43" s="398"/>
      <c r="F43" s="398"/>
      <c r="G43" s="398"/>
      <c r="H43" s="398"/>
      <c r="I43" s="398"/>
    </row>
    <row r="44" spans="1:20">
      <c r="A44" s="175"/>
      <c r="B44" s="175"/>
      <c r="C44" s="175"/>
      <c r="D44" s="175"/>
      <c r="E44" s="175"/>
      <c r="F44" s="175"/>
      <c r="G44" s="175"/>
      <c r="H44" s="175"/>
      <c r="I44" s="175"/>
      <c r="J44" s="5"/>
      <c r="K44" s="5"/>
      <c r="L44" s="6"/>
      <c r="M44" s="6"/>
      <c r="N44" s="6"/>
      <c r="O44" s="6"/>
      <c r="P44" s="5"/>
      <c r="Q44" s="5"/>
      <c r="R44" s="5"/>
      <c r="S44" s="5"/>
      <c r="T44" s="5"/>
    </row>
    <row r="45" spans="1:20" ht="24">
      <c r="A45" s="175"/>
      <c r="B45" s="1"/>
      <c r="C45" s="73" t="s">
        <v>127</v>
      </c>
      <c r="D45" s="73" t="s">
        <v>128</v>
      </c>
      <c r="E45" s="73" t="s">
        <v>132</v>
      </c>
      <c r="F45" s="74" t="s">
        <v>588</v>
      </c>
      <c r="G45" s="175"/>
      <c r="H45" s="175"/>
      <c r="I45" s="175"/>
      <c r="J45" s="175"/>
      <c r="K45" s="175"/>
      <c r="L45" s="13"/>
      <c r="M45" s="13"/>
      <c r="N45" s="13"/>
      <c r="O45" s="13"/>
      <c r="P45" s="175"/>
      <c r="Q45" s="175"/>
      <c r="R45" s="175"/>
      <c r="S45" s="175"/>
      <c r="T45" s="175"/>
    </row>
    <row r="46" spans="1:20" ht="15.5">
      <c r="A46" s="175"/>
      <c r="B46" s="322" t="s">
        <v>295</v>
      </c>
      <c r="C46" s="322">
        <v>41.7</v>
      </c>
      <c r="D46" s="322">
        <v>3.4</v>
      </c>
      <c r="E46" s="173">
        <f t="shared" ref="E46:E85" si="0">C46-F46</f>
        <v>11.700000000000003</v>
      </c>
      <c r="F46" s="1">
        <v>30</v>
      </c>
      <c r="G46" s="175"/>
      <c r="H46" s="175"/>
      <c r="I46" s="175"/>
      <c r="J46" s="175"/>
      <c r="K46" s="175"/>
      <c r="L46" s="13"/>
      <c r="M46" s="13"/>
      <c r="N46" s="13"/>
      <c r="O46" s="13"/>
      <c r="P46" s="175"/>
      <c r="Q46" s="175"/>
      <c r="R46" s="175"/>
      <c r="S46" s="175"/>
      <c r="T46" s="175"/>
    </row>
    <row r="47" spans="1:20" ht="15.5">
      <c r="A47" s="175"/>
      <c r="B47" s="322" t="s">
        <v>320</v>
      </c>
      <c r="C47" s="322">
        <v>36.200000000000003</v>
      </c>
      <c r="D47" s="322">
        <v>3.5</v>
      </c>
      <c r="E47" s="256">
        <f t="shared" si="0"/>
        <v>6.2000000000000028</v>
      </c>
      <c r="F47" s="1">
        <v>30</v>
      </c>
      <c r="G47" s="175"/>
      <c r="H47" s="175"/>
      <c r="I47" s="175"/>
      <c r="J47" s="175"/>
      <c r="K47" s="175"/>
      <c r="L47" s="13"/>
      <c r="M47" s="13"/>
      <c r="N47" s="13"/>
      <c r="O47" s="13"/>
      <c r="P47" s="175"/>
      <c r="Q47" s="175"/>
      <c r="R47" s="175"/>
      <c r="S47" s="175"/>
      <c r="T47" s="175"/>
    </row>
    <row r="48" spans="1:20" ht="15.5">
      <c r="A48" s="175"/>
      <c r="B48" s="322" t="s">
        <v>306</v>
      </c>
      <c r="C48" s="322">
        <v>35.700000000000003</v>
      </c>
      <c r="D48" s="322">
        <v>3.9</v>
      </c>
      <c r="E48" s="256">
        <f t="shared" si="0"/>
        <v>5.7000000000000028</v>
      </c>
      <c r="F48" s="1">
        <v>30</v>
      </c>
      <c r="G48" s="175"/>
      <c r="H48" s="175"/>
      <c r="I48" s="175"/>
      <c r="J48" s="175"/>
      <c r="K48" s="175"/>
      <c r="L48" s="13"/>
      <c r="M48" s="13"/>
      <c r="N48" s="13"/>
      <c r="O48" s="13"/>
      <c r="P48" s="175"/>
      <c r="Q48" s="175"/>
      <c r="R48" s="175"/>
      <c r="S48" s="175"/>
      <c r="T48" s="175"/>
    </row>
    <row r="49" spans="2:15" s="175" customFormat="1" ht="15.5">
      <c r="B49" s="322" t="s">
        <v>323</v>
      </c>
      <c r="C49" s="322">
        <v>34.299999999999997</v>
      </c>
      <c r="D49" s="322">
        <v>3.2</v>
      </c>
      <c r="E49" s="256">
        <f t="shared" si="0"/>
        <v>4.2999999999999972</v>
      </c>
      <c r="F49" s="1">
        <v>30</v>
      </c>
      <c r="L49" s="13"/>
      <c r="M49" s="13"/>
      <c r="N49" s="13"/>
      <c r="O49" s="13"/>
    </row>
    <row r="50" spans="2:15" s="175" customFormat="1" ht="15.5">
      <c r="B50" s="322" t="s">
        <v>319</v>
      </c>
      <c r="C50" s="322">
        <v>34.200000000000003</v>
      </c>
      <c r="D50" s="322">
        <v>3.7</v>
      </c>
      <c r="E50" s="256">
        <f t="shared" si="0"/>
        <v>4.2000000000000028</v>
      </c>
      <c r="F50" s="1">
        <v>30</v>
      </c>
      <c r="L50" s="13"/>
      <c r="M50" s="13"/>
      <c r="N50" s="13"/>
      <c r="O50" s="13"/>
    </row>
    <row r="51" spans="2:15" s="175" customFormat="1" ht="15.5">
      <c r="B51" s="322" t="s">
        <v>294</v>
      </c>
      <c r="C51" s="322">
        <v>33.5</v>
      </c>
      <c r="D51" s="322">
        <v>2.1</v>
      </c>
      <c r="E51" s="256">
        <f t="shared" si="0"/>
        <v>3.5</v>
      </c>
      <c r="F51" s="1">
        <v>30</v>
      </c>
      <c r="L51" s="13"/>
      <c r="M51" s="13"/>
      <c r="N51" s="13"/>
      <c r="O51" s="13"/>
    </row>
    <row r="52" spans="2:15" s="175" customFormat="1" ht="15.5">
      <c r="B52" s="322" t="s">
        <v>326</v>
      </c>
      <c r="C52" s="322">
        <v>33.5</v>
      </c>
      <c r="D52" s="322">
        <v>1.9</v>
      </c>
      <c r="E52" s="256">
        <f t="shared" si="0"/>
        <v>3.5</v>
      </c>
      <c r="F52" s="1">
        <v>30</v>
      </c>
      <c r="L52" s="13"/>
      <c r="M52" s="13"/>
      <c r="N52" s="13"/>
      <c r="O52" s="13"/>
    </row>
    <row r="53" spans="2:15" s="175" customFormat="1" ht="15.5">
      <c r="B53" s="322" t="s">
        <v>309</v>
      </c>
      <c r="C53" s="322">
        <v>33</v>
      </c>
      <c r="D53" s="322">
        <v>1.3</v>
      </c>
      <c r="E53" s="256">
        <f t="shared" si="0"/>
        <v>3</v>
      </c>
      <c r="F53" s="1">
        <v>30</v>
      </c>
      <c r="L53" s="13"/>
      <c r="M53" s="13"/>
      <c r="N53" s="13"/>
      <c r="O53" s="13"/>
    </row>
    <row r="54" spans="2:15" s="175" customFormat="1" ht="15.5">
      <c r="B54" s="322" t="s">
        <v>325</v>
      </c>
      <c r="C54" s="322">
        <v>32.799999999999997</v>
      </c>
      <c r="D54" s="322">
        <v>3.6</v>
      </c>
      <c r="E54" s="256">
        <f t="shared" si="0"/>
        <v>2.7999999999999972</v>
      </c>
      <c r="F54" s="1">
        <v>30</v>
      </c>
      <c r="L54" s="13"/>
      <c r="M54" s="13"/>
      <c r="N54" s="13"/>
      <c r="O54" s="13"/>
    </row>
    <row r="55" spans="2:15" s="175" customFormat="1" ht="15.5">
      <c r="B55" s="322" t="s">
        <v>308</v>
      </c>
      <c r="C55" s="322">
        <v>32.6</v>
      </c>
      <c r="D55" s="322">
        <v>3.5</v>
      </c>
      <c r="E55" s="256">
        <f t="shared" si="0"/>
        <v>2.6000000000000014</v>
      </c>
      <c r="F55" s="1">
        <v>30</v>
      </c>
      <c r="L55" s="13"/>
      <c r="M55" s="13"/>
      <c r="N55" s="13"/>
      <c r="O55" s="13"/>
    </row>
    <row r="56" spans="2:15" s="175" customFormat="1" ht="15.5">
      <c r="B56" s="322" t="s">
        <v>327</v>
      </c>
      <c r="C56" s="322">
        <v>32.5</v>
      </c>
      <c r="D56" s="322">
        <v>4.3</v>
      </c>
      <c r="E56" s="256">
        <f t="shared" si="0"/>
        <v>2.5</v>
      </c>
      <c r="F56" s="1">
        <v>30</v>
      </c>
      <c r="L56" s="13"/>
      <c r="M56" s="13"/>
      <c r="N56" s="13"/>
      <c r="O56" s="13"/>
    </row>
    <row r="57" spans="2:15" s="175" customFormat="1" ht="15.5">
      <c r="B57" s="322" t="s">
        <v>297</v>
      </c>
      <c r="C57" s="322">
        <v>32.299999999999997</v>
      </c>
      <c r="D57" s="322">
        <v>3.6</v>
      </c>
      <c r="E57" s="256">
        <f t="shared" si="0"/>
        <v>2.2999999999999972</v>
      </c>
      <c r="F57" s="1">
        <v>30</v>
      </c>
      <c r="L57" s="13"/>
      <c r="M57" s="13"/>
      <c r="N57" s="13"/>
      <c r="O57" s="13"/>
    </row>
    <row r="58" spans="2:15" s="175" customFormat="1" ht="15.5">
      <c r="B58" s="322" t="s">
        <v>324</v>
      </c>
      <c r="C58" s="322">
        <v>31.6</v>
      </c>
      <c r="D58" s="322">
        <v>3.9</v>
      </c>
      <c r="E58" s="256">
        <f t="shared" si="0"/>
        <v>1.6000000000000014</v>
      </c>
      <c r="F58" s="1">
        <v>30</v>
      </c>
      <c r="L58" s="13"/>
      <c r="M58" s="13"/>
      <c r="N58" s="13"/>
      <c r="O58" s="13"/>
    </row>
    <row r="59" spans="2:15" s="175" customFormat="1" ht="15.5">
      <c r="B59" s="322" t="s">
        <v>305</v>
      </c>
      <c r="C59" s="322">
        <v>31</v>
      </c>
      <c r="D59" s="322">
        <v>1.9</v>
      </c>
      <c r="E59" s="256">
        <f t="shared" si="0"/>
        <v>1</v>
      </c>
      <c r="F59" s="1">
        <v>30</v>
      </c>
      <c r="L59" s="13"/>
      <c r="M59" s="13"/>
      <c r="N59" s="13"/>
      <c r="O59" s="13"/>
    </row>
    <row r="60" spans="2:15" s="175" customFormat="1" ht="15.5">
      <c r="B60" s="322" t="s">
        <v>317</v>
      </c>
      <c r="C60" s="322">
        <v>31</v>
      </c>
      <c r="D60" s="322">
        <v>1.5</v>
      </c>
      <c r="E60" s="256">
        <f t="shared" si="0"/>
        <v>1</v>
      </c>
      <c r="F60" s="1">
        <v>30</v>
      </c>
      <c r="L60" s="13"/>
      <c r="M60" s="13"/>
      <c r="N60" s="13"/>
      <c r="O60" s="13"/>
    </row>
    <row r="61" spans="2:15" s="175" customFormat="1" ht="15.5">
      <c r="B61" s="322" t="s">
        <v>303</v>
      </c>
      <c r="C61" s="322">
        <v>30.9</v>
      </c>
      <c r="D61" s="322">
        <v>1.7</v>
      </c>
      <c r="E61" s="256">
        <f t="shared" si="0"/>
        <v>0.89999999999999858</v>
      </c>
      <c r="F61" s="1">
        <v>30</v>
      </c>
      <c r="L61" s="13"/>
      <c r="M61" s="13"/>
      <c r="N61" s="13"/>
      <c r="O61" s="13"/>
    </row>
    <row r="62" spans="2:15" s="175" customFormat="1" ht="15.5">
      <c r="B62" s="322" t="s">
        <v>321</v>
      </c>
      <c r="C62" s="322">
        <v>30.8</v>
      </c>
      <c r="D62" s="322">
        <v>2.2999999999999998</v>
      </c>
      <c r="E62" s="256">
        <f t="shared" si="0"/>
        <v>0.80000000000000071</v>
      </c>
      <c r="F62" s="1">
        <v>30</v>
      </c>
      <c r="L62" s="13"/>
      <c r="M62" s="13"/>
      <c r="N62" s="13"/>
      <c r="O62" s="13"/>
    </row>
    <row r="63" spans="2:15" s="175" customFormat="1" ht="15.5">
      <c r="B63" s="322" t="s">
        <v>322</v>
      </c>
      <c r="C63" s="322">
        <v>30.8</v>
      </c>
      <c r="D63" s="322">
        <v>2.7</v>
      </c>
      <c r="E63" s="256">
        <f t="shared" si="0"/>
        <v>0.80000000000000071</v>
      </c>
      <c r="F63" s="1">
        <v>30</v>
      </c>
      <c r="L63" s="13"/>
      <c r="M63" s="13"/>
      <c r="N63" s="13"/>
      <c r="O63" s="13"/>
    </row>
    <row r="64" spans="2:15" s="175" customFormat="1" ht="15.5">
      <c r="B64" s="322" t="s">
        <v>329</v>
      </c>
      <c r="C64" s="322">
        <v>30.7</v>
      </c>
      <c r="D64" s="322">
        <v>4.5999999999999996</v>
      </c>
      <c r="E64" s="256">
        <f t="shared" si="0"/>
        <v>0.69999999999999929</v>
      </c>
      <c r="F64" s="1">
        <v>30</v>
      </c>
      <c r="L64" s="13"/>
      <c r="M64" s="13"/>
      <c r="N64" s="13"/>
      <c r="O64" s="13"/>
    </row>
    <row r="65" spans="1:15" s="175" customFormat="1" ht="15.5">
      <c r="B65" s="322" t="s">
        <v>301</v>
      </c>
      <c r="C65" s="322">
        <v>30.1</v>
      </c>
      <c r="D65" s="322">
        <v>0.9</v>
      </c>
      <c r="E65" s="256">
        <f t="shared" si="0"/>
        <v>0.10000000000000142</v>
      </c>
      <c r="F65" s="1">
        <v>30</v>
      </c>
      <c r="L65" s="13"/>
      <c r="M65" s="13"/>
      <c r="N65" s="13"/>
      <c r="O65" s="13"/>
    </row>
    <row r="66" spans="1:15" s="175" customFormat="1" ht="15.5">
      <c r="B66" s="322" t="s">
        <v>302</v>
      </c>
      <c r="C66" s="322">
        <v>29.9</v>
      </c>
      <c r="D66" s="322">
        <v>5.9</v>
      </c>
      <c r="E66" s="256">
        <f t="shared" si="0"/>
        <v>-0.10000000000000142</v>
      </c>
      <c r="F66" s="1">
        <v>30</v>
      </c>
      <c r="L66" s="13"/>
      <c r="M66" s="13"/>
      <c r="N66" s="13"/>
      <c r="O66" s="13"/>
    </row>
    <row r="67" spans="1:15" s="175" customFormat="1" ht="15.5">
      <c r="B67" s="322" t="s">
        <v>292</v>
      </c>
      <c r="C67" s="322">
        <v>29.3</v>
      </c>
      <c r="D67" s="322">
        <v>2.6</v>
      </c>
      <c r="E67" s="256">
        <f t="shared" si="0"/>
        <v>-0.69999999999999929</v>
      </c>
      <c r="F67" s="1">
        <v>30</v>
      </c>
      <c r="L67" s="13"/>
      <c r="M67" s="13"/>
      <c r="N67" s="13"/>
      <c r="O67" s="13"/>
    </row>
    <row r="68" spans="1:15" s="175" customFormat="1" ht="15.5">
      <c r="B68" s="322" t="s">
        <v>312</v>
      </c>
      <c r="C68" s="322">
        <v>29.2</v>
      </c>
      <c r="D68" s="322">
        <v>1.1000000000000001</v>
      </c>
      <c r="E68" s="256">
        <f t="shared" si="0"/>
        <v>-0.80000000000000071</v>
      </c>
      <c r="F68" s="1">
        <v>30</v>
      </c>
      <c r="L68" s="13"/>
      <c r="M68" s="13"/>
      <c r="N68" s="13"/>
      <c r="O68" s="13"/>
    </row>
    <row r="69" spans="1:15" s="175" customFormat="1" ht="15.5">
      <c r="A69" s="40"/>
      <c r="B69" s="322" t="s">
        <v>316</v>
      </c>
      <c r="C69" s="322">
        <v>28.5</v>
      </c>
      <c r="D69" s="322">
        <v>2.6</v>
      </c>
      <c r="E69" s="256">
        <f t="shared" si="0"/>
        <v>-1.5</v>
      </c>
      <c r="F69" s="1">
        <v>30</v>
      </c>
      <c r="L69" s="13"/>
      <c r="M69" s="13"/>
      <c r="N69" s="13"/>
      <c r="O69" s="13"/>
    </row>
    <row r="70" spans="1:15" s="175" customFormat="1" ht="15.5">
      <c r="B70" s="322" t="s">
        <v>296</v>
      </c>
      <c r="C70" s="322">
        <v>28</v>
      </c>
      <c r="D70" s="322">
        <v>1.4</v>
      </c>
      <c r="E70" s="256">
        <f t="shared" si="0"/>
        <v>-2</v>
      </c>
      <c r="F70" s="1">
        <v>30</v>
      </c>
      <c r="L70" s="13"/>
      <c r="M70" s="13"/>
      <c r="N70" s="13"/>
      <c r="O70" s="13"/>
    </row>
    <row r="71" spans="1:15" s="175" customFormat="1" ht="15.5">
      <c r="B71" s="322" t="s">
        <v>310</v>
      </c>
      <c r="C71" s="322">
        <v>27.9</v>
      </c>
      <c r="D71" s="322">
        <v>1.6</v>
      </c>
      <c r="E71" s="256">
        <f t="shared" si="0"/>
        <v>-2.1000000000000014</v>
      </c>
      <c r="F71" s="1">
        <v>30</v>
      </c>
      <c r="L71" s="13"/>
      <c r="M71" s="13"/>
      <c r="N71" s="13"/>
      <c r="O71" s="13"/>
    </row>
    <row r="72" spans="1:15" s="175" customFormat="1" ht="15.5">
      <c r="B72" s="322" t="s">
        <v>293</v>
      </c>
      <c r="C72" s="322">
        <v>27.7</v>
      </c>
      <c r="D72" s="322">
        <v>1.6</v>
      </c>
      <c r="E72" s="256">
        <f t="shared" si="0"/>
        <v>-2.3000000000000007</v>
      </c>
      <c r="F72" s="1">
        <v>30</v>
      </c>
      <c r="L72" s="13"/>
      <c r="M72" s="13"/>
      <c r="N72" s="13"/>
      <c r="O72" s="13"/>
    </row>
    <row r="73" spans="1:15" s="175" customFormat="1" ht="15.5">
      <c r="B73" s="322" t="s">
        <v>299</v>
      </c>
      <c r="C73" s="322">
        <v>27.7</v>
      </c>
      <c r="D73" s="322">
        <v>2.5</v>
      </c>
      <c r="E73" s="256">
        <f t="shared" si="0"/>
        <v>-2.3000000000000007</v>
      </c>
      <c r="F73" s="1">
        <v>30</v>
      </c>
      <c r="L73" s="13"/>
      <c r="M73" s="13"/>
      <c r="N73" s="13"/>
      <c r="O73" s="13"/>
    </row>
    <row r="74" spans="1:15" ht="15.5">
      <c r="A74" s="175"/>
      <c r="B74" s="322" t="s">
        <v>304</v>
      </c>
      <c r="C74" s="322">
        <v>27.7</v>
      </c>
      <c r="D74" s="322">
        <v>2.7</v>
      </c>
      <c r="E74" s="256">
        <f t="shared" si="0"/>
        <v>-2.3000000000000007</v>
      </c>
      <c r="F74" s="1">
        <v>30</v>
      </c>
      <c r="G74" s="175"/>
      <c r="H74" s="175"/>
      <c r="I74" s="175"/>
      <c r="J74" s="175"/>
      <c r="K74" s="175"/>
      <c r="L74" s="13"/>
      <c r="M74" s="13"/>
      <c r="N74" s="13"/>
      <c r="O74" s="13"/>
    </row>
    <row r="75" spans="1:15" ht="15.5">
      <c r="A75" s="175"/>
      <c r="B75" s="322" t="s">
        <v>328</v>
      </c>
      <c r="C75" s="322">
        <v>27.7</v>
      </c>
      <c r="D75" s="322">
        <v>7.6</v>
      </c>
      <c r="E75" s="256">
        <f t="shared" si="0"/>
        <v>-2.3000000000000007</v>
      </c>
      <c r="F75" s="1">
        <v>30</v>
      </c>
      <c r="G75" s="175"/>
      <c r="H75" s="175"/>
      <c r="I75" s="175"/>
      <c r="J75" s="175"/>
      <c r="K75" s="175"/>
      <c r="L75" s="13"/>
      <c r="M75" s="13"/>
      <c r="N75" s="13"/>
      <c r="O75" s="13"/>
    </row>
    <row r="76" spans="1:15" ht="15.5">
      <c r="A76" s="175"/>
      <c r="B76" s="322" t="s">
        <v>291</v>
      </c>
      <c r="C76" s="322">
        <v>27.4</v>
      </c>
      <c r="D76" s="322">
        <v>2.2000000000000002</v>
      </c>
      <c r="E76" s="256">
        <f t="shared" si="0"/>
        <v>-2.6000000000000014</v>
      </c>
      <c r="F76" s="1">
        <v>30</v>
      </c>
      <c r="G76" s="175"/>
      <c r="H76" s="175"/>
      <c r="I76" s="175"/>
      <c r="J76" s="175"/>
      <c r="K76" s="175"/>
      <c r="L76" s="13"/>
      <c r="M76" s="13"/>
      <c r="N76" s="13"/>
      <c r="O76" s="13"/>
    </row>
    <row r="77" spans="1:15" ht="15.5">
      <c r="A77" s="175"/>
      <c r="B77" s="322" t="s">
        <v>300</v>
      </c>
      <c r="C77" s="322">
        <v>27.3</v>
      </c>
      <c r="D77" s="322">
        <v>4</v>
      </c>
      <c r="E77" s="256">
        <f t="shared" si="0"/>
        <v>-2.6999999999999993</v>
      </c>
      <c r="F77" s="1">
        <v>30</v>
      </c>
      <c r="G77" s="175"/>
      <c r="H77" s="175"/>
      <c r="I77" s="175"/>
      <c r="J77" s="175"/>
      <c r="K77" s="175"/>
      <c r="L77" s="175"/>
      <c r="M77" s="175"/>
      <c r="N77" s="175"/>
      <c r="O77" s="175"/>
    </row>
    <row r="78" spans="1:15" ht="15.5">
      <c r="A78" s="175"/>
      <c r="B78" s="322" t="s">
        <v>298</v>
      </c>
      <c r="C78" s="322">
        <v>26.6</v>
      </c>
      <c r="D78" s="322">
        <v>1.9</v>
      </c>
      <c r="E78" s="256">
        <f t="shared" si="0"/>
        <v>-3.3999999999999986</v>
      </c>
      <c r="F78" s="1">
        <v>30</v>
      </c>
      <c r="G78" s="175"/>
      <c r="H78" s="175"/>
      <c r="I78" s="175"/>
      <c r="J78" s="175"/>
      <c r="K78" s="175"/>
      <c r="L78" s="175"/>
      <c r="M78" s="175"/>
      <c r="N78" s="175"/>
      <c r="O78" s="175"/>
    </row>
    <row r="79" spans="1:15" ht="15.5">
      <c r="A79" s="175"/>
      <c r="B79" s="322" t="s">
        <v>318</v>
      </c>
      <c r="C79" s="322">
        <v>26.6</v>
      </c>
      <c r="D79" s="322">
        <v>2.1</v>
      </c>
      <c r="E79" s="256">
        <f t="shared" si="0"/>
        <v>-3.3999999999999986</v>
      </c>
      <c r="F79" s="1">
        <v>30</v>
      </c>
      <c r="G79" s="175"/>
      <c r="H79" s="175"/>
      <c r="I79" s="175"/>
      <c r="J79" s="175"/>
      <c r="K79" s="175"/>
      <c r="L79" s="175"/>
      <c r="M79" s="175"/>
      <c r="N79" s="175"/>
      <c r="O79" s="175"/>
    </row>
    <row r="80" spans="1:15" ht="15.5">
      <c r="A80" s="175"/>
      <c r="B80" s="322" t="s">
        <v>311</v>
      </c>
      <c r="C80" s="322">
        <v>26.3</v>
      </c>
      <c r="D80" s="322">
        <v>1.8</v>
      </c>
      <c r="E80" s="256">
        <f t="shared" si="0"/>
        <v>-3.6999999999999993</v>
      </c>
      <c r="F80" s="1">
        <v>30</v>
      </c>
      <c r="G80" s="175"/>
      <c r="H80" s="175"/>
      <c r="I80" s="175"/>
      <c r="J80" s="175"/>
      <c r="K80" s="175"/>
      <c r="L80" s="175"/>
      <c r="M80" s="175"/>
      <c r="N80" s="175"/>
      <c r="O80" s="175"/>
    </row>
    <row r="81" spans="1:15" ht="15.5">
      <c r="A81" s="175"/>
      <c r="B81" s="322" t="s">
        <v>315</v>
      </c>
      <c r="C81" s="322">
        <v>26</v>
      </c>
      <c r="D81" s="322">
        <v>1.7</v>
      </c>
      <c r="E81" s="256">
        <f t="shared" si="0"/>
        <v>-4</v>
      </c>
      <c r="F81" s="1">
        <v>30</v>
      </c>
      <c r="G81" s="175"/>
      <c r="H81" s="175"/>
      <c r="I81" s="175"/>
      <c r="J81" s="175"/>
      <c r="K81" s="175"/>
      <c r="L81" s="175"/>
      <c r="M81" s="175"/>
      <c r="N81" s="175"/>
      <c r="O81" s="175"/>
    </row>
    <row r="82" spans="1:15" ht="15.5">
      <c r="A82" s="175"/>
      <c r="B82" s="322" t="s">
        <v>307</v>
      </c>
      <c r="C82" s="322">
        <v>25</v>
      </c>
      <c r="D82" s="322">
        <v>1.3</v>
      </c>
      <c r="E82" s="256">
        <f t="shared" si="0"/>
        <v>-5</v>
      </c>
      <c r="F82" s="1">
        <v>30</v>
      </c>
      <c r="G82" s="175"/>
      <c r="H82" s="175"/>
      <c r="I82" s="175"/>
      <c r="J82" s="175"/>
      <c r="K82" s="175"/>
      <c r="L82" s="175"/>
      <c r="M82" s="175"/>
      <c r="N82" s="175"/>
      <c r="O82" s="175"/>
    </row>
    <row r="83" spans="1:15" ht="15.5">
      <c r="A83" s="175"/>
      <c r="B83" s="322" t="s">
        <v>289</v>
      </c>
      <c r="C83" s="322">
        <v>24.8</v>
      </c>
      <c r="D83" s="322">
        <v>2</v>
      </c>
      <c r="E83" s="256">
        <f t="shared" si="0"/>
        <v>-5.1999999999999993</v>
      </c>
      <c r="F83" s="1">
        <v>30</v>
      </c>
      <c r="G83" s="175"/>
      <c r="H83" s="175"/>
      <c r="I83" s="175"/>
      <c r="J83" s="175"/>
      <c r="K83" s="175"/>
      <c r="L83" s="175"/>
      <c r="M83" s="175"/>
      <c r="N83" s="175"/>
      <c r="O83" s="175"/>
    </row>
    <row r="84" spans="1:15" ht="15.5">
      <c r="A84" s="175"/>
      <c r="B84" s="322" t="s">
        <v>314</v>
      </c>
      <c r="C84" s="322">
        <v>23.9</v>
      </c>
      <c r="D84" s="322">
        <v>2.1</v>
      </c>
      <c r="E84" s="256">
        <f t="shared" si="0"/>
        <v>-6.1000000000000014</v>
      </c>
      <c r="F84" s="1">
        <v>30</v>
      </c>
      <c r="G84" s="175"/>
      <c r="H84" s="175"/>
      <c r="I84" s="175"/>
      <c r="J84" s="175"/>
      <c r="K84" s="175"/>
      <c r="L84" s="175"/>
      <c r="M84" s="175"/>
      <c r="N84" s="175"/>
      <c r="O84" s="175"/>
    </row>
    <row r="85" spans="1:15" ht="15.5">
      <c r="A85" s="175"/>
      <c r="B85" s="322" t="s">
        <v>313</v>
      </c>
      <c r="C85" s="322">
        <v>14.5</v>
      </c>
      <c r="D85" s="322">
        <v>4.0999999999999996</v>
      </c>
      <c r="E85" s="256">
        <f t="shared" si="0"/>
        <v>-15.5</v>
      </c>
      <c r="F85" s="1">
        <v>30</v>
      </c>
      <c r="G85" s="175"/>
      <c r="H85" s="175"/>
      <c r="I85" s="175"/>
      <c r="J85" s="175"/>
      <c r="K85" s="175"/>
      <c r="L85" s="175"/>
      <c r="M85" s="175"/>
      <c r="N85" s="175"/>
      <c r="O85" s="175"/>
    </row>
    <row r="86" spans="1:15">
      <c r="A86" s="175"/>
      <c r="B86" s="221"/>
      <c r="C86" s="221"/>
      <c r="D86" s="244"/>
      <c r="E86" s="221"/>
      <c r="F86" s="1"/>
      <c r="G86" s="175"/>
      <c r="H86" s="175"/>
      <c r="I86" s="175"/>
      <c r="J86" s="175"/>
      <c r="K86" s="175"/>
      <c r="L86" s="175"/>
      <c r="M86" s="175"/>
      <c r="N86" s="175"/>
      <c r="O86" s="175"/>
    </row>
    <row r="87" spans="1:15" s="249" customFormat="1">
      <c r="B87" s="221"/>
      <c r="C87" s="256"/>
      <c r="D87" s="231"/>
      <c r="E87" s="256"/>
    </row>
    <row r="88" spans="1:15" s="249" customFormat="1">
      <c r="B88" s="221"/>
      <c r="C88" s="256"/>
      <c r="D88" s="231"/>
      <c r="E88" s="256"/>
    </row>
    <row r="89" spans="1:15" s="249" customFormat="1">
      <c r="B89" s="221"/>
      <c r="C89" s="256"/>
      <c r="D89" s="231"/>
      <c r="E89" s="256"/>
    </row>
    <row r="90" spans="1:15" s="249" customFormat="1">
      <c r="B90" s="221"/>
      <c r="C90" s="256"/>
      <c r="D90" s="231"/>
      <c r="E90" s="256"/>
    </row>
    <row r="91" spans="1:15" s="249" customFormat="1">
      <c r="B91" s="221"/>
      <c r="C91" s="256"/>
      <c r="D91" s="231"/>
      <c r="E91" s="256"/>
    </row>
    <row r="92" spans="1:15" s="249" customFormat="1">
      <c r="B92" s="221"/>
      <c r="C92" s="256"/>
      <c r="D92" s="231"/>
      <c r="E92" s="256"/>
    </row>
    <row r="93" spans="1:15" s="249" customFormat="1">
      <c r="B93" s="221"/>
      <c r="C93" s="256"/>
      <c r="D93" s="231"/>
      <c r="E93" s="256"/>
    </row>
    <row r="94" spans="1:15" s="249" customFormat="1">
      <c r="B94" s="221"/>
      <c r="C94" s="256"/>
      <c r="D94" s="231"/>
      <c r="E94" s="256"/>
    </row>
    <row r="95" spans="1:15" s="249" customFormat="1">
      <c r="B95" s="221"/>
      <c r="C95" s="256"/>
      <c r="D95" s="231"/>
      <c r="E95" s="256"/>
    </row>
    <row r="96" spans="1:15" s="249" customFormat="1">
      <c r="B96" s="221"/>
      <c r="C96" s="256"/>
      <c r="D96" s="231"/>
      <c r="E96" s="256"/>
    </row>
    <row r="97" spans="2:5" s="249" customFormat="1">
      <c r="B97" s="221"/>
      <c r="C97" s="256"/>
      <c r="D97" s="231"/>
      <c r="E97" s="256"/>
    </row>
    <row r="98" spans="2:5" s="249" customFormat="1">
      <c r="B98" s="221"/>
      <c r="C98" s="256"/>
      <c r="D98" s="231"/>
      <c r="E98" s="256"/>
    </row>
    <row r="99" spans="2:5" s="249" customFormat="1">
      <c r="B99" s="221"/>
      <c r="C99" s="256"/>
      <c r="D99" s="231"/>
      <c r="E99" s="256"/>
    </row>
    <row r="100" spans="2:5" s="249" customFormat="1">
      <c r="B100" s="221"/>
      <c r="C100" s="256"/>
      <c r="D100" s="231"/>
      <c r="E100" s="256"/>
    </row>
    <row r="101" spans="2:5" s="249" customFormat="1">
      <c r="B101" s="221"/>
      <c r="C101" s="256"/>
      <c r="D101" s="231"/>
      <c r="E101" s="256"/>
    </row>
    <row r="102" spans="2:5" s="249" customFormat="1">
      <c r="B102" s="221"/>
      <c r="C102" s="256"/>
      <c r="D102" s="231"/>
      <c r="E102" s="256"/>
    </row>
    <row r="103" spans="2:5" s="249" customFormat="1">
      <c r="B103" s="221"/>
      <c r="C103" s="256"/>
      <c r="D103" s="231"/>
      <c r="E103" s="256"/>
    </row>
    <row r="104" spans="2:5" s="249" customFormat="1">
      <c r="B104" s="221"/>
      <c r="C104" s="256"/>
      <c r="D104" s="231"/>
      <c r="E104" s="256"/>
    </row>
    <row r="105" spans="2:5" s="249" customFormat="1">
      <c r="B105" s="221"/>
      <c r="C105" s="256"/>
      <c r="D105" s="231"/>
      <c r="E105" s="256"/>
    </row>
    <row r="106" spans="2:5" s="249" customFormat="1">
      <c r="B106" s="221"/>
      <c r="C106" s="256"/>
      <c r="D106" s="231"/>
      <c r="E106" s="256"/>
    </row>
    <row r="107" spans="2:5" s="249" customFormat="1">
      <c r="B107" s="221"/>
      <c r="C107" s="256"/>
      <c r="D107" s="231"/>
      <c r="E107" s="256"/>
    </row>
    <row r="108" spans="2:5" s="249" customFormat="1">
      <c r="B108" s="221"/>
      <c r="C108" s="256"/>
      <c r="D108" s="231"/>
      <c r="E108" s="256"/>
    </row>
    <row r="109" spans="2:5" s="249" customFormat="1">
      <c r="B109" s="221"/>
      <c r="C109" s="256"/>
      <c r="D109" s="231"/>
      <c r="E109" s="256"/>
    </row>
    <row r="110" spans="2:5" s="249" customFormat="1">
      <c r="B110" s="221"/>
      <c r="C110" s="256"/>
      <c r="D110" s="231"/>
      <c r="E110" s="256"/>
    </row>
    <row r="111" spans="2:5" s="249" customFormat="1">
      <c r="B111" s="221"/>
      <c r="C111" s="256"/>
      <c r="D111" s="231"/>
      <c r="E111" s="256"/>
    </row>
    <row r="112" spans="2:5" s="249" customFormat="1">
      <c r="B112" s="221"/>
      <c r="C112" s="256"/>
      <c r="D112" s="231"/>
      <c r="E112" s="256"/>
    </row>
    <row r="113" spans="1:20" s="249" customFormat="1">
      <c r="B113" s="221"/>
      <c r="C113" s="256"/>
      <c r="D113" s="231"/>
      <c r="E113" s="256"/>
    </row>
    <row r="114" spans="1:20" s="249" customFormat="1">
      <c r="B114" s="221"/>
      <c r="C114" s="256"/>
      <c r="D114" s="231"/>
      <c r="E114" s="256"/>
    </row>
    <row r="115" spans="1:20" s="249" customFormat="1">
      <c r="B115" s="221"/>
      <c r="C115" s="256"/>
      <c r="D115" s="231"/>
      <c r="E115" s="256"/>
    </row>
    <row r="116" spans="1:20">
      <c r="A116" s="175"/>
      <c r="B116" s="32"/>
      <c r="C116" s="203"/>
      <c r="D116" s="203"/>
      <c r="E116" s="36"/>
      <c r="F116" s="175"/>
      <c r="G116" s="175"/>
      <c r="H116" s="175"/>
      <c r="I116" s="175"/>
      <c r="J116" s="175"/>
      <c r="K116" s="175"/>
      <c r="L116" s="175"/>
      <c r="M116" s="175"/>
      <c r="N116" s="175"/>
      <c r="O116" s="175"/>
    </row>
    <row r="117" spans="1:20" ht="14.25" customHeight="1">
      <c r="A117" s="399" t="s">
        <v>521</v>
      </c>
      <c r="B117" s="399"/>
      <c r="C117" s="399"/>
      <c r="D117" s="399"/>
      <c r="E117" s="399"/>
      <c r="F117" s="399"/>
      <c r="G117" s="399"/>
      <c r="H117" s="399"/>
      <c r="I117" s="5"/>
      <c r="J117" s="175"/>
      <c r="K117" s="175"/>
      <c r="L117" s="175"/>
      <c r="M117" s="175"/>
      <c r="N117" s="175"/>
      <c r="O117" s="175"/>
      <c r="P117" s="175"/>
      <c r="Q117" s="175"/>
      <c r="R117" s="175"/>
      <c r="S117" s="175"/>
      <c r="T117" s="175"/>
    </row>
    <row r="118" spans="1:20">
      <c r="A118" s="399" t="s">
        <v>131</v>
      </c>
      <c r="B118" s="399"/>
      <c r="C118" s="399"/>
      <c r="D118" s="399"/>
      <c r="E118" s="399"/>
      <c r="F118" s="399"/>
      <c r="G118" s="399"/>
      <c r="H118" s="399"/>
      <c r="I118" s="5"/>
      <c r="J118" s="175"/>
      <c r="K118" s="175"/>
      <c r="L118" s="175"/>
      <c r="M118" s="175"/>
      <c r="N118" s="175"/>
      <c r="O118" s="175"/>
      <c r="P118" s="175"/>
      <c r="Q118" s="175"/>
      <c r="R118" s="175"/>
      <c r="S118" s="175"/>
      <c r="T118" s="175"/>
    </row>
    <row r="119" spans="1:20">
      <c r="A119" s="198"/>
      <c r="B119" s="198"/>
      <c r="C119" s="198"/>
      <c r="D119" s="198"/>
      <c r="E119" s="198"/>
      <c r="F119" s="198"/>
      <c r="G119" s="198"/>
      <c r="H119" s="198"/>
      <c r="I119" s="5"/>
      <c r="J119" s="175"/>
      <c r="K119" s="175"/>
      <c r="L119" s="175"/>
      <c r="M119" s="175"/>
      <c r="N119" s="175"/>
      <c r="O119" s="175"/>
      <c r="P119" s="175"/>
      <c r="Q119" s="175"/>
      <c r="R119" s="175"/>
      <c r="S119" s="175"/>
      <c r="T119" s="175"/>
    </row>
    <row r="120" spans="1:20" s="75" customFormat="1">
      <c r="A120" s="398" t="s">
        <v>685</v>
      </c>
      <c r="B120" s="398"/>
      <c r="C120" s="398"/>
      <c r="D120" s="398"/>
      <c r="E120" s="398"/>
      <c r="F120" s="398"/>
      <c r="G120" s="398"/>
      <c r="H120" s="398"/>
      <c r="I120" s="398"/>
    </row>
    <row r="122" spans="1:20" ht="36">
      <c r="A122" s="175"/>
      <c r="B122" s="175"/>
      <c r="C122" s="31" t="s">
        <v>133</v>
      </c>
      <c r="D122" s="31" t="s">
        <v>134</v>
      </c>
      <c r="E122" s="31" t="s">
        <v>135</v>
      </c>
      <c r="F122" s="31" t="s">
        <v>136</v>
      </c>
      <c r="G122" s="31" t="s">
        <v>70</v>
      </c>
      <c r="H122" s="175"/>
      <c r="I122" s="175"/>
      <c r="J122" s="175"/>
      <c r="K122" s="175"/>
      <c r="L122" s="175"/>
      <c r="M122" s="175"/>
      <c r="N122" s="175"/>
      <c r="O122" s="175"/>
      <c r="P122" s="175"/>
      <c r="Q122" s="175"/>
      <c r="R122" s="175"/>
      <c r="S122" s="175"/>
      <c r="T122" s="175"/>
    </row>
    <row r="123" spans="1:20">
      <c r="A123" s="175"/>
      <c r="B123" s="294" t="s">
        <v>38</v>
      </c>
      <c r="C123" s="324">
        <v>0.27</v>
      </c>
      <c r="D123" s="304" t="s">
        <v>589</v>
      </c>
      <c r="E123" s="304">
        <v>1.1000000000000001</v>
      </c>
      <c r="F123" s="304">
        <v>2.86</v>
      </c>
      <c r="G123" s="175"/>
      <c r="H123" s="175"/>
      <c r="I123" s="175"/>
      <c r="J123" s="175"/>
      <c r="K123" s="175"/>
      <c r="L123" s="175"/>
      <c r="M123" s="175"/>
      <c r="N123" s="175"/>
      <c r="O123" s="175"/>
      <c r="P123" s="175"/>
      <c r="Q123" s="175"/>
      <c r="R123" s="175"/>
      <c r="S123" s="175"/>
      <c r="T123" s="175"/>
    </row>
    <row r="124" spans="1:20">
      <c r="A124" s="175"/>
      <c r="B124" s="294" t="s">
        <v>35</v>
      </c>
      <c r="C124" s="324">
        <v>0.24</v>
      </c>
      <c r="D124" s="304" t="s">
        <v>590</v>
      </c>
      <c r="E124" s="304">
        <v>1.17</v>
      </c>
      <c r="F124" s="304">
        <v>2.64</v>
      </c>
      <c r="G124" s="175"/>
      <c r="H124" s="175"/>
      <c r="I124" s="175"/>
      <c r="J124" s="175"/>
      <c r="K124" s="175"/>
      <c r="L124" s="175"/>
      <c r="M124" s="175"/>
      <c r="N124" s="175"/>
      <c r="O124" s="175"/>
      <c r="P124" s="175"/>
      <c r="Q124" s="175"/>
      <c r="R124" s="175"/>
      <c r="S124" s="175"/>
      <c r="T124" s="175"/>
    </row>
    <row r="125" spans="1:20">
      <c r="A125" s="175"/>
      <c r="B125" s="294" t="s">
        <v>34</v>
      </c>
      <c r="C125" s="324">
        <v>0.24</v>
      </c>
      <c r="D125" s="304" t="s">
        <v>591</v>
      </c>
      <c r="E125" s="304">
        <v>1.17</v>
      </c>
      <c r="F125" s="304">
        <v>2.63</v>
      </c>
      <c r="G125" s="175"/>
      <c r="H125" s="175"/>
      <c r="I125" s="175"/>
      <c r="J125" s="175"/>
      <c r="K125" s="175"/>
      <c r="L125" s="175"/>
      <c r="M125" s="175"/>
      <c r="N125" s="175"/>
      <c r="O125" s="175"/>
      <c r="P125" s="175"/>
      <c r="Q125" s="175"/>
      <c r="R125" s="175"/>
      <c r="S125" s="175"/>
      <c r="T125" s="175"/>
    </row>
    <row r="126" spans="1:20">
      <c r="A126" s="175"/>
      <c r="B126" s="294" t="s">
        <v>26</v>
      </c>
      <c r="C126" s="324">
        <v>0.23</v>
      </c>
      <c r="D126" s="304" t="s">
        <v>591</v>
      </c>
      <c r="E126" s="304">
        <v>1.17</v>
      </c>
      <c r="F126" s="304">
        <v>2.63</v>
      </c>
      <c r="G126" s="175"/>
      <c r="H126" s="175"/>
      <c r="I126" s="175"/>
      <c r="J126" s="175"/>
      <c r="K126" s="175"/>
      <c r="L126" s="175"/>
      <c r="M126" s="175"/>
      <c r="N126" s="175"/>
      <c r="O126" s="175"/>
      <c r="P126" s="175"/>
      <c r="Q126" s="175"/>
      <c r="R126" s="175"/>
      <c r="S126" s="175"/>
      <c r="T126" s="175"/>
    </row>
    <row r="127" spans="1:20">
      <c r="A127" s="175"/>
      <c r="B127" s="294" t="s">
        <v>18</v>
      </c>
      <c r="C127" s="324">
        <v>0.23</v>
      </c>
      <c r="D127" s="304" t="s">
        <v>592</v>
      </c>
      <c r="E127" s="304">
        <v>1.23</v>
      </c>
      <c r="F127" s="304">
        <v>2.75</v>
      </c>
      <c r="G127" s="175"/>
      <c r="H127" s="175"/>
      <c r="I127" s="175"/>
      <c r="J127" s="175"/>
      <c r="K127" s="175"/>
      <c r="L127" s="175"/>
      <c r="M127" s="175"/>
      <c r="N127" s="175"/>
      <c r="O127" s="175"/>
      <c r="P127" s="175"/>
      <c r="Q127" s="175"/>
      <c r="R127" s="175"/>
      <c r="S127" s="175"/>
      <c r="T127" s="175"/>
    </row>
    <row r="128" spans="1:20">
      <c r="A128" s="175"/>
      <c r="B128" s="294" t="s">
        <v>21</v>
      </c>
      <c r="C128" s="324">
        <v>0.23</v>
      </c>
      <c r="D128" s="304" t="s">
        <v>592</v>
      </c>
      <c r="E128" s="304">
        <v>1.23</v>
      </c>
      <c r="F128" s="304">
        <v>2.75</v>
      </c>
      <c r="G128" s="175"/>
      <c r="H128" s="175"/>
      <c r="I128" s="175"/>
      <c r="J128" s="175"/>
      <c r="K128" s="175"/>
      <c r="L128" s="175"/>
      <c r="M128" s="175"/>
      <c r="N128" s="175"/>
      <c r="O128" s="175"/>
      <c r="P128" s="175"/>
      <c r="Q128" s="175"/>
      <c r="R128" s="175"/>
      <c r="S128" s="175"/>
      <c r="T128" s="175"/>
    </row>
    <row r="129" spans="1:20">
      <c r="A129" s="175"/>
      <c r="B129" s="294" t="s">
        <v>27</v>
      </c>
      <c r="C129" s="324">
        <v>0.23</v>
      </c>
      <c r="D129" s="304" t="s">
        <v>593</v>
      </c>
      <c r="E129" s="304">
        <v>1.1599999999999999</v>
      </c>
      <c r="F129" s="304">
        <v>2.56</v>
      </c>
      <c r="G129" s="175"/>
      <c r="H129" s="175"/>
      <c r="I129" s="175"/>
      <c r="J129" s="175"/>
      <c r="K129" s="175"/>
      <c r="L129" s="175"/>
      <c r="M129" s="175"/>
      <c r="N129" s="175"/>
      <c r="O129" s="175"/>
      <c r="P129" s="175"/>
      <c r="Q129" s="175"/>
      <c r="R129" s="175"/>
      <c r="S129" s="175"/>
      <c r="T129" s="175"/>
    </row>
    <row r="130" spans="1:20">
      <c r="A130" s="175"/>
      <c r="B130" s="294" t="s">
        <v>31</v>
      </c>
      <c r="C130" s="324">
        <v>0.22</v>
      </c>
      <c r="D130" s="304" t="s">
        <v>594</v>
      </c>
      <c r="E130" s="304">
        <v>0.97</v>
      </c>
      <c r="F130" s="304">
        <v>2.2999999999999998</v>
      </c>
      <c r="G130" s="175"/>
      <c r="H130" s="175"/>
      <c r="I130" s="175"/>
      <c r="J130" s="175"/>
      <c r="K130" s="175"/>
      <c r="L130" s="175"/>
      <c r="M130" s="175"/>
      <c r="N130" s="175"/>
      <c r="O130" s="175"/>
      <c r="P130" s="175"/>
      <c r="Q130" s="175"/>
      <c r="R130" s="175"/>
      <c r="S130" s="175"/>
      <c r="T130" s="175"/>
    </row>
    <row r="131" spans="1:20" s="175" customFormat="1">
      <c r="B131" s="33" t="s">
        <v>22</v>
      </c>
      <c r="C131" s="276"/>
      <c r="D131" s="303" t="s">
        <v>591</v>
      </c>
      <c r="E131" s="303">
        <v>1.17</v>
      </c>
      <c r="F131" s="303">
        <v>2.63</v>
      </c>
      <c r="G131" s="325">
        <v>0.22</v>
      </c>
    </row>
    <row r="132" spans="1:20">
      <c r="A132" s="175"/>
      <c r="B132" s="294" t="s">
        <v>32</v>
      </c>
      <c r="C132" s="324">
        <v>0.21</v>
      </c>
      <c r="D132" s="304" t="s">
        <v>591</v>
      </c>
      <c r="E132" s="304">
        <v>1.17</v>
      </c>
      <c r="F132" s="304">
        <v>2.63</v>
      </c>
      <c r="G132" s="175"/>
      <c r="H132" s="175"/>
      <c r="I132" s="175"/>
      <c r="J132" s="175"/>
      <c r="K132" s="175"/>
      <c r="L132" s="175"/>
      <c r="M132" s="175"/>
      <c r="N132" s="175"/>
      <c r="O132" s="175"/>
      <c r="P132" s="175"/>
      <c r="Q132" s="175"/>
      <c r="R132" s="175"/>
      <c r="S132" s="175"/>
      <c r="T132" s="175"/>
    </row>
    <row r="133" spans="1:20">
      <c r="A133" s="175"/>
      <c r="B133" s="294" t="s">
        <v>24</v>
      </c>
      <c r="C133" s="324">
        <v>0.21</v>
      </c>
      <c r="D133" s="304" t="s">
        <v>592</v>
      </c>
      <c r="E133" s="304">
        <v>1.23</v>
      </c>
      <c r="F133" s="304">
        <v>2.75</v>
      </c>
      <c r="G133" s="175"/>
      <c r="H133" s="175"/>
      <c r="I133" s="175"/>
      <c r="J133" s="175"/>
      <c r="K133" s="175"/>
      <c r="L133" s="175"/>
      <c r="M133" s="175"/>
      <c r="N133" s="175"/>
      <c r="O133" s="175"/>
      <c r="P133" s="175"/>
      <c r="Q133" s="175"/>
      <c r="R133" s="175"/>
      <c r="S133" s="175"/>
      <c r="T133" s="175"/>
    </row>
    <row r="134" spans="1:20">
      <c r="A134" s="175"/>
      <c r="B134" s="294" t="s">
        <v>19</v>
      </c>
      <c r="C134" s="324">
        <v>0.21</v>
      </c>
      <c r="D134" s="304" t="s">
        <v>592</v>
      </c>
      <c r="E134" s="304">
        <v>1.23</v>
      </c>
      <c r="F134" s="304">
        <v>2.75</v>
      </c>
      <c r="G134" s="175"/>
      <c r="H134" s="175"/>
      <c r="I134" s="175"/>
      <c r="J134" s="175"/>
      <c r="K134" s="175"/>
      <c r="L134" s="175"/>
      <c r="M134" s="175"/>
      <c r="N134" s="175"/>
      <c r="O134" s="175"/>
      <c r="P134" s="175"/>
      <c r="Q134" s="175"/>
      <c r="R134" s="175"/>
      <c r="S134" s="175"/>
      <c r="T134" s="175"/>
    </row>
    <row r="135" spans="1:20">
      <c r="A135" s="175"/>
      <c r="B135" s="294" t="s">
        <v>30</v>
      </c>
      <c r="C135" s="324">
        <v>0.21</v>
      </c>
      <c r="D135" s="304" t="s">
        <v>592</v>
      </c>
      <c r="E135" s="304">
        <v>1.23</v>
      </c>
      <c r="F135" s="304">
        <v>2.75</v>
      </c>
      <c r="G135" s="175"/>
      <c r="H135" s="175"/>
      <c r="I135" s="175"/>
      <c r="J135" s="175"/>
      <c r="K135" s="175"/>
      <c r="L135" s="175"/>
      <c r="M135" s="175"/>
      <c r="N135" s="175"/>
      <c r="O135" s="175"/>
      <c r="P135" s="175"/>
      <c r="Q135" s="175"/>
      <c r="R135" s="175"/>
      <c r="S135" s="175"/>
      <c r="T135" s="175"/>
    </row>
    <row r="136" spans="1:20">
      <c r="A136" s="175"/>
      <c r="B136" s="294" t="s">
        <v>20</v>
      </c>
      <c r="C136" s="324">
        <v>0.21</v>
      </c>
      <c r="D136" s="304" t="s">
        <v>592</v>
      </c>
      <c r="E136" s="304">
        <v>1.23</v>
      </c>
      <c r="F136" s="304">
        <v>2.75</v>
      </c>
      <c r="G136" s="37"/>
      <c r="H136" s="175"/>
      <c r="I136" s="175"/>
      <c r="J136" s="175"/>
      <c r="K136" s="175"/>
      <c r="L136" s="175"/>
      <c r="M136" s="175"/>
      <c r="N136" s="175"/>
      <c r="O136" s="175"/>
      <c r="P136" s="175"/>
      <c r="Q136" s="175"/>
      <c r="R136" s="175"/>
      <c r="S136" s="175"/>
      <c r="T136" s="175"/>
    </row>
    <row r="137" spans="1:20">
      <c r="A137" s="175"/>
      <c r="B137" s="294" t="s">
        <v>25</v>
      </c>
      <c r="C137" s="324">
        <v>0.19</v>
      </c>
      <c r="D137" s="304" t="s">
        <v>592</v>
      </c>
      <c r="E137" s="304">
        <v>1.23</v>
      </c>
      <c r="F137" s="304">
        <v>2.75</v>
      </c>
      <c r="G137" s="175"/>
      <c r="H137" s="175"/>
      <c r="I137" s="175"/>
      <c r="J137" s="175"/>
      <c r="K137" s="175"/>
      <c r="L137" s="175"/>
      <c r="M137" s="175"/>
      <c r="N137" s="175"/>
      <c r="O137" s="175"/>
      <c r="P137" s="175"/>
      <c r="Q137" s="175"/>
      <c r="R137" s="175"/>
      <c r="S137" s="175"/>
      <c r="T137" s="175"/>
    </row>
    <row r="138" spans="1:20">
      <c r="A138" s="175"/>
      <c r="B138" s="294" t="s">
        <v>29</v>
      </c>
      <c r="C138" s="324">
        <v>0.18</v>
      </c>
      <c r="D138" s="304" t="s">
        <v>595</v>
      </c>
      <c r="E138" s="304">
        <v>1.2</v>
      </c>
      <c r="F138" s="304">
        <v>2.69</v>
      </c>
      <c r="G138" s="175"/>
      <c r="H138" s="175"/>
      <c r="I138" s="175"/>
      <c r="J138" s="175"/>
      <c r="K138" s="175"/>
      <c r="L138" s="175"/>
      <c r="M138" s="175"/>
      <c r="N138" s="175"/>
      <c r="O138" s="175"/>
      <c r="P138" s="175"/>
      <c r="Q138" s="175"/>
      <c r="R138" s="175"/>
      <c r="S138" s="175"/>
      <c r="T138" s="175"/>
    </row>
    <row r="139" spans="1:20">
      <c r="A139" s="175"/>
      <c r="B139" s="294" t="s">
        <v>37</v>
      </c>
      <c r="C139" s="324">
        <v>0.18</v>
      </c>
      <c r="D139" s="304" t="s">
        <v>592</v>
      </c>
      <c r="E139" s="304">
        <v>1.23</v>
      </c>
      <c r="F139" s="304">
        <v>2.75</v>
      </c>
      <c r="G139" s="175"/>
      <c r="H139" s="175"/>
      <c r="I139" s="175"/>
      <c r="J139" s="175"/>
      <c r="K139" s="175"/>
      <c r="L139" s="175"/>
      <c r="M139" s="175"/>
      <c r="N139" s="175"/>
      <c r="O139" s="175"/>
      <c r="P139" s="175"/>
      <c r="Q139" s="175"/>
      <c r="R139" s="175"/>
      <c r="S139" s="175"/>
      <c r="T139" s="175"/>
    </row>
    <row r="140" spans="1:20">
      <c r="A140" s="175"/>
      <c r="B140" s="294" t="s">
        <v>28</v>
      </c>
      <c r="C140" s="324">
        <v>0.18</v>
      </c>
      <c r="D140" s="304" t="s">
        <v>592</v>
      </c>
      <c r="E140" s="304">
        <v>1.23</v>
      </c>
      <c r="F140" s="304">
        <v>2.75</v>
      </c>
      <c r="G140" s="175"/>
      <c r="H140" s="175"/>
      <c r="I140" s="175"/>
      <c r="J140" s="175"/>
      <c r="K140" s="175"/>
      <c r="L140" s="175"/>
      <c r="M140" s="175"/>
      <c r="N140" s="175"/>
      <c r="O140" s="175"/>
      <c r="P140" s="175"/>
      <c r="Q140" s="175"/>
      <c r="R140" s="175"/>
      <c r="S140" s="175"/>
      <c r="T140" s="175"/>
    </row>
    <row r="141" spans="1:20">
      <c r="A141" s="175"/>
      <c r="B141" s="294" t="s">
        <v>23</v>
      </c>
      <c r="C141" s="324">
        <v>0.17</v>
      </c>
      <c r="D141" s="304" t="s">
        <v>592</v>
      </c>
      <c r="E141" s="304">
        <v>1.23</v>
      </c>
      <c r="F141" s="304">
        <v>2.75</v>
      </c>
      <c r="G141" s="175"/>
      <c r="H141" s="175"/>
      <c r="I141" s="175"/>
      <c r="J141" s="175"/>
      <c r="K141" s="175"/>
      <c r="L141" s="175"/>
      <c r="M141" s="175"/>
      <c r="N141" s="175"/>
      <c r="O141" s="175"/>
      <c r="P141" s="175"/>
      <c r="Q141" s="175"/>
      <c r="R141" s="175"/>
      <c r="S141" s="175"/>
      <c r="T141" s="175"/>
    </row>
    <row r="142" spans="1:20">
      <c r="A142" s="175"/>
      <c r="B142" s="294" t="s">
        <v>33</v>
      </c>
      <c r="C142" s="324">
        <v>0.15</v>
      </c>
      <c r="D142" s="304" t="s">
        <v>592</v>
      </c>
      <c r="E142" s="304">
        <v>1.23</v>
      </c>
      <c r="F142" s="304">
        <v>2.75</v>
      </c>
      <c r="G142" s="175"/>
      <c r="H142" s="175"/>
      <c r="I142" s="175"/>
      <c r="J142" s="175"/>
      <c r="K142" s="175"/>
      <c r="L142" s="175"/>
      <c r="M142" s="175"/>
      <c r="N142" s="175"/>
      <c r="O142" s="175"/>
      <c r="P142" s="175"/>
      <c r="Q142" s="175"/>
      <c r="R142" s="175"/>
      <c r="S142" s="175"/>
      <c r="T142" s="175"/>
    </row>
    <row r="143" spans="1:20">
      <c r="A143" s="175"/>
      <c r="B143" s="294" t="s">
        <v>36</v>
      </c>
      <c r="C143" s="324">
        <v>0.11</v>
      </c>
      <c r="D143" s="304" t="s">
        <v>592</v>
      </c>
      <c r="E143" s="304">
        <v>1.23</v>
      </c>
      <c r="F143" s="304">
        <v>2.75</v>
      </c>
      <c r="G143" s="175"/>
      <c r="H143" s="175"/>
      <c r="I143" s="175"/>
      <c r="J143" s="175"/>
      <c r="K143" s="175"/>
      <c r="L143" s="175"/>
      <c r="M143" s="175"/>
      <c r="N143" s="175"/>
      <c r="O143" s="175"/>
      <c r="P143" s="175"/>
      <c r="Q143" s="175"/>
      <c r="R143" s="175"/>
      <c r="S143" s="175"/>
      <c r="T143" s="175"/>
    </row>
    <row r="145" spans="1:20" ht="14.25" customHeight="1">
      <c r="A145" s="399" t="s">
        <v>686</v>
      </c>
      <c r="B145" s="399"/>
      <c r="C145" s="399"/>
      <c r="D145" s="399"/>
      <c r="E145" s="399"/>
      <c r="F145" s="399"/>
      <c r="G145" s="399"/>
      <c r="H145" s="399"/>
      <c r="I145" s="5"/>
      <c r="J145" s="175"/>
      <c r="K145" s="175"/>
      <c r="L145" s="175"/>
      <c r="M145" s="175"/>
      <c r="N145" s="175"/>
      <c r="O145" s="175"/>
      <c r="P145" s="175"/>
      <c r="Q145" s="175"/>
      <c r="R145" s="175"/>
      <c r="S145" s="175"/>
      <c r="T145" s="175"/>
    </row>
    <row r="146" spans="1:20">
      <c r="A146" s="399" t="s">
        <v>137</v>
      </c>
      <c r="B146" s="399"/>
      <c r="C146" s="399"/>
      <c r="D146" s="399"/>
      <c r="E146" s="399"/>
      <c r="F146" s="399"/>
      <c r="G146" s="399"/>
      <c r="H146" s="399"/>
      <c r="I146" s="5"/>
      <c r="J146" s="175"/>
      <c r="K146" s="175"/>
      <c r="L146" s="175"/>
      <c r="M146" s="175"/>
      <c r="N146" s="175"/>
      <c r="O146" s="175"/>
      <c r="P146" s="175"/>
      <c r="Q146" s="175"/>
      <c r="R146" s="175"/>
      <c r="S146" s="175"/>
      <c r="T146" s="175"/>
    </row>
    <row r="149" spans="1:20" s="75" customFormat="1">
      <c r="A149" s="398" t="s">
        <v>522</v>
      </c>
      <c r="B149" s="398"/>
      <c r="C149" s="398"/>
      <c r="D149" s="398"/>
      <c r="E149" s="398"/>
      <c r="F149" s="398"/>
      <c r="G149" s="398"/>
      <c r="H149" s="398"/>
      <c r="I149" s="398"/>
    </row>
    <row r="151" spans="1:20">
      <c r="A151" s="175"/>
      <c r="B151" s="412" t="s">
        <v>138</v>
      </c>
      <c r="C151" s="412"/>
      <c r="D151" s="39"/>
      <c r="E151" s="39"/>
      <c r="F151" s="39"/>
      <c r="G151" s="175"/>
      <c r="H151" s="175"/>
      <c r="I151" s="175"/>
      <c r="J151" s="175"/>
      <c r="K151" s="175"/>
      <c r="L151" s="175"/>
      <c r="M151" s="175"/>
      <c r="N151" s="175"/>
      <c r="O151" s="175"/>
      <c r="P151" s="175"/>
      <c r="Q151" s="175"/>
      <c r="R151" s="175"/>
      <c r="S151" s="175"/>
      <c r="T151" s="175"/>
    </row>
    <row r="152" spans="1:20" ht="60">
      <c r="A152" s="175"/>
      <c r="B152" s="31" t="s">
        <v>139</v>
      </c>
      <c r="C152" s="31" t="s">
        <v>140</v>
      </c>
      <c r="D152" s="209" t="s">
        <v>138</v>
      </c>
      <c r="E152" s="31" t="s">
        <v>141</v>
      </c>
      <c r="F152" s="31" t="s">
        <v>142</v>
      </c>
      <c r="G152" s="31" t="s">
        <v>143</v>
      </c>
      <c r="H152" s="20" t="s">
        <v>70</v>
      </c>
      <c r="I152" s="20"/>
      <c r="J152" s="175"/>
      <c r="K152" s="175"/>
      <c r="L152" s="175"/>
      <c r="M152" s="175"/>
      <c r="N152" s="175"/>
      <c r="O152" s="175"/>
      <c r="P152" s="175"/>
      <c r="Q152" s="175"/>
      <c r="R152" s="175"/>
      <c r="S152" s="175"/>
      <c r="T152" s="175"/>
    </row>
    <row r="153" spans="1:20">
      <c r="A153" s="294" t="s">
        <v>36</v>
      </c>
      <c r="B153" s="294" t="s">
        <v>596</v>
      </c>
      <c r="C153" s="294" t="s">
        <v>597</v>
      </c>
      <c r="D153" s="326">
        <v>6912</v>
      </c>
      <c r="E153" s="294" t="s">
        <v>598</v>
      </c>
      <c r="F153" s="323">
        <v>0.68</v>
      </c>
      <c r="G153" s="238">
        <v>0.53</v>
      </c>
      <c r="H153" s="8"/>
      <c r="I153" s="262"/>
      <c r="J153" s="175"/>
      <c r="K153" s="175"/>
      <c r="L153" s="175"/>
      <c r="M153" s="175"/>
      <c r="N153" s="175"/>
      <c r="O153" s="175"/>
      <c r="P153" s="175"/>
      <c r="Q153" s="175"/>
      <c r="R153" s="175"/>
      <c r="S153" s="175"/>
      <c r="T153" s="175"/>
    </row>
    <row r="154" spans="1:20">
      <c r="A154" s="294" t="s">
        <v>33</v>
      </c>
      <c r="B154" s="294" t="s">
        <v>599</v>
      </c>
      <c r="C154" s="294" t="s">
        <v>600</v>
      </c>
      <c r="D154" s="326">
        <v>10139</v>
      </c>
      <c r="E154" s="294" t="s">
        <v>598</v>
      </c>
      <c r="F154" s="323">
        <v>1</v>
      </c>
      <c r="G154" s="238">
        <v>0.85</v>
      </c>
      <c r="H154" s="8"/>
      <c r="I154" s="262"/>
      <c r="J154" s="175"/>
      <c r="K154" s="175"/>
      <c r="L154" s="175"/>
      <c r="M154" s="175"/>
      <c r="N154" s="175"/>
      <c r="O154" s="175"/>
      <c r="P154" s="175"/>
      <c r="Q154" s="175"/>
      <c r="R154" s="175"/>
      <c r="S154" s="175"/>
      <c r="T154" s="175"/>
    </row>
    <row r="155" spans="1:20">
      <c r="A155" s="294" t="s">
        <v>23</v>
      </c>
      <c r="B155" s="294" t="s">
        <v>601</v>
      </c>
      <c r="C155" s="294" t="s">
        <v>602</v>
      </c>
      <c r="D155" s="326">
        <v>11584</v>
      </c>
      <c r="E155" s="294" t="s">
        <v>598</v>
      </c>
      <c r="F155" s="323">
        <v>1.1499999999999999</v>
      </c>
      <c r="G155" s="238">
        <v>1</v>
      </c>
      <c r="H155" s="8"/>
      <c r="I155" s="262"/>
      <c r="J155" s="175"/>
      <c r="K155" s="175"/>
      <c r="L155" s="175"/>
      <c r="M155" s="175"/>
      <c r="N155" s="175"/>
      <c r="O155" s="175"/>
      <c r="P155" s="175"/>
      <c r="Q155" s="175"/>
      <c r="R155" s="175"/>
      <c r="S155" s="175"/>
      <c r="T155" s="175"/>
    </row>
    <row r="156" spans="1:20">
      <c r="A156" s="294" t="s">
        <v>28</v>
      </c>
      <c r="B156" s="294" t="s">
        <v>603</v>
      </c>
      <c r="C156" s="294" t="s">
        <v>604</v>
      </c>
      <c r="D156" s="326">
        <v>11658</v>
      </c>
      <c r="E156" s="294" t="s">
        <v>598</v>
      </c>
      <c r="F156" s="323">
        <v>1.1499999999999999</v>
      </c>
      <c r="G156" s="238">
        <v>1</v>
      </c>
      <c r="H156" s="8"/>
      <c r="I156" s="262"/>
      <c r="J156" s="175"/>
      <c r="K156" s="175"/>
      <c r="L156" s="175"/>
      <c r="M156" s="175"/>
      <c r="N156" s="175"/>
      <c r="O156" s="175"/>
      <c r="P156" s="175"/>
      <c r="Q156" s="175"/>
      <c r="R156" s="175"/>
      <c r="S156" s="175"/>
      <c r="T156" s="175"/>
    </row>
    <row r="157" spans="1:20">
      <c r="A157" s="294" t="s">
        <v>37</v>
      </c>
      <c r="B157" s="294" t="s">
        <v>605</v>
      </c>
      <c r="C157" s="294" t="s">
        <v>606</v>
      </c>
      <c r="D157" s="326">
        <v>11672</v>
      </c>
      <c r="E157" s="294" t="s">
        <v>598</v>
      </c>
      <c r="F157" s="323">
        <v>1.1599999999999999</v>
      </c>
      <c r="G157" s="238">
        <v>1.01</v>
      </c>
      <c r="H157" s="8"/>
      <c r="I157" s="262"/>
      <c r="J157" s="175"/>
      <c r="K157" s="175"/>
      <c r="L157" s="175"/>
      <c r="M157" s="175"/>
      <c r="N157" s="175"/>
      <c r="O157" s="175"/>
      <c r="P157" s="175"/>
      <c r="Q157" s="175"/>
      <c r="R157" s="175"/>
      <c r="S157" s="175"/>
      <c r="T157" s="175"/>
    </row>
    <row r="158" spans="1:20">
      <c r="A158" s="294" t="s">
        <v>32</v>
      </c>
      <c r="B158" s="294" t="s">
        <v>607</v>
      </c>
      <c r="C158" s="294" t="s">
        <v>608</v>
      </c>
      <c r="D158" s="326">
        <v>12657</v>
      </c>
      <c r="E158" s="294" t="s">
        <v>609</v>
      </c>
      <c r="F158" s="323">
        <v>1.35</v>
      </c>
      <c r="G158" s="238">
        <v>1.2</v>
      </c>
      <c r="H158" s="8"/>
      <c r="I158" s="262"/>
      <c r="J158" s="175"/>
      <c r="K158" s="175"/>
      <c r="L158" s="175"/>
      <c r="M158" s="175"/>
      <c r="N158" s="175"/>
      <c r="O158" s="175"/>
      <c r="P158" s="175"/>
      <c r="Q158" s="175"/>
      <c r="R158" s="175"/>
      <c r="S158" s="175"/>
      <c r="T158" s="175"/>
    </row>
    <row r="159" spans="1:20">
      <c r="A159" s="294" t="s">
        <v>31</v>
      </c>
      <c r="B159" s="294" t="s">
        <v>610</v>
      </c>
      <c r="C159" s="294" t="s">
        <v>611</v>
      </c>
      <c r="D159" s="326">
        <v>12658</v>
      </c>
      <c r="E159" s="294" t="s">
        <v>612</v>
      </c>
      <c r="F159" s="323">
        <v>1.46</v>
      </c>
      <c r="G159" s="238">
        <v>1.31</v>
      </c>
      <c r="H159" s="8"/>
      <c r="I159" s="262"/>
      <c r="J159" s="175"/>
      <c r="K159" s="175"/>
      <c r="L159" s="175"/>
      <c r="M159" s="175"/>
      <c r="N159" s="175"/>
      <c r="O159" s="175"/>
      <c r="P159" s="175"/>
      <c r="Q159" s="175"/>
      <c r="R159" s="175"/>
      <c r="S159" s="175"/>
      <c r="T159" s="175"/>
    </row>
    <row r="160" spans="1:20">
      <c r="A160" s="294" t="s">
        <v>25</v>
      </c>
      <c r="B160" s="294" t="s">
        <v>613</v>
      </c>
      <c r="C160" s="294" t="s">
        <v>614</v>
      </c>
      <c r="D160" s="326">
        <v>12680</v>
      </c>
      <c r="E160" s="294" t="s">
        <v>598</v>
      </c>
      <c r="F160" s="323">
        <v>1.26</v>
      </c>
      <c r="G160" s="238">
        <v>1.1100000000000001</v>
      </c>
      <c r="H160" s="8"/>
      <c r="I160" s="262"/>
      <c r="J160" s="175"/>
      <c r="K160" s="175"/>
      <c r="L160" s="175"/>
      <c r="M160" s="175"/>
      <c r="N160" s="175"/>
      <c r="O160" s="175"/>
      <c r="P160" s="175"/>
      <c r="Q160" s="175"/>
      <c r="R160" s="175"/>
      <c r="S160" s="175"/>
      <c r="T160" s="175"/>
    </row>
    <row r="161" spans="1:20" s="175" customFormat="1">
      <c r="A161" s="294" t="s">
        <v>29</v>
      </c>
      <c r="B161" s="294" t="s">
        <v>615</v>
      </c>
      <c r="C161" s="294" t="s">
        <v>616</v>
      </c>
      <c r="D161" s="326">
        <v>12778</v>
      </c>
      <c r="E161" s="294" t="s">
        <v>617</v>
      </c>
      <c r="F161" s="323">
        <v>1.17</v>
      </c>
      <c r="G161" s="238">
        <v>1.02</v>
      </c>
      <c r="H161" s="8"/>
      <c r="I161" s="262"/>
    </row>
    <row r="162" spans="1:20">
      <c r="A162" s="294" t="s">
        <v>35</v>
      </c>
      <c r="B162" s="294" t="s">
        <v>618</v>
      </c>
      <c r="C162" s="294" t="s">
        <v>619</v>
      </c>
      <c r="D162" s="326">
        <v>12807</v>
      </c>
      <c r="E162" s="294" t="s">
        <v>620</v>
      </c>
      <c r="F162" s="323">
        <v>1.57</v>
      </c>
      <c r="G162" s="238">
        <v>1.42</v>
      </c>
      <c r="H162" s="8"/>
      <c r="I162" s="262"/>
      <c r="J162" s="175"/>
      <c r="K162" s="175"/>
      <c r="L162" s="175"/>
      <c r="M162" s="175"/>
      <c r="N162" s="175"/>
      <c r="O162" s="175"/>
      <c r="P162" s="175"/>
      <c r="Q162" s="175"/>
      <c r="R162" s="175"/>
      <c r="S162" s="175"/>
      <c r="T162" s="175"/>
    </row>
    <row r="163" spans="1:20">
      <c r="A163" s="294" t="s">
        <v>27</v>
      </c>
      <c r="B163" s="294" t="s">
        <v>621</v>
      </c>
      <c r="C163" s="294" t="s">
        <v>622</v>
      </c>
      <c r="D163" s="326">
        <v>13524</v>
      </c>
      <c r="E163" s="294" t="s">
        <v>623</v>
      </c>
      <c r="F163" s="323">
        <v>1.54</v>
      </c>
      <c r="G163" s="238">
        <v>1.39</v>
      </c>
      <c r="H163" s="8"/>
      <c r="I163" s="262"/>
      <c r="J163" s="175"/>
      <c r="K163" s="175"/>
      <c r="L163" s="175"/>
      <c r="M163" s="175"/>
      <c r="N163" s="175"/>
      <c r="O163" s="175"/>
      <c r="P163" s="175"/>
      <c r="Q163" s="175"/>
      <c r="R163" s="175"/>
      <c r="S163" s="175"/>
      <c r="T163" s="175"/>
    </row>
    <row r="164" spans="1:20">
      <c r="A164" s="294" t="s">
        <v>38</v>
      </c>
      <c r="B164" s="294" t="s">
        <v>624</v>
      </c>
      <c r="C164" s="294" t="s">
        <v>625</v>
      </c>
      <c r="D164" s="326">
        <v>13568</v>
      </c>
      <c r="E164" s="294" t="s">
        <v>626</v>
      </c>
      <c r="F164" s="323">
        <v>1.81</v>
      </c>
      <c r="G164" s="238">
        <v>1.66</v>
      </c>
      <c r="H164" s="8"/>
      <c r="I164" s="262"/>
      <c r="J164" s="175"/>
      <c r="K164" s="175"/>
      <c r="L164" s="175"/>
      <c r="M164" s="175"/>
      <c r="N164" s="175"/>
      <c r="O164" s="175"/>
      <c r="P164" s="175"/>
      <c r="Q164" s="175"/>
      <c r="R164" s="175"/>
      <c r="S164" s="175"/>
      <c r="T164" s="175"/>
    </row>
    <row r="165" spans="1:20">
      <c r="A165" s="33" t="s">
        <v>22</v>
      </c>
      <c r="B165" s="33" t="s">
        <v>627</v>
      </c>
      <c r="C165" s="33" t="s">
        <v>628</v>
      </c>
      <c r="D165" s="276"/>
      <c r="E165" s="33" t="s">
        <v>609</v>
      </c>
      <c r="F165" s="327">
        <v>1.45</v>
      </c>
      <c r="G165" s="239">
        <v>1.3</v>
      </c>
      <c r="H165" s="326">
        <v>13607</v>
      </c>
      <c r="I165" s="262"/>
      <c r="J165" s="175"/>
      <c r="K165" s="175"/>
      <c r="L165" s="175"/>
      <c r="M165" s="175"/>
      <c r="N165" s="175"/>
      <c r="O165" s="175"/>
      <c r="P165" s="175"/>
      <c r="Q165" s="175"/>
      <c r="R165" s="175"/>
      <c r="S165" s="175"/>
      <c r="T165" s="175"/>
    </row>
    <row r="166" spans="1:20">
      <c r="A166" s="294" t="s">
        <v>24</v>
      </c>
      <c r="B166" s="294" t="s">
        <v>629</v>
      </c>
      <c r="C166" s="294" t="s">
        <v>630</v>
      </c>
      <c r="D166" s="326">
        <v>13686</v>
      </c>
      <c r="E166" s="294" t="s">
        <v>598</v>
      </c>
      <c r="F166" s="323">
        <v>1.36</v>
      </c>
      <c r="G166" s="238">
        <v>1.21</v>
      </c>
      <c r="H166" s="8"/>
      <c r="I166" s="262"/>
      <c r="J166" s="175"/>
      <c r="K166" s="175"/>
      <c r="L166" s="175"/>
      <c r="M166" s="175"/>
      <c r="N166" s="175"/>
      <c r="O166" s="175"/>
      <c r="P166" s="175"/>
      <c r="Q166" s="175"/>
      <c r="R166" s="175"/>
      <c r="S166" s="175"/>
      <c r="T166" s="175"/>
    </row>
    <row r="167" spans="1:20">
      <c r="A167" s="294" t="s">
        <v>19</v>
      </c>
      <c r="B167" s="294" t="s">
        <v>631</v>
      </c>
      <c r="C167" s="294" t="s">
        <v>632</v>
      </c>
      <c r="D167" s="326">
        <v>13735</v>
      </c>
      <c r="E167" s="294" t="s">
        <v>598</v>
      </c>
      <c r="F167" s="323">
        <v>1.36</v>
      </c>
      <c r="G167" s="238">
        <v>1.21</v>
      </c>
      <c r="H167" s="8"/>
      <c r="I167" s="262"/>
      <c r="J167" s="175"/>
      <c r="K167" s="175"/>
      <c r="L167" s="175"/>
      <c r="M167" s="175"/>
      <c r="N167" s="175"/>
      <c r="O167" s="175"/>
      <c r="P167" s="175"/>
      <c r="Q167" s="175"/>
      <c r="R167" s="175"/>
      <c r="S167" s="175"/>
      <c r="T167" s="175"/>
    </row>
    <row r="168" spans="1:20">
      <c r="A168" s="294" t="s">
        <v>20</v>
      </c>
      <c r="B168" s="294" t="s">
        <v>633</v>
      </c>
      <c r="C168" s="294" t="s">
        <v>634</v>
      </c>
      <c r="D168" s="326">
        <v>13789</v>
      </c>
      <c r="E168" s="294" t="s">
        <v>598</v>
      </c>
      <c r="F168" s="323">
        <v>1.37</v>
      </c>
      <c r="G168" s="238">
        <v>1.22</v>
      </c>
      <c r="H168" s="8"/>
      <c r="I168" s="262"/>
      <c r="J168" s="175"/>
      <c r="K168" s="175"/>
      <c r="L168" s="175"/>
      <c r="M168" s="175"/>
      <c r="N168" s="175"/>
      <c r="O168" s="175"/>
      <c r="P168" s="175"/>
      <c r="Q168" s="175"/>
      <c r="R168" s="175"/>
      <c r="S168" s="175"/>
      <c r="T168" s="175"/>
    </row>
    <row r="169" spans="1:20">
      <c r="A169" s="294" t="s">
        <v>30</v>
      </c>
      <c r="B169" s="294" t="s">
        <v>635</v>
      </c>
      <c r="C169" s="294" t="s">
        <v>636</v>
      </c>
      <c r="D169" s="326">
        <v>14173</v>
      </c>
      <c r="E169" s="294" t="s">
        <v>598</v>
      </c>
      <c r="F169" s="323">
        <v>1.4</v>
      </c>
      <c r="G169" s="238">
        <v>1.25</v>
      </c>
      <c r="H169" s="8"/>
      <c r="I169" s="262"/>
      <c r="J169" s="175"/>
      <c r="K169" s="175"/>
      <c r="L169" s="175"/>
      <c r="M169" s="175"/>
      <c r="N169" s="175"/>
      <c r="O169" s="175"/>
      <c r="P169" s="175"/>
      <c r="Q169" s="175"/>
      <c r="R169" s="175"/>
      <c r="S169" s="175"/>
      <c r="T169" s="175"/>
    </row>
    <row r="170" spans="1:20">
      <c r="A170" s="294" t="s">
        <v>26</v>
      </c>
      <c r="B170" s="294" t="s">
        <v>637</v>
      </c>
      <c r="C170" s="294" t="s">
        <v>638</v>
      </c>
      <c r="D170" s="326">
        <v>14329</v>
      </c>
      <c r="E170" s="294" t="s">
        <v>609</v>
      </c>
      <c r="F170" s="323">
        <v>1.53</v>
      </c>
      <c r="G170" s="238">
        <v>1.38</v>
      </c>
      <c r="H170" s="8"/>
      <c r="I170" s="262"/>
      <c r="J170" s="175"/>
      <c r="K170" s="175"/>
      <c r="L170" s="175"/>
      <c r="M170" s="175"/>
      <c r="N170" s="175"/>
      <c r="O170" s="175"/>
      <c r="P170" s="175"/>
      <c r="Q170" s="175"/>
      <c r="R170" s="175"/>
      <c r="S170" s="175"/>
      <c r="T170" s="175"/>
    </row>
    <row r="171" spans="1:20">
      <c r="A171" s="294" t="s">
        <v>34</v>
      </c>
      <c r="B171" s="294" t="s">
        <v>639</v>
      </c>
      <c r="C171" s="294" t="s">
        <v>640</v>
      </c>
      <c r="D171" s="326">
        <v>14559</v>
      </c>
      <c r="E171" s="294" t="s">
        <v>609</v>
      </c>
      <c r="F171" s="323">
        <v>1.55</v>
      </c>
      <c r="G171" s="238">
        <v>1.4</v>
      </c>
      <c r="H171" s="8"/>
      <c r="I171" s="262"/>
      <c r="J171" s="175"/>
      <c r="K171" s="175"/>
      <c r="L171" s="175"/>
      <c r="M171" s="175"/>
      <c r="N171" s="175"/>
      <c r="O171" s="175"/>
      <c r="P171" s="175"/>
      <c r="Q171" s="175"/>
      <c r="R171" s="175"/>
      <c r="S171" s="175"/>
      <c r="T171" s="175"/>
    </row>
    <row r="172" spans="1:20">
      <c r="A172" s="294" t="s">
        <v>21</v>
      </c>
      <c r="B172" s="294" t="s">
        <v>641</v>
      </c>
      <c r="C172" s="294" t="s">
        <v>642</v>
      </c>
      <c r="D172" s="326">
        <v>15068</v>
      </c>
      <c r="E172" s="294" t="s">
        <v>598</v>
      </c>
      <c r="F172" s="323">
        <v>1.49</v>
      </c>
      <c r="G172" s="238">
        <v>1.34</v>
      </c>
      <c r="H172" s="8"/>
      <c r="I172" s="262"/>
      <c r="J172" s="175"/>
      <c r="K172" s="175"/>
      <c r="L172" s="175"/>
      <c r="M172" s="175"/>
      <c r="N172" s="175"/>
      <c r="O172" s="175"/>
      <c r="P172" s="175"/>
      <c r="Q172" s="175"/>
      <c r="R172" s="175"/>
      <c r="S172" s="175"/>
      <c r="T172" s="175"/>
    </row>
    <row r="173" spans="1:20">
      <c r="A173" s="294" t="s">
        <v>18</v>
      </c>
      <c r="B173" s="294" t="s">
        <v>643</v>
      </c>
      <c r="C173" s="294" t="s">
        <v>644</v>
      </c>
      <c r="D173" s="326">
        <v>15283</v>
      </c>
      <c r="E173" s="294" t="s">
        <v>598</v>
      </c>
      <c r="F173" s="323">
        <v>1.51</v>
      </c>
      <c r="G173" s="238">
        <v>1.36</v>
      </c>
      <c r="H173" s="8"/>
      <c r="I173" s="262"/>
      <c r="J173" s="175"/>
      <c r="K173" s="175"/>
      <c r="L173" s="175"/>
      <c r="M173" s="175"/>
      <c r="N173" s="175"/>
      <c r="O173" s="175"/>
      <c r="P173" s="175"/>
      <c r="Q173" s="175"/>
      <c r="R173" s="175"/>
      <c r="S173" s="175"/>
      <c r="T173" s="175"/>
    </row>
    <row r="176" spans="1:20" ht="39.75" customHeight="1">
      <c r="A176" s="399" t="s">
        <v>523</v>
      </c>
      <c r="B176" s="399"/>
      <c r="C176" s="399"/>
      <c r="D176" s="399"/>
      <c r="E176" s="399"/>
      <c r="F176" s="399"/>
      <c r="G176" s="399"/>
      <c r="H176" s="399"/>
      <c r="I176" s="5"/>
      <c r="J176" s="175"/>
      <c r="K176" s="175"/>
      <c r="L176" s="175"/>
      <c r="M176" s="175"/>
      <c r="N176" s="175"/>
      <c r="O176" s="175"/>
      <c r="P176" s="175"/>
      <c r="Q176" s="175"/>
      <c r="R176" s="175"/>
      <c r="S176" s="175"/>
      <c r="T176" s="175"/>
    </row>
    <row r="177" spans="1:20">
      <c r="A177" s="399" t="s">
        <v>524</v>
      </c>
      <c r="B177" s="399"/>
      <c r="C177" s="399"/>
      <c r="D177" s="399"/>
      <c r="E177" s="399"/>
      <c r="F177" s="399"/>
      <c r="G177" s="399"/>
      <c r="H177" s="399"/>
      <c r="I177" s="5"/>
      <c r="J177" s="175"/>
      <c r="K177" s="175"/>
      <c r="L177" s="175"/>
      <c r="M177" s="175"/>
      <c r="N177" s="175"/>
      <c r="O177" s="175"/>
      <c r="P177" s="175"/>
      <c r="Q177" s="175"/>
      <c r="R177" s="175"/>
      <c r="S177" s="175"/>
      <c r="T177" s="175"/>
    </row>
  </sheetData>
  <sortState ref="B46:F85">
    <sortCondition descending="1" ref="E46:E85"/>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4" zoomScaleNormal="84" workbookViewId="0">
      <selection activeCell="I4" sqref="I4"/>
    </sheetView>
  </sheetViews>
  <sheetFormatPr defaultColWidth="8.81640625" defaultRowHeight="14.5"/>
  <cols>
    <col min="2" max="2" width="12.453125" bestFit="1" customWidth="1"/>
  </cols>
  <sheetData>
    <row r="1" spans="1:20" s="75" customFormat="1">
      <c r="A1" s="398" t="s">
        <v>525</v>
      </c>
      <c r="B1" s="398"/>
      <c r="C1" s="398"/>
      <c r="D1" s="398"/>
      <c r="E1" s="398"/>
      <c r="F1" s="398"/>
      <c r="G1" s="398"/>
      <c r="H1" s="398"/>
      <c r="I1" s="398"/>
      <c r="K1" s="218"/>
      <c r="L1" s="218"/>
      <c r="M1" s="218"/>
      <c r="N1" s="218"/>
      <c r="O1" s="218"/>
      <c r="P1" s="218"/>
    </row>
    <row r="2" spans="1:20">
      <c r="A2" s="175"/>
      <c r="B2" s="175"/>
      <c r="C2" s="175"/>
      <c r="D2" s="175"/>
      <c r="E2" s="175"/>
      <c r="F2" s="175"/>
      <c r="G2" s="175"/>
      <c r="H2" s="175"/>
      <c r="I2" s="175"/>
      <c r="J2" s="175"/>
      <c r="K2" s="20"/>
      <c r="L2" s="20"/>
      <c r="M2" s="20"/>
      <c r="N2" s="20"/>
      <c r="O2" s="20"/>
      <c r="P2" s="20"/>
      <c r="Q2" s="175"/>
      <c r="R2" s="175"/>
      <c r="S2" s="175"/>
      <c r="T2" s="175"/>
    </row>
    <row r="3" spans="1:20" ht="24">
      <c r="A3" s="175"/>
      <c r="B3" s="175"/>
      <c r="C3" s="72" t="s">
        <v>144</v>
      </c>
      <c r="D3" s="72" t="s">
        <v>46</v>
      </c>
      <c r="E3" s="175" t="s">
        <v>70</v>
      </c>
      <c r="F3" s="175" t="s">
        <v>677</v>
      </c>
      <c r="G3" s="175" t="s">
        <v>409</v>
      </c>
      <c r="H3" s="175"/>
      <c r="I3" s="175"/>
      <c r="J3" s="175"/>
      <c r="K3" s="20"/>
      <c r="L3" s="20"/>
      <c r="M3" s="20"/>
      <c r="N3" s="20"/>
      <c r="O3" s="20"/>
      <c r="P3" s="20"/>
      <c r="Q3" s="175"/>
      <c r="R3" s="175"/>
      <c r="S3" s="175"/>
      <c r="T3" s="175"/>
    </row>
    <row r="4" spans="1:20">
      <c r="A4" s="175"/>
      <c r="B4" s="328" t="s">
        <v>21</v>
      </c>
      <c r="C4" s="238">
        <v>1.4E-2</v>
      </c>
      <c r="D4" s="294">
        <v>1</v>
      </c>
      <c r="F4" s="279">
        <v>4.2999999999999997E-2</v>
      </c>
      <c r="G4" s="279">
        <v>5.7000000000000002E-2</v>
      </c>
      <c r="H4" s="175"/>
      <c r="I4" s="175"/>
      <c r="J4" s="175"/>
      <c r="K4" s="20"/>
      <c r="L4" s="20"/>
      <c r="M4" s="20"/>
      <c r="N4" s="20"/>
      <c r="O4" s="20"/>
      <c r="P4" s="20"/>
      <c r="Q4" s="175"/>
      <c r="R4" s="175"/>
      <c r="S4" s="175"/>
      <c r="T4" s="175"/>
    </row>
    <row r="5" spans="1:20">
      <c r="A5" s="175"/>
      <c r="B5" s="328" t="s">
        <v>586</v>
      </c>
      <c r="C5" s="238">
        <v>1.4999999999999999E-2</v>
      </c>
      <c r="D5" s="294">
        <v>1.6</v>
      </c>
      <c r="F5" s="279">
        <v>4.2999999999999997E-2</v>
      </c>
      <c r="G5" s="279">
        <v>5.7000000000000002E-2</v>
      </c>
      <c r="H5" s="175"/>
      <c r="I5" s="175"/>
      <c r="J5" s="175"/>
      <c r="K5" s="20"/>
      <c r="L5" s="20"/>
      <c r="M5" s="20"/>
      <c r="N5" s="20"/>
      <c r="O5" s="20"/>
      <c r="P5" s="20"/>
      <c r="Q5" s="175"/>
      <c r="R5" s="175"/>
      <c r="S5" s="175"/>
      <c r="T5" s="175"/>
    </row>
    <row r="6" spans="1:20">
      <c r="A6" s="175"/>
      <c r="B6" s="328" t="s">
        <v>27</v>
      </c>
      <c r="C6" s="238">
        <v>1.4999999999999999E-2</v>
      </c>
      <c r="D6" s="294">
        <v>1.3</v>
      </c>
      <c r="F6" s="279">
        <v>4.2999999999999997E-2</v>
      </c>
      <c r="G6" s="279">
        <v>5.7000000000000002E-2</v>
      </c>
      <c r="H6" s="175"/>
      <c r="I6" s="175"/>
      <c r="J6" s="175"/>
      <c r="K6" s="20"/>
      <c r="L6" s="20"/>
      <c r="M6" s="20"/>
      <c r="N6" s="20"/>
      <c r="O6" s="20"/>
      <c r="P6" s="20"/>
      <c r="Q6" s="175"/>
      <c r="R6" s="175"/>
      <c r="S6" s="175"/>
      <c r="T6" s="175"/>
    </row>
    <row r="7" spans="1:20">
      <c r="A7" s="175"/>
      <c r="B7" s="294" t="s">
        <v>31</v>
      </c>
      <c r="C7" s="238">
        <v>1.9E-2</v>
      </c>
      <c r="D7" s="294">
        <v>1.8</v>
      </c>
      <c r="F7" s="279">
        <v>4.2999999999999997E-2</v>
      </c>
      <c r="G7" s="279">
        <v>5.7000000000000002E-2</v>
      </c>
      <c r="H7" s="175"/>
      <c r="I7" s="175"/>
      <c r="J7" s="175"/>
      <c r="K7" s="20"/>
      <c r="L7" s="20"/>
      <c r="M7" s="20"/>
      <c r="N7" s="20"/>
      <c r="O7" s="20"/>
      <c r="P7" s="20"/>
      <c r="Q7" s="175"/>
      <c r="R7" s="175"/>
      <c r="S7" s="175"/>
      <c r="T7" s="175"/>
    </row>
    <row r="8" spans="1:20">
      <c r="A8" s="175"/>
      <c r="B8" s="328" t="s">
        <v>34</v>
      </c>
      <c r="C8" s="238">
        <v>2.1999999999999999E-2</v>
      </c>
      <c r="D8" s="294">
        <v>1.8</v>
      </c>
      <c r="F8" s="279">
        <v>4.2999999999999997E-2</v>
      </c>
      <c r="G8" s="279">
        <v>5.7000000000000002E-2</v>
      </c>
      <c r="H8" s="175"/>
      <c r="I8" s="175"/>
      <c r="J8" s="175"/>
      <c r="K8" s="20"/>
      <c r="L8" s="20"/>
      <c r="M8" s="20"/>
      <c r="N8" s="20"/>
      <c r="O8" s="20"/>
      <c r="P8" s="20"/>
      <c r="Q8" s="175"/>
      <c r="R8" s="175"/>
      <c r="S8" s="175"/>
      <c r="T8" s="175"/>
    </row>
    <row r="9" spans="1:20">
      <c r="A9" s="175"/>
      <c r="B9" s="328" t="s">
        <v>32</v>
      </c>
      <c r="C9" s="238">
        <v>2.5000000000000001E-2</v>
      </c>
      <c r="D9" s="294">
        <v>1.2</v>
      </c>
      <c r="F9" s="279">
        <v>4.2999999999999997E-2</v>
      </c>
      <c r="G9" s="279">
        <v>5.7000000000000002E-2</v>
      </c>
      <c r="H9" s="175"/>
      <c r="I9" s="175"/>
      <c r="J9" s="175"/>
      <c r="K9" s="20"/>
      <c r="L9" s="20"/>
      <c r="M9" s="20"/>
      <c r="N9" s="20"/>
      <c r="O9" s="20"/>
      <c r="P9" s="20"/>
      <c r="Q9" s="175"/>
      <c r="R9" s="175"/>
      <c r="S9" s="175"/>
      <c r="T9" s="175"/>
    </row>
    <row r="10" spans="1:20">
      <c r="A10" s="175"/>
      <c r="B10" s="294" t="s">
        <v>38</v>
      </c>
      <c r="C10" s="238">
        <v>2.5000000000000001E-2</v>
      </c>
      <c r="D10" s="294">
        <v>2</v>
      </c>
      <c r="F10" s="279">
        <v>4.2999999999999997E-2</v>
      </c>
      <c r="G10" s="279">
        <v>5.7000000000000002E-2</v>
      </c>
      <c r="H10" s="175"/>
      <c r="I10" s="175"/>
      <c r="J10" s="175"/>
      <c r="K10" s="20"/>
      <c r="L10" s="20"/>
      <c r="M10" s="20"/>
      <c r="N10" s="20"/>
      <c r="O10" s="20"/>
      <c r="P10" s="20"/>
      <c r="Q10" s="175"/>
      <c r="R10" s="175"/>
      <c r="S10" s="175"/>
      <c r="T10" s="175"/>
    </row>
    <row r="11" spans="1:20">
      <c r="A11" s="175"/>
      <c r="B11" s="328" t="s">
        <v>30</v>
      </c>
      <c r="C11" s="238">
        <v>2.7E-2</v>
      </c>
      <c r="D11" s="294">
        <v>1.3</v>
      </c>
      <c r="F11" s="279">
        <v>4.2999999999999997E-2</v>
      </c>
      <c r="G11" s="279">
        <v>5.7000000000000002E-2</v>
      </c>
      <c r="H11" s="175"/>
      <c r="I11" s="175"/>
      <c r="J11" s="175"/>
      <c r="K11" s="20"/>
      <c r="L11" s="20"/>
      <c r="M11" s="20"/>
      <c r="N11" s="20"/>
      <c r="O11" s="20"/>
      <c r="P11" s="20"/>
      <c r="Q11" s="175"/>
      <c r="R11" s="175"/>
      <c r="S11" s="175"/>
      <c r="T11" s="175"/>
    </row>
    <row r="12" spans="1:20">
      <c r="A12" s="175"/>
      <c r="B12" s="329" t="s">
        <v>22</v>
      </c>
      <c r="C12" s="276"/>
      <c r="D12" s="33">
        <v>1.2</v>
      </c>
      <c r="E12" s="239">
        <v>2.9000000000000001E-2</v>
      </c>
      <c r="F12" s="279">
        <v>4.2999999999999997E-2</v>
      </c>
      <c r="G12" s="279">
        <v>5.7000000000000002E-2</v>
      </c>
      <c r="H12" s="175"/>
      <c r="I12" s="175"/>
      <c r="J12" s="175"/>
      <c r="K12" s="20"/>
      <c r="L12" s="20"/>
      <c r="M12" s="20"/>
      <c r="N12" s="20"/>
      <c r="O12" s="20"/>
      <c r="P12" s="20"/>
      <c r="Q12" s="175"/>
      <c r="R12" s="175"/>
      <c r="S12" s="175"/>
      <c r="T12" s="175"/>
    </row>
    <row r="13" spans="1:20">
      <c r="A13" s="175"/>
      <c r="B13" s="328" t="s">
        <v>35</v>
      </c>
      <c r="C13" s="238">
        <v>2.9000000000000001E-2</v>
      </c>
      <c r="D13" s="294">
        <v>1.6</v>
      </c>
      <c r="E13" s="33"/>
      <c r="F13" s="279">
        <v>4.2999999999999997E-2</v>
      </c>
      <c r="G13" s="279">
        <v>5.7000000000000002E-2</v>
      </c>
      <c r="H13" s="175"/>
      <c r="I13" s="175"/>
      <c r="J13" s="175"/>
      <c r="K13" s="20"/>
      <c r="L13" s="20"/>
      <c r="M13" s="20"/>
      <c r="N13" s="20"/>
      <c r="O13" s="20"/>
      <c r="P13" s="20"/>
      <c r="Q13" s="175"/>
      <c r="R13" s="175"/>
      <c r="S13" s="175"/>
      <c r="T13" s="175"/>
    </row>
    <row r="14" spans="1:20">
      <c r="A14" s="175"/>
      <c r="B14" s="328" t="s">
        <v>23</v>
      </c>
      <c r="C14" s="238">
        <v>0.03</v>
      </c>
      <c r="D14" s="294">
        <v>0.8</v>
      </c>
      <c r="F14" s="279">
        <v>4.2999999999999997E-2</v>
      </c>
      <c r="G14" s="279">
        <v>5.7000000000000002E-2</v>
      </c>
      <c r="H14" s="175"/>
      <c r="I14" s="175"/>
      <c r="J14" s="175"/>
      <c r="K14" s="20"/>
      <c r="L14" s="20"/>
      <c r="M14" s="20"/>
      <c r="N14" s="20"/>
      <c r="O14" s="20"/>
      <c r="P14" s="20"/>
      <c r="Q14" s="175"/>
      <c r="R14" s="175"/>
      <c r="S14" s="175"/>
      <c r="T14" s="175"/>
    </row>
    <row r="15" spans="1:20">
      <c r="A15" s="175"/>
      <c r="B15" s="328" t="s">
        <v>24</v>
      </c>
      <c r="C15" s="238">
        <v>3.6999999999999998E-2</v>
      </c>
      <c r="D15" s="294">
        <v>1.5</v>
      </c>
      <c r="F15" s="279">
        <v>4.2999999999999997E-2</v>
      </c>
      <c r="G15" s="279">
        <v>5.7000000000000002E-2</v>
      </c>
      <c r="H15" s="175"/>
      <c r="I15" s="175"/>
      <c r="J15" s="175"/>
      <c r="K15" s="20"/>
      <c r="L15" s="20"/>
      <c r="M15" s="20"/>
      <c r="N15" s="20"/>
      <c r="O15" s="20"/>
      <c r="P15" s="20"/>
      <c r="Q15" s="175"/>
      <c r="R15" s="175"/>
      <c r="S15" s="175"/>
      <c r="T15" s="175"/>
    </row>
    <row r="16" spans="1:20">
      <c r="A16" s="175"/>
      <c r="B16" s="328" t="s">
        <v>19</v>
      </c>
      <c r="C16" s="238">
        <v>3.9E-2</v>
      </c>
      <c r="D16" s="294">
        <v>1.4</v>
      </c>
      <c r="F16" s="279">
        <v>4.2999999999999997E-2</v>
      </c>
      <c r="G16" s="279">
        <v>5.7000000000000002E-2</v>
      </c>
      <c r="H16" s="175"/>
      <c r="I16" s="175"/>
      <c r="J16" s="175"/>
      <c r="K16" s="20"/>
      <c r="L16" s="20"/>
      <c r="M16" s="20"/>
      <c r="N16" s="20"/>
      <c r="O16" s="20"/>
      <c r="P16" s="20"/>
      <c r="Q16" s="175"/>
      <c r="R16" s="175"/>
      <c r="S16" s="175"/>
      <c r="T16" s="175"/>
    </row>
    <row r="17" spans="1:16">
      <c r="A17" s="175"/>
      <c r="B17" s="328" t="s">
        <v>29</v>
      </c>
      <c r="C17" s="238">
        <v>4.5999999999999999E-2</v>
      </c>
      <c r="D17" s="294">
        <v>2.6</v>
      </c>
      <c r="F17" s="279">
        <v>4.2999999999999997E-2</v>
      </c>
      <c r="G17" s="279">
        <v>5.7000000000000002E-2</v>
      </c>
      <c r="H17" s="175"/>
      <c r="I17" s="175"/>
      <c r="J17" s="175"/>
      <c r="K17" s="20"/>
      <c r="L17" s="20"/>
      <c r="M17" s="20"/>
      <c r="N17" s="20"/>
      <c r="O17" s="20"/>
      <c r="P17" s="20"/>
    </row>
    <row r="18" spans="1:16">
      <c r="A18" s="5"/>
      <c r="B18" s="294" t="s">
        <v>36</v>
      </c>
      <c r="C18" s="238">
        <v>0.05</v>
      </c>
      <c r="D18" s="294">
        <v>1.8</v>
      </c>
      <c r="F18" s="279">
        <v>4.2999999999999997E-2</v>
      </c>
      <c r="G18" s="279">
        <v>5.7000000000000002E-2</v>
      </c>
      <c r="H18" s="5"/>
      <c r="I18" s="5"/>
      <c r="J18" s="175"/>
      <c r="K18" s="175"/>
      <c r="L18" s="175"/>
      <c r="M18" s="175"/>
      <c r="N18" s="175"/>
      <c r="O18" s="175"/>
      <c r="P18" s="175"/>
    </row>
    <row r="19" spans="1:16">
      <c r="A19" s="5"/>
      <c r="B19" s="328" t="s">
        <v>25</v>
      </c>
      <c r="C19" s="238">
        <v>5.0999999999999997E-2</v>
      </c>
      <c r="D19" s="294">
        <v>1.2</v>
      </c>
      <c r="F19" s="279">
        <v>4.2999999999999997E-2</v>
      </c>
      <c r="G19" s="279">
        <v>5.7000000000000002E-2</v>
      </c>
      <c r="H19" s="5"/>
      <c r="I19" s="5"/>
      <c r="J19" s="175"/>
      <c r="K19" s="175"/>
      <c r="L19" s="175"/>
      <c r="M19" s="175"/>
      <c r="N19" s="175"/>
      <c r="O19" s="175"/>
      <c r="P19" s="175"/>
    </row>
    <row r="20" spans="1:16">
      <c r="A20" s="175"/>
      <c r="B20" s="328" t="s">
        <v>26</v>
      </c>
      <c r="C20" s="238">
        <v>5.1999999999999998E-2</v>
      </c>
      <c r="D20" s="294">
        <v>3</v>
      </c>
      <c r="F20" s="279">
        <v>4.2999999999999997E-2</v>
      </c>
      <c r="G20" s="279">
        <v>5.7000000000000002E-2</v>
      </c>
      <c r="H20" s="175"/>
      <c r="I20" s="175"/>
      <c r="J20" s="175"/>
      <c r="K20" s="175"/>
      <c r="L20" s="175"/>
      <c r="M20" s="175"/>
      <c r="N20" s="175"/>
      <c r="O20" s="175"/>
      <c r="P20" s="175"/>
    </row>
    <row r="21" spans="1:16">
      <c r="A21" s="175"/>
      <c r="B21" s="328" t="s">
        <v>33</v>
      </c>
      <c r="C21" s="238">
        <v>5.8000000000000003E-2</v>
      </c>
      <c r="D21" s="294">
        <v>1.4</v>
      </c>
      <c r="F21" s="279">
        <v>4.2999999999999997E-2</v>
      </c>
      <c r="G21" s="279">
        <v>5.7000000000000002E-2</v>
      </c>
      <c r="H21" s="175"/>
      <c r="I21" s="175"/>
      <c r="J21" s="175"/>
      <c r="K21" s="175"/>
      <c r="L21" s="175"/>
      <c r="M21" s="175"/>
      <c r="N21" s="175"/>
      <c r="O21" s="175"/>
      <c r="P21" s="175"/>
    </row>
    <row r="22" spans="1:16">
      <c r="A22" s="175"/>
      <c r="B22" s="328" t="s">
        <v>20</v>
      </c>
      <c r="C22" s="238">
        <v>6.3E-2</v>
      </c>
      <c r="D22" s="294">
        <v>2.6</v>
      </c>
      <c r="F22" s="279">
        <v>4.2999999999999997E-2</v>
      </c>
      <c r="G22" s="279">
        <v>5.7000000000000002E-2</v>
      </c>
      <c r="H22" s="175"/>
      <c r="I22" s="175"/>
      <c r="J22" s="175"/>
      <c r="K22" s="175"/>
      <c r="L22" s="175"/>
      <c r="M22" s="175"/>
      <c r="N22" s="175"/>
      <c r="O22" s="175"/>
      <c r="P22" s="175"/>
    </row>
    <row r="23" spans="1:16">
      <c r="A23" s="175"/>
      <c r="B23" s="328" t="s">
        <v>28</v>
      </c>
      <c r="C23" s="238">
        <v>6.4000000000000001E-2</v>
      </c>
      <c r="D23" s="294">
        <v>1.9</v>
      </c>
      <c r="F23" s="279">
        <v>4.2999999999999997E-2</v>
      </c>
      <c r="G23" s="279">
        <v>5.7000000000000002E-2</v>
      </c>
      <c r="H23" s="175"/>
      <c r="I23" s="175"/>
      <c r="J23" s="175"/>
      <c r="K23" s="175"/>
      <c r="L23" s="175"/>
      <c r="M23" s="175"/>
      <c r="N23" s="175"/>
      <c r="O23" s="175"/>
      <c r="P23" s="175"/>
    </row>
    <row r="24" spans="1:16">
      <c r="A24" s="175"/>
      <c r="B24" s="294" t="s">
        <v>587</v>
      </c>
      <c r="C24" s="238">
        <v>7.3999999999999996E-2</v>
      </c>
      <c r="D24" s="294">
        <v>1.9</v>
      </c>
      <c r="F24" s="279">
        <v>4.2999999999999997E-2</v>
      </c>
      <c r="G24" s="279">
        <v>5.7000000000000002E-2</v>
      </c>
      <c r="H24" s="175"/>
      <c r="I24" s="175"/>
      <c r="J24" s="175"/>
      <c r="K24" s="175"/>
      <c r="L24" s="175"/>
      <c r="M24" s="175"/>
      <c r="N24" s="175"/>
      <c r="O24" s="175"/>
      <c r="P24" s="175"/>
    </row>
    <row r="25" spans="1:16">
      <c r="A25" s="175"/>
      <c r="B25" s="84" t="s">
        <v>53</v>
      </c>
      <c r="C25" s="238">
        <v>4.2999999999999997E-2</v>
      </c>
      <c r="D25" s="294">
        <v>0.4</v>
      </c>
      <c r="F25" s="279">
        <v>4.2999999999999997E-2</v>
      </c>
      <c r="G25" s="279">
        <v>5.7000000000000002E-2</v>
      </c>
      <c r="H25" s="175"/>
      <c r="I25" s="175"/>
      <c r="J25" s="175"/>
      <c r="K25" s="20"/>
      <c r="L25" s="20"/>
      <c r="M25" s="20"/>
      <c r="N25" s="20"/>
      <c r="O25" s="20"/>
      <c r="P25" s="20"/>
    </row>
    <row r="26" spans="1:16">
      <c r="A26" s="175"/>
      <c r="B26" s="84" t="s">
        <v>57</v>
      </c>
      <c r="C26" s="238">
        <v>5.7000000000000002E-2</v>
      </c>
      <c r="D26" s="294">
        <v>0.1</v>
      </c>
      <c r="F26" s="279">
        <v>4.2999999999999997E-2</v>
      </c>
      <c r="G26" s="279">
        <v>5.7000000000000002E-2</v>
      </c>
      <c r="H26" s="175"/>
      <c r="I26" s="175"/>
      <c r="J26" s="175"/>
      <c r="K26" s="175"/>
      <c r="L26" s="175"/>
      <c r="M26" s="175"/>
      <c r="N26" s="175"/>
      <c r="O26" s="175"/>
      <c r="P26" s="175"/>
    </row>
    <row r="27" spans="1:16">
      <c r="A27" s="175"/>
      <c r="B27" s="175"/>
      <c r="C27" s="72"/>
      <c r="D27" s="72"/>
      <c r="E27" s="175"/>
      <c r="F27" s="175"/>
      <c r="G27" s="175"/>
      <c r="H27" s="175"/>
      <c r="I27" s="175"/>
      <c r="J27" s="175"/>
      <c r="K27" s="175"/>
      <c r="L27" s="175"/>
      <c r="M27" s="175"/>
      <c r="N27" s="175"/>
      <c r="O27" s="175"/>
      <c r="P27" s="175"/>
    </row>
    <row r="29" spans="1:16" ht="14.25" customHeight="1">
      <c r="A29" s="399" t="s">
        <v>505</v>
      </c>
      <c r="B29" s="399"/>
      <c r="C29" s="399"/>
      <c r="D29" s="399"/>
      <c r="E29" s="399"/>
      <c r="F29" s="399"/>
      <c r="G29" s="399"/>
      <c r="H29" s="399"/>
      <c r="I29" s="399"/>
      <c r="J29" s="175"/>
      <c r="K29" s="175"/>
      <c r="L29" s="175"/>
      <c r="M29" s="175"/>
      <c r="N29" s="175"/>
      <c r="O29" s="175"/>
      <c r="P29" s="175"/>
    </row>
    <row r="30" spans="1:16" ht="42.75" customHeight="1">
      <c r="A30" s="399" t="s">
        <v>145</v>
      </c>
      <c r="B30" s="399"/>
      <c r="C30" s="399"/>
      <c r="D30" s="399"/>
      <c r="E30" s="399"/>
      <c r="F30" s="399"/>
      <c r="G30" s="399"/>
      <c r="H30" s="399"/>
      <c r="I30" s="399"/>
      <c r="J30" s="175"/>
      <c r="K30" s="175"/>
      <c r="L30" s="175"/>
      <c r="M30" s="175"/>
      <c r="N30" s="175"/>
      <c r="O30" s="175"/>
      <c r="P30" s="175"/>
    </row>
    <row r="31" spans="1:16">
      <c r="A31" s="198"/>
      <c r="B31" s="198"/>
      <c r="C31" s="198"/>
      <c r="D31" s="198"/>
      <c r="E31" s="198"/>
      <c r="F31" s="198"/>
      <c r="G31" s="198"/>
      <c r="H31" s="198"/>
      <c r="I31" s="198"/>
      <c r="J31" s="175"/>
      <c r="K31" s="175"/>
      <c r="L31" s="175"/>
      <c r="M31" s="175"/>
      <c r="N31" s="175"/>
      <c r="O31" s="175"/>
      <c r="P31" s="175"/>
    </row>
    <row r="32" spans="1:16" s="75" customFormat="1">
      <c r="A32" s="398" t="s">
        <v>383</v>
      </c>
      <c r="B32" s="398"/>
      <c r="C32" s="398"/>
      <c r="D32" s="398"/>
      <c r="E32" s="398"/>
      <c r="F32" s="398"/>
      <c r="G32" s="398"/>
      <c r="H32" s="398"/>
      <c r="I32" s="398"/>
    </row>
    <row r="33" spans="1:20">
      <c r="A33" s="175"/>
      <c r="B33" s="175"/>
      <c r="C33" s="175"/>
      <c r="D33" s="175"/>
      <c r="E33" s="175"/>
      <c r="F33" s="175"/>
      <c r="G33" s="175"/>
      <c r="H33" s="175"/>
      <c r="I33" s="175"/>
      <c r="J33" s="5"/>
      <c r="K33" s="5"/>
      <c r="L33" s="6"/>
      <c r="M33" s="6"/>
      <c r="N33" s="6"/>
      <c r="O33" s="6"/>
      <c r="P33" s="5"/>
      <c r="Q33" s="5"/>
      <c r="R33" s="5"/>
      <c r="S33" s="5"/>
      <c r="T33" s="5"/>
    </row>
    <row r="34" spans="1:20" ht="24">
      <c r="A34" s="175"/>
      <c r="B34" s="1"/>
      <c r="C34" s="73" t="s">
        <v>144</v>
      </c>
      <c r="D34" s="73" t="s">
        <v>128</v>
      </c>
      <c r="E34" s="28"/>
      <c r="F34" s="1"/>
      <c r="G34" s="175"/>
      <c r="H34" s="175"/>
      <c r="I34" s="175"/>
      <c r="J34" s="175"/>
      <c r="K34" s="175"/>
      <c r="L34" s="13"/>
      <c r="M34" s="13"/>
      <c r="N34" s="13"/>
      <c r="O34" s="13"/>
      <c r="P34" s="175"/>
      <c r="Q34" s="175"/>
      <c r="R34" s="175"/>
      <c r="S34" s="175"/>
      <c r="T34" s="175"/>
    </row>
    <row r="35" spans="1:20">
      <c r="A35" s="175"/>
      <c r="B35" s="32">
        <v>2015</v>
      </c>
      <c r="C35" s="226">
        <v>2.1000000000000001E-2</v>
      </c>
      <c r="D35" s="173">
        <v>0.9</v>
      </c>
      <c r="E35" s="36"/>
      <c r="F35" s="1"/>
      <c r="G35" s="175"/>
      <c r="H35" s="175"/>
      <c r="I35" s="175"/>
      <c r="J35" s="175"/>
      <c r="K35" s="175"/>
      <c r="L35" s="13"/>
      <c r="M35" s="13"/>
      <c r="N35" s="13"/>
      <c r="O35" s="13"/>
      <c r="P35" s="175"/>
      <c r="Q35" s="175"/>
      <c r="R35" s="175"/>
      <c r="S35" s="175"/>
      <c r="T35" s="175"/>
    </row>
    <row r="36" spans="1:20">
      <c r="A36" s="175"/>
      <c r="B36" s="21">
        <v>2016</v>
      </c>
      <c r="C36" s="226">
        <v>1.4999999999999999E-2</v>
      </c>
      <c r="D36" s="173">
        <v>0.7</v>
      </c>
      <c r="E36" s="36"/>
      <c r="F36" s="1"/>
      <c r="G36" s="175"/>
      <c r="H36" s="175"/>
      <c r="I36" s="175"/>
      <c r="J36" s="175"/>
      <c r="K36" s="175"/>
      <c r="L36" s="13"/>
      <c r="M36" s="13"/>
      <c r="N36" s="13"/>
      <c r="O36" s="13"/>
      <c r="P36" s="175"/>
      <c r="Q36" s="175"/>
      <c r="R36" s="175"/>
      <c r="S36" s="175"/>
      <c r="T36" s="175"/>
    </row>
    <row r="37" spans="1:20">
      <c r="A37" s="175"/>
      <c r="B37" s="32">
        <v>2017</v>
      </c>
      <c r="C37" s="226">
        <v>2.4E-2</v>
      </c>
      <c r="D37" s="173">
        <v>1.1000000000000001</v>
      </c>
      <c r="E37" s="36"/>
      <c r="F37" s="1"/>
      <c r="G37" s="175"/>
      <c r="H37" s="175"/>
      <c r="I37" s="175"/>
      <c r="J37" s="175"/>
      <c r="K37" s="175"/>
      <c r="L37" s="13"/>
      <c r="M37" s="13"/>
      <c r="N37" s="13"/>
      <c r="O37" s="13"/>
      <c r="P37" s="175"/>
      <c r="Q37" s="175"/>
      <c r="R37" s="175"/>
      <c r="S37" s="175"/>
      <c r="T37" s="175"/>
    </row>
    <row r="38" spans="1:20">
      <c r="A38" s="175"/>
      <c r="B38" s="294">
        <v>2018</v>
      </c>
      <c r="C38" s="226">
        <v>2.4E-2</v>
      </c>
      <c r="D38" s="173">
        <v>0.8</v>
      </c>
      <c r="E38" s="36"/>
      <c r="F38" s="1"/>
      <c r="G38" s="175"/>
      <c r="H38" s="175"/>
      <c r="I38" s="175"/>
      <c r="J38" s="175"/>
      <c r="K38" s="175"/>
      <c r="L38" s="13"/>
      <c r="M38" s="13"/>
      <c r="N38" s="13"/>
      <c r="O38" s="13"/>
      <c r="P38" s="175"/>
      <c r="Q38" s="175"/>
      <c r="R38" s="175"/>
      <c r="S38" s="175"/>
      <c r="T38" s="175"/>
    </row>
    <row r="39" spans="1:20">
      <c r="A39" s="175"/>
      <c r="B39" s="294">
        <v>2019</v>
      </c>
      <c r="C39" s="226">
        <v>2.9000000000000001E-2</v>
      </c>
      <c r="D39" s="173">
        <v>1.2</v>
      </c>
      <c r="E39" s="36"/>
      <c r="F39" s="1"/>
      <c r="G39" s="175"/>
      <c r="H39" s="175"/>
      <c r="I39" s="175"/>
      <c r="J39" s="175"/>
      <c r="K39" s="175"/>
      <c r="L39" s="13"/>
      <c r="M39" s="13"/>
      <c r="N39" s="13"/>
      <c r="O39" s="13"/>
      <c r="P39" s="175"/>
      <c r="Q39" s="175"/>
      <c r="R39" s="175"/>
      <c r="S39" s="175"/>
      <c r="T39" s="175"/>
    </row>
    <row r="41" spans="1:20" ht="14.25" customHeight="1">
      <c r="A41" s="399" t="s">
        <v>526</v>
      </c>
      <c r="B41" s="399"/>
      <c r="C41" s="399"/>
      <c r="D41" s="399"/>
      <c r="E41" s="399"/>
      <c r="F41" s="399"/>
      <c r="G41" s="399"/>
      <c r="H41" s="399"/>
      <c r="I41" s="5"/>
      <c r="J41" s="175"/>
      <c r="K41" s="175"/>
      <c r="L41" s="175"/>
      <c r="M41" s="175"/>
      <c r="N41" s="175"/>
      <c r="O41" s="175"/>
      <c r="P41" s="175"/>
      <c r="Q41" s="175"/>
      <c r="R41" s="175"/>
      <c r="S41" s="175"/>
      <c r="T41" s="175"/>
    </row>
    <row r="42" spans="1:20" s="5" customFormat="1" ht="26.5" customHeight="1">
      <c r="A42" s="406" t="s">
        <v>333</v>
      </c>
      <c r="B42" s="406"/>
      <c r="C42" s="406"/>
      <c r="D42" s="406"/>
      <c r="E42" s="406"/>
      <c r="F42" s="406"/>
      <c r="G42" s="406"/>
      <c r="H42" s="406"/>
    </row>
    <row r="45" spans="1:20" s="75" customFormat="1">
      <c r="A45" s="230" t="s">
        <v>527</v>
      </c>
      <c r="B45" s="230"/>
      <c r="C45" s="230"/>
      <c r="D45" s="230"/>
      <c r="E45" s="230"/>
      <c r="F45" s="230"/>
      <c r="G45" s="230"/>
      <c r="H45" s="230"/>
      <c r="I45" s="230"/>
      <c r="K45" s="218"/>
      <c r="L45" s="218"/>
      <c r="M45" s="218"/>
      <c r="N45" s="218"/>
      <c r="O45" s="218"/>
      <c r="P45" s="218"/>
    </row>
    <row r="46" spans="1:20">
      <c r="A46" s="175"/>
      <c r="B46" s="175"/>
      <c r="C46" s="175"/>
      <c r="D46" s="175"/>
      <c r="E46" s="175"/>
      <c r="F46" s="175"/>
      <c r="G46" s="175"/>
      <c r="H46" s="175"/>
      <c r="I46" s="175"/>
      <c r="J46" s="175"/>
      <c r="K46" s="20"/>
      <c r="L46" s="20"/>
      <c r="M46" s="20"/>
      <c r="N46" s="20"/>
      <c r="O46" s="20"/>
      <c r="P46" s="20"/>
      <c r="Q46" s="175"/>
      <c r="R46" s="175"/>
      <c r="S46" s="175"/>
      <c r="T46" s="175"/>
    </row>
    <row r="47" spans="1:20">
      <c r="A47" s="175"/>
      <c r="B47" s="175"/>
      <c r="C47" s="175"/>
      <c r="D47" s="175"/>
      <c r="E47" s="175"/>
      <c r="F47" s="175"/>
      <c r="G47" s="175"/>
      <c r="H47" s="175"/>
      <c r="I47" s="175"/>
      <c r="J47" s="175"/>
      <c r="K47" s="20"/>
      <c r="L47" s="20"/>
      <c r="M47" s="20"/>
      <c r="N47" s="20"/>
      <c r="O47" s="20"/>
      <c r="P47" s="20"/>
      <c r="Q47" s="175"/>
      <c r="R47" s="175"/>
      <c r="S47" s="175"/>
      <c r="T47" s="175"/>
    </row>
    <row r="48" spans="1:20" ht="24">
      <c r="A48" s="175"/>
      <c r="B48" s="175"/>
      <c r="C48" s="72" t="s">
        <v>144</v>
      </c>
      <c r="D48" s="72" t="s">
        <v>46</v>
      </c>
      <c r="E48" s="175" t="s">
        <v>645</v>
      </c>
      <c r="F48" s="175"/>
      <c r="G48" s="175"/>
      <c r="H48" s="175"/>
      <c r="I48" s="175"/>
      <c r="J48" s="175"/>
      <c r="K48" s="20"/>
      <c r="L48" s="20"/>
      <c r="M48" s="20"/>
      <c r="N48" s="20"/>
      <c r="O48" s="20"/>
      <c r="P48" s="20"/>
      <c r="Q48" s="175"/>
      <c r="R48" s="175"/>
      <c r="S48" s="175"/>
      <c r="T48" s="175"/>
    </row>
    <row r="49" spans="1:16">
      <c r="A49" s="175"/>
      <c r="B49" s="173" t="s">
        <v>299</v>
      </c>
      <c r="C49" s="11">
        <v>0.09</v>
      </c>
      <c r="D49" s="315">
        <v>11.4</v>
      </c>
      <c r="E49" s="154">
        <v>2.4E-2</v>
      </c>
      <c r="F49" s="175"/>
      <c r="G49" s="175"/>
      <c r="H49" s="175"/>
      <c r="I49" s="357"/>
      <c r="J49" s="357"/>
      <c r="K49" s="20"/>
      <c r="L49" s="20"/>
      <c r="M49" s="20"/>
      <c r="N49" s="20"/>
      <c r="O49" s="20"/>
      <c r="P49" s="20"/>
    </row>
    <row r="50" spans="1:16" ht="29">
      <c r="A50" s="175"/>
      <c r="B50" s="173" t="s">
        <v>300</v>
      </c>
      <c r="C50" s="11">
        <v>7.5999999999999998E-2</v>
      </c>
      <c r="D50" s="315">
        <v>6.5</v>
      </c>
      <c r="E50" s="279">
        <v>2.4E-2</v>
      </c>
      <c r="F50" s="175"/>
      <c r="G50" s="175"/>
      <c r="H50" s="357"/>
      <c r="I50" s="357"/>
      <c r="J50" s="357"/>
      <c r="K50" s="20"/>
      <c r="L50" s="20"/>
      <c r="M50" s="20"/>
      <c r="N50" s="20"/>
      <c r="O50" s="20"/>
      <c r="P50" s="20"/>
    </row>
    <row r="51" spans="1:16">
      <c r="A51" s="175"/>
      <c r="B51" s="173" t="s">
        <v>289</v>
      </c>
      <c r="C51" s="11">
        <v>6.6000000000000003E-2</v>
      </c>
      <c r="D51" s="315">
        <v>7.2</v>
      </c>
      <c r="E51" s="279">
        <v>2.4E-2</v>
      </c>
      <c r="F51" s="175"/>
      <c r="G51" s="175"/>
      <c r="H51" s="357"/>
      <c r="I51" s="357"/>
      <c r="J51" s="357"/>
      <c r="K51" s="20"/>
      <c r="L51" s="20"/>
      <c r="M51" s="20"/>
      <c r="N51" s="20"/>
      <c r="O51" s="20"/>
      <c r="P51" s="20"/>
    </row>
    <row r="52" spans="1:16" ht="29">
      <c r="A52" s="175"/>
      <c r="B52" s="173" t="s">
        <v>293</v>
      </c>
      <c r="C52" s="11">
        <v>6.5000000000000002E-2</v>
      </c>
      <c r="D52" s="315">
        <v>7.4</v>
      </c>
      <c r="E52" s="279">
        <v>2.4E-2</v>
      </c>
      <c r="F52" s="175"/>
      <c r="G52" s="175"/>
      <c r="H52" s="357"/>
      <c r="I52" s="357"/>
      <c r="J52" s="357"/>
      <c r="K52" s="20"/>
      <c r="L52" s="20"/>
      <c r="M52" s="20"/>
      <c r="N52" s="20"/>
      <c r="O52" s="20"/>
      <c r="P52" s="20"/>
    </row>
    <row r="53" spans="1:16">
      <c r="A53" s="175"/>
      <c r="B53" s="173" t="s">
        <v>297</v>
      </c>
      <c r="C53" s="11">
        <v>5.4000000000000006E-2</v>
      </c>
      <c r="D53" s="315">
        <v>5.6</v>
      </c>
      <c r="E53" s="279">
        <v>2.4E-2</v>
      </c>
      <c r="F53" s="175"/>
      <c r="G53" s="175"/>
      <c r="H53" s="357"/>
      <c r="I53" s="357"/>
      <c r="J53" s="357"/>
      <c r="K53" s="20"/>
      <c r="L53" s="20"/>
      <c r="M53" s="20"/>
      <c r="N53" s="20"/>
      <c r="O53" s="20"/>
      <c r="P53" s="20"/>
    </row>
    <row r="54" spans="1:16" s="175" customFormat="1" ht="29">
      <c r="B54" s="173" t="s">
        <v>292</v>
      </c>
      <c r="C54" s="11">
        <v>0.05</v>
      </c>
      <c r="D54" s="315">
        <v>5.6</v>
      </c>
      <c r="E54" s="279">
        <v>2.4E-2</v>
      </c>
      <c r="H54" s="357"/>
      <c r="I54" s="357"/>
      <c r="J54" s="357"/>
      <c r="K54" s="20"/>
      <c r="L54" s="20"/>
      <c r="M54" s="20"/>
      <c r="N54" s="20"/>
      <c r="O54" s="20"/>
      <c r="P54" s="20"/>
    </row>
    <row r="55" spans="1:16" s="175" customFormat="1">
      <c r="B55" s="173" t="s">
        <v>318</v>
      </c>
      <c r="C55" s="11">
        <v>4.8000000000000001E-2</v>
      </c>
      <c r="D55" s="315">
        <v>3.4</v>
      </c>
      <c r="E55" s="279">
        <v>2.4E-2</v>
      </c>
      <c r="H55" s="357"/>
      <c r="I55" s="357"/>
      <c r="J55" s="357"/>
      <c r="K55" s="20"/>
      <c r="L55" s="20"/>
      <c r="M55" s="20"/>
      <c r="N55" s="20"/>
      <c r="O55" s="20"/>
      <c r="P55" s="20"/>
    </row>
    <row r="56" spans="1:16" s="175" customFormat="1" ht="29">
      <c r="B56" s="173" t="s">
        <v>317</v>
      </c>
      <c r="C56" s="11">
        <v>3.7999999999999999E-2</v>
      </c>
      <c r="D56" s="315">
        <v>1.8</v>
      </c>
      <c r="E56" s="279">
        <v>2.4E-2</v>
      </c>
      <c r="H56" s="357"/>
      <c r="I56" s="357"/>
      <c r="J56" s="357"/>
      <c r="K56" s="20"/>
      <c r="L56" s="20"/>
      <c r="M56" s="20"/>
      <c r="N56" s="20"/>
      <c r="O56" s="20"/>
      <c r="P56" s="20"/>
    </row>
    <row r="57" spans="1:16" s="175" customFormat="1" ht="29">
      <c r="B57" s="173" t="s">
        <v>316</v>
      </c>
      <c r="C57" s="11">
        <v>3.7000000000000005E-2</v>
      </c>
      <c r="D57" s="315">
        <v>3.9</v>
      </c>
      <c r="E57" s="279">
        <v>2.4E-2</v>
      </c>
      <c r="H57" s="357"/>
      <c r="I57" s="357"/>
      <c r="J57" s="357"/>
      <c r="K57" s="20"/>
      <c r="L57" s="20"/>
      <c r="M57" s="20"/>
      <c r="N57" s="20"/>
      <c r="O57" s="20"/>
      <c r="P57" s="20"/>
    </row>
    <row r="58" spans="1:16" s="175" customFormat="1">
      <c r="B58" s="173" t="s">
        <v>326</v>
      </c>
      <c r="C58" s="11">
        <v>3.5000000000000003E-2</v>
      </c>
      <c r="D58" s="315">
        <v>1.8</v>
      </c>
      <c r="E58" s="279">
        <v>2.4E-2</v>
      </c>
      <c r="H58" s="357"/>
      <c r="I58" s="357"/>
      <c r="J58" s="357"/>
      <c r="K58" s="20"/>
      <c r="L58" s="20"/>
      <c r="M58" s="20"/>
      <c r="N58" s="20"/>
      <c r="O58" s="20"/>
      <c r="P58" s="20"/>
    </row>
    <row r="59" spans="1:16" s="175" customFormat="1">
      <c r="B59" s="173" t="s">
        <v>315</v>
      </c>
      <c r="C59" s="11">
        <v>3.4000000000000002E-2</v>
      </c>
      <c r="D59" s="315">
        <v>3.4</v>
      </c>
      <c r="E59" s="279">
        <v>2.4E-2</v>
      </c>
      <c r="H59" s="357"/>
      <c r="I59" s="357"/>
      <c r="J59" s="357"/>
      <c r="K59" s="20"/>
      <c r="L59" s="20"/>
      <c r="M59" s="20"/>
      <c r="N59" s="20"/>
      <c r="O59" s="20"/>
      <c r="P59" s="20"/>
    </row>
    <row r="60" spans="1:16" s="175" customFormat="1" ht="29">
      <c r="B60" s="173" t="s">
        <v>327</v>
      </c>
      <c r="C60" s="11">
        <v>3.3000000000000002E-2</v>
      </c>
      <c r="D60" s="315">
        <v>3.8</v>
      </c>
      <c r="E60" s="279">
        <v>2.4E-2</v>
      </c>
      <c r="H60" s="357"/>
      <c r="I60" s="357"/>
      <c r="J60" s="357"/>
      <c r="K60" s="20"/>
      <c r="L60" s="20"/>
      <c r="M60" s="20"/>
      <c r="N60" s="20"/>
      <c r="O60" s="20"/>
      <c r="P60" s="20"/>
    </row>
    <row r="61" spans="1:16" s="175" customFormat="1">
      <c r="B61" s="173" t="s">
        <v>325</v>
      </c>
      <c r="C61" s="11">
        <v>2.7999999999999997E-2</v>
      </c>
      <c r="D61" s="315">
        <v>2.9</v>
      </c>
      <c r="E61" s="279">
        <v>2.4E-2</v>
      </c>
      <c r="H61" s="357"/>
      <c r="I61" s="357"/>
      <c r="J61" s="357"/>
      <c r="K61" s="20"/>
      <c r="L61" s="20"/>
      <c r="M61" s="20"/>
      <c r="N61" s="20"/>
      <c r="O61" s="20"/>
      <c r="P61" s="20"/>
    </row>
    <row r="62" spans="1:16" s="175" customFormat="1">
      <c r="B62" s="173" t="s">
        <v>310</v>
      </c>
      <c r="C62" s="11">
        <v>2.3E-2</v>
      </c>
      <c r="D62" s="315">
        <v>1.8</v>
      </c>
      <c r="E62" s="279">
        <v>2.4E-2</v>
      </c>
      <c r="H62" s="357"/>
      <c r="I62" s="357"/>
      <c r="J62" s="357"/>
      <c r="K62" s="20"/>
      <c r="L62" s="20"/>
      <c r="M62" s="20"/>
      <c r="N62" s="20"/>
      <c r="O62" s="20"/>
      <c r="P62" s="20"/>
    </row>
    <row r="63" spans="1:16" s="175" customFormat="1">
      <c r="B63" s="173" t="s">
        <v>311</v>
      </c>
      <c r="C63" s="11">
        <v>2.3E-2</v>
      </c>
      <c r="D63" s="315">
        <v>2.6</v>
      </c>
      <c r="E63" s="279">
        <v>2.4E-2</v>
      </c>
      <c r="H63" s="357"/>
      <c r="I63" s="357"/>
      <c r="J63" s="357"/>
      <c r="K63" s="20"/>
      <c r="L63" s="20"/>
      <c r="M63" s="20"/>
      <c r="N63" s="20"/>
      <c r="O63" s="20"/>
      <c r="P63" s="20"/>
    </row>
    <row r="64" spans="1:16" s="175" customFormat="1">
      <c r="B64" s="173" t="s">
        <v>296</v>
      </c>
      <c r="C64" s="11">
        <v>0.02</v>
      </c>
      <c r="D64" s="315">
        <v>1.2</v>
      </c>
      <c r="E64" s="279">
        <v>2.4E-2</v>
      </c>
      <c r="H64" s="357"/>
      <c r="I64" s="357"/>
      <c r="J64" s="357"/>
      <c r="K64" s="20"/>
      <c r="L64" s="20"/>
      <c r="M64" s="20"/>
      <c r="N64" s="20"/>
      <c r="O64" s="20"/>
      <c r="P64" s="20"/>
    </row>
    <row r="65" spans="1:16" s="175" customFormat="1" ht="29">
      <c r="B65" s="173" t="s">
        <v>308</v>
      </c>
      <c r="C65" s="11">
        <v>0.02</v>
      </c>
      <c r="D65" s="315">
        <v>1.4</v>
      </c>
      <c r="E65" s="279">
        <v>2.4E-2</v>
      </c>
      <c r="H65" s="357"/>
      <c r="I65" s="357"/>
      <c r="J65" s="357"/>
      <c r="K65" s="20"/>
      <c r="L65" s="20"/>
      <c r="M65" s="20"/>
      <c r="N65" s="20"/>
      <c r="O65" s="20"/>
      <c r="P65" s="20"/>
    </row>
    <row r="66" spans="1:16" s="175" customFormat="1">
      <c r="B66" s="173" t="s">
        <v>312</v>
      </c>
      <c r="C66" s="11">
        <v>1.8000000000000002E-2</v>
      </c>
      <c r="D66" s="315">
        <v>1.1000000000000001</v>
      </c>
      <c r="E66" s="279">
        <v>2.4E-2</v>
      </c>
      <c r="H66" s="357"/>
      <c r="I66" s="357"/>
      <c r="J66" s="357"/>
      <c r="K66" s="20"/>
      <c r="L66" s="20"/>
      <c r="M66" s="20"/>
      <c r="N66" s="20"/>
      <c r="O66" s="20"/>
      <c r="P66" s="20"/>
    </row>
    <row r="67" spans="1:16" s="175" customFormat="1" ht="29">
      <c r="B67" s="173" t="s">
        <v>291</v>
      </c>
      <c r="C67" s="11">
        <v>1.7000000000000001E-2</v>
      </c>
      <c r="D67" s="315">
        <v>2.5</v>
      </c>
      <c r="E67" s="279">
        <v>2.4E-2</v>
      </c>
      <c r="H67" s="357"/>
      <c r="I67" s="357"/>
      <c r="J67" s="357"/>
      <c r="K67" s="20"/>
      <c r="L67" s="20"/>
      <c r="M67" s="20"/>
      <c r="N67" s="20"/>
      <c r="O67" s="20"/>
      <c r="P67" s="20"/>
    </row>
    <row r="68" spans="1:16" s="175" customFormat="1">
      <c r="B68" s="173" t="s">
        <v>303</v>
      </c>
      <c r="C68" s="11">
        <v>1.7000000000000001E-2</v>
      </c>
      <c r="D68" s="315">
        <v>1.4</v>
      </c>
      <c r="E68" s="279">
        <v>2.4E-2</v>
      </c>
      <c r="H68" s="357"/>
      <c r="I68" s="357"/>
      <c r="J68" s="357"/>
      <c r="K68" s="20"/>
      <c r="L68" s="20"/>
      <c r="M68" s="20"/>
      <c r="N68" s="20"/>
      <c r="O68" s="20"/>
      <c r="P68" s="20"/>
    </row>
    <row r="69" spans="1:16" s="175" customFormat="1">
      <c r="B69" s="173" t="s">
        <v>307</v>
      </c>
      <c r="C69" s="11">
        <v>1.7000000000000001E-2</v>
      </c>
      <c r="D69" s="315">
        <v>1.5</v>
      </c>
      <c r="E69" s="279">
        <v>2.4E-2</v>
      </c>
      <c r="H69" s="357"/>
      <c r="I69" s="357"/>
      <c r="J69" s="357"/>
      <c r="K69" s="20"/>
      <c r="L69" s="20"/>
      <c r="M69" s="20"/>
      <c r="N69" s="20"/>
      <c r="O69" s="20"/>
      <c r="P69" s="20"/>
    </row>
    <row r="70" spans="1:16" s="175" customFormat="1">
      <c r="B70" s="173" t="s">
        <v>320</v>
      </c>
      <c r="C70" s="11">
        <v>1.7000000000000001E-2</v>
      </c>
      <c r="D70" s="315">
        <v>2.7</v>
      </c>
      <c r="E70" s="279">
        <v>2.4E-2</v>
      </c>
      <c r="H70" s="357"/>
      <c r="I70" s="357"/>
      <c r="J70" s="357"/>
      <c r="K70" s="20"/>
      <c r="L70" s="20"/>
      <c r="M70" s="20"/>
      <c r="N70" s="20"/>
      <c r="O70" s="20"/>
      <c r="P70" s="20"/>
    </row>
    <row r="71" spans="1:16" s="175" customFormat="1" ht="29">
      <c r="B71" s="173" t="s">
        <v>294</v>
      </c>
      <c r="C71" s="11">
        <v>1.6E-2</v>
      </c>
      <c r="D71" s="315">
        <v>1.3</v>
      </c>
      <c r="E71" s="279">
        <v>2.4E-2</v>
      </c>
      <c r="H71" s="357"/>
      <c r="I71" s="357"/>
      <c r="J71" s="357"/>
      <c r="K71" s="20"/>
      <c r="L71" s="20"/>
      <c r="M71" s="20"/>
      <c r="N71" s="20"/>
      <c r="O71" s="20"/>
      <c r="P71" s="20"/>
    </row>
    <row r="72" spans="1:16" s="175" customFormat="1">
      <c r="B72" s="173" t="s">
        <v>301</v>
      </c>
      <c r="C72" s="11">
        <v>1.6E-2</v>
      </c>
      <c r="D72" s="315">
        <v>1.1000000000000001</v>
      </c>
      <c r="E72" s="279">
        <v>2.4E-2</v>
      </c>
      <c r="H72" s="357"/>
      <c r="I72" s="357"/>
      <c r="J72" s="357"/>
      <c r="K72" s="20"/>
      <c r="L72" s="20"/>
      <c r="M72" s="20"/>
      <c r="N72" s="20"/>
      <c r="O72" s="20"/>
      <c r="P72" s="20"/>
    </row>
    <row r="73" spans="1:16" s="175" customFormat="1">
      <c r="B73" s="173" t="s">
        <v>298</v>
      </c>
      <c r="C73" s="11">
        <v>1.4999999999999999E-2</v>
      </c>
      <c r="D73" s="315">
        <v>1.4</v>
      </c>
      <c r="E73" s="279">
        <v>2.4E-2</v>
      </c>
      <c r="H73" s="357"/>
      <c r="I73" s="357"/>
      <c r="J73" s="357"/>
      <c r="K73" s="20"/>
      <c r="L73" s="20"/>
      <c r="M73" s="20"/>
      <c r="N73" s="20"/>
      <c r="O73" s="20"/>
      <c r="P73" s="20"/>
    </row>
    <row r="74" spans="1:16" s="175" customFormat="1">
      <c r="B74" s="173" t="s">
        <v>305</v>
      </c>
      <c r="C74" s="11">
        <v>1.4999999999999999E-2</v>
      </c>
      <c r="D74" s="315">
        <v>1.6</v>
      </c>
      <c r="E74" s="279">
        <v>2.4E-2</v>
      </c>
      <c r="H74" s="357"/>
      <c r="I74" s="357"/>
      <c r="J74" s="357"/>
      <c r="K74" s="20"/>
      <c r="L74" s="20"/>
      <c r="M74" s="20"/>
      <c r="N74" s="20"/>
      <c r="O74" s="20"/>
      <c r="P74" s="20"/>
    </row>
    <row r="75" spans="1:16" s="175" customFormat="1">
      <c r="B75" s="173" t="s">
        <v>321</v>
      </c>
      <c r="C75" s="11">
        <v>1.2E-2</v>
      </c>
      <c r="D75" s="315">
        <v>1.9</v>
      </c>
      <c r="E75" s="279">
        <v>2.4E-2</v>
      </c>
      <c r="H75" s="357"/>
      <c r="I75" s="357"/>
      <c r="J75" s="357"/>
      <c r="K75" s="20"/>
      <c r="L75" s="20"/>
      <c r="M75" s="20"/>
      <c r="N75" s="20"/>
      <c r="O75" s="20"/>
      <c r="P75" s="20"/>
    </row>
    <row r="76" spans="1:16" s="175" customFormat="1" ht="29">
      <c r="B76" s="173" t="s">
        <v>309</v>
      </c>
      <c r="C76" s="11">
        <v>1.1000000000000001E-2</v>
      </c>
      <c r="D76" s="315">
        <v>1.7</v>
      </c>
      <c r="E76" s="279">
        <v>2.4E-2</v>
      </c>
      <c r="H76" s="357"/>
      <c r="I76" s="357"/>
      <c r="J76" s="357"/>
      <c r="K76" s="20"/>
      <c r="L76" s="20"/>
      <c r="M76" s="20"/>
      <c r="N76" s="20"/>
      <c r="O76" s="20"/>
      <c r="P76" s="20"/>
    </row>
    <row r="77" spans="1:16" s="175" customFormat="1">
      <c r="B77" s="173" t="s">
        <v>323</v>
      </c>
      <c r="C77" s="11">
        <v>1.1000000000000001E-2</v>
      </c>
      <c r="D77" s="315">
        <v>1.7</v>
      </c>
      <c r="E77" s="279">
        <v>2.4E-2</v>
      </c>
      <c r="H77" s="357"/>
      <c r="I77" s="357"/>
      <c r="J77" s="357"/>
      <c r="K77" s="20"/>
      <c r="L77" s="20"/>
      <c r="M77" s="20"/>
      <c r="N77" s="20"/>
      <c r="O77" s="20"/>
      <c r="P77" s="20"/>
    </row>
    <row r="78" spans="1:16" s="175" customFormat="1">
      <c r="B78" s="173" t="s">
        <v>295</v>
      </c>
      <c r="C78" s="11">
        <v>0.01</v>
      </c>
      <c r="D78" s="315">
        <v>1.4</v>
      </c>
      <c r="E78" s="279">
        <v>2.4E-2</v>
      </c>
      <c r="H78" s="357"/>
      <c r="I78" s="357"/>
      <c r="J78" s="357"/>
      <c r="K78" s="20"/>
      <c r="L78" s="20"/>
      <c r="M78" s="20"/>
      <c r="N78" s="20"/>
      <c r="O78" s="20"/>
      <c r="P78" s="20"/>
    </row>
    <row r="79" spans="1:16">
      <c r="A79" s="5"/>
      <c r="B79" s="173" t="s">
        <v>319</v>
      </c>
      <c r="C79" s="11">
        <v>0.01</v>
      </c>
      <c r="D79" s="315">
        <v>1.4</v>
      </c>
      <c r="E79" s="279">
        <v>2.4E-2</v>
      </c>
      <c r="F79" s="5"/>
      <c r="G79" s="5"/>
      <c r="H79" s="357"/>
      <c r="I79" s="357"/>
      <c r="J79" s="357"/>
      <c r="K79" s="175"/>
      <c r="L79" s="175"/>
      <c r="M79" s="175"/>
      <c r="N79" s="175"/>
      <c r="O79" s="175"/>
      <c r="P79" s="175"/>
    </row>
    <row r="80" spans="1:16">
      <c r="A80" s="5"/>
      <c r="B80" s="173" t="s">
        <v>329</v>
      </c>
      <c r="C80" s="11">
        <v>8.0000000000000002E-3</v>
      </c>
      <c r="D80" s="315">
        <v>1.5</v>
      </c>
      <c r="E80" s="279">
        <v>2.4E-2</v>
      </c>
      <c r="F80" s="5"/>
      <c r="G80" s="5"/>
      <c r="H80" s="357"/>
      <c r="I80" s="357"/>
      <c r="J80" s="357"/>
      <c r="K80" s="175"/>
      <c r="L80" s="175"/>
      <c r="M80" s="175"/>
      <c r="N80" s="175"/>
      <c r="O80" s="175"/>
      <c r="P80" s="175"/>
    </row>
    <row r="81" spans="1:16" ht="29">
      <c r="A81" s="175"/>
      <c r="B81" s="173" t="s">
        <v>314</v>
      </c>
      <c r="C81" s="11">
        <v>5.0000000000000001E-3</v>
      </c>
      <c r="D81" s="315">
        <v>0.8</v>
      </c>
      <c r="E81" s="279">
        <v>2.4E-2</v>
      </c>
      <c r="F81" s="175"/>
      <c r="G81" s="175"/>
      <c r="H81" s="357"/>
      <c r="I81" s="357"/>
      <c r="J81" s="357"/>
      <c r="K81" s="175"/>
      <c r="L81" s="175"/>
      <c r="M81" s="175"/>
      <c r="N81" s="175"/>
      <c r="O81" s="175"/>
      <c r="P81" s="175"/>
    </row>
    <row r="82" spans="1:16">
      <c r="A82" s="175"/>
      <c r="B82" s="173" t="s">
        <v>322</v>
      </c>
      <c r="C82" s="11">
        <v>5.0000000000000001E-3</v>
      </c>
      <c r="D82" s="315">
        <v>0.8</v>
      </c>
      <c r="E82" s="279">
        <v>2.4E-2</v>
      </c>
      <c r="F82" s="175"/>
      <c r="G82" s="175"/>
      <c r="H82" s="357"/>
      <c r="I82" s="357"/>
      <c r="J82" s="357"/>
      <c r="K82" s="175"/>
      <c r="L82" s="175"/>
      <c r="M82" s="175"/>
      <c r="N82" s="175"/>
      <c r="O82" s="175"/>
      <c r="P82" s="175"/>
    </row>
    <row r="83" spans="1:16">
      <c r="A83" s="175"/>
      <c r="B83" s="173" t="s">
        <v>302</v>
      </c>
      <c r="C83" s="11">
        <v>0</v>
      </c>
      <c r="D83" s="315">
        <v>21.2</v>
      </c>
      <c r="E83" s="279">
        <v>2.4E-2</v>
      </c>
      <c r="F83" s="175"/>
      <c r="G83" s="175"/>
      <c r="H83" s="357"/>
      <c r="I83" s="357"/>
      <c r="J83" s="357"/>
      <c r="K83" s="175"/>
      <c r="L83" s="175"/>
      <c r="M83" s="175"/>
      <c r="N83" s="175"/>
      <c r="O83" s="175"/>
      <c r="P83" s="175"/>
    </row>
    <row r="84" spans="1:16">
      <c r="A84" s="175"/>
      <c r="B84" s="173" t="s">
        <v>304</v>
      </c>
      <c r="C84" s="11">
        <v>0</v>
      </c>
      <c r="D84" s="315">
        <v>2.8</v>
      </c>
      <c r="E84" s="279">
        <v>2.4E-2</v>
      </c>
      <c r="F84" s="175"/>
      <c r="G84" s="175"/>
      <c r="H84" s="357"/>
      <c r="I84" s="357"/>
      <c r="J84" s="357"/>
      <c r="K84" s="175"/>
      <c r="L84" s="175"/>
      <c r="M84" s="175"/>
      <c r="N84" s="175"/>
      <c r="O84" s="175"/>
      <c r="P84" s="175"/>
    </row>
    <row r="85" spans="1:16">
      <c r="A85" s="175"/>
      <c r="B85" s="173" t="s">
        <v>306</v>
      </c>
      <c r="C85" s="11">
        <v>0</v>
      </c>
      <c r="D85" s="315">
        <v>2.5</v>
      </c>
      <c r="E85" s="279">
        <v>2.4E-2</v>
      </c>
      <c r="F85" s="175"/>
      <c r="G85" s="175"/>
      <c r="H85" s="357"/>
      <c r="I85" s="357"/>
      <c r="J85" s="357"/>
      <c r="K85" s="175"/>
      <c r="L85" s="175"/>
      <c r="M85" s="175"/>
      <c r="N85" s="175"/>
      <c r="O85" s="175"/>
      <c r="P85" s="175"/>
    </row>
    <row r="86" spans="1:16">
      <c r="A86" s="175"/>
      <c r="B86" s="173" t="s">
        <v>313</v>
      </c>
      <c r="C86" s="11">
        <v>0</v>
      </c>
      <c r="D86" s="315">
        <v>4.7</v>
      </c>
      <c r="E86" s="279">
        <v>2.4E-2</v>
      </c>
      <c r="F86" s="175"/>
      <c r="G86" s="175"/>
      <c r="H86" s="357"/>
      <c r="I86" s="357"/>
      <c r="J86" s="357"/>
      <c r="K86" s="175"/>
      <c r="L86" s="175"/>
      <c r="M86" s="175"/>
      <c r="N86" s="175"/>
      <c r="O86" s="175"/>
      <c r="P86" s="175"/>
    </row>
    <row r="87" spans="1:16" ht="29">
      <c r="A87" s="175"/>
      <c r="B87" s="173" t="s">
        <v>324</v>
      </c>
      <c r="C87" s="11">
        <v>0</v>
      </c>
      <c r="D87" s="315">
        <v>29.9</v>
      </c>
      <c r="E87" s="279">
        <v>2.4E-2</v>
      </c>
      <c r="F87" s="175"/>
      <c r="G87" s="175"/>
      <c r="H87" s="357"/>
      <c r="I87" s="357"/>
      <c r="J87" s="357"/>
      <c r="K87" s="175"/>
      <c r="L87" s="175"/>
      <c r="M87" s="175"/>
      <c r="N87" s="175"/>
      <c r="O87" s="175"/>
      <c r="P87" s="175"/>
    </row>
    <row r="88" spans="1:16">
      <c r="A88" s="175"/>
      <c r="B88" s="173" t="s">
        <v>328</v>
      </c>
      <c r="C88" s="11">
        <v>0</v>
      </c>
      <c r="D88" s="315">
        <v>19.3</v>
      </c>
      <c r="E88" s="279">
        <v>2.4E-2</v>
      </c>
      <c r="F88" s="175"/>
      <c r="G88" s="175"/>
      <c r="H88" s="357"/>
      <c r="I88" s="357"/>
      <c r="J88" s="357"/>
      <c r="K88" s="175"/>
      <c r="L88" s="175"/>
      <c r="M88" s="175"/>
      <c r="N88" s="175"/>
      <c r="O88" s="175"/>
      <c r="P88" s="175"/>
    </row>
    <row r="89" spans="1:16" s="249" customFormat="1">
      <c r="B89" s="256"/>
      <c r="C89" s="315"/>
      <c r="D89" s="256"/>
    </row>
    <row r="90" spans="1:16" s="249" customFormat="1">
      <c r="B90" s="256"/>
      <c r="C90" s="226"/>
      <c r="D90" s="256"/>
    </row>
    <row r="91" spans="1:16" s="249" customFormat="1">
      <c r="B91" s="256"/>
      <c r="C91" s="226"/>
      <c r="D91" s="256"/>
    </row>
    <row r="92" spans="1:16" s="249" customFormat="1">
      <c r="B92" s="256"/>
      <c r="C92" s="226"/>
      <c r="D92" s="256"/>
    </row>
    <row r="93" spans="1:16" s="249" customFormat="1">
      <c r="B93" s="256"/>
      <c r="C93" s="226"/>
      <c r="D93" s="256"/>
    </row>
    <row r="94" spans="1:16" s="249" customFormat="1">
      <c r="B94" s="256"/>
      <c r="C94" s="226"/>
      <c r="D94" s="256"/>
    </row>
    <row r="95" spans="1:16" s="249" customFormat="1">
      <c r="B95" s="256"/>
      <c r="C95" s="226"/>
      <c r="D95" s="256"/>
    </row>
    <row r="96" spans="1:16" s="249" customFormat="1">
      <c r="B96" s="256"/>
      <c r="C96" s="226"/>
      <c r="D96" s="256"/>
    </row>
    <row r="97" spans="2:4" s="249" customFormat="1">
      <c r="B97" s="256"/>
      <c r="C97" s="226"/>
      <c r="D97" s="256"/>
    </row>
    <row r="98" spans="2:4" s="249" customFormat="1">
      <c r="B98" s="256"/>
      <c r="C98" s="226"/>
      <c r="D98" s="256"/>
    </row>
    <row r="99" spans="2:4" s="249" customFormat="1">
      <c r="B99" s="256"/>
      <c r="C99" s="226"/>
      <c r="D99" s="256"/>
    </row>
    <row r="100" spans="2:4" s="249" customFormat="1">
      <c r="B100" s="256"/>
      <c r="C100" s="226"/>
      <c r="D100" s="256"/>
    </row>
    <row r="101" spans="2:4" s="249" customFormat="1">
      <c r="B101" s="256"/>
      <c r="C101" s="226"/>
      <c r="D101" s="256"/>
    </row>
    <row r="102" spans="2:4" s="249" customFormat="1">
      <c r="B102" s="256"/>
      <c r="C102" s="226"/>
      <c r="D102" s="256"/>
    </row>
    <row r="103" spans="2:4" s="249" customFormat="1">
      <c r="B103" s="256"/>
      <c r="C103" s="226"/>
      <c r="D103" s="256"/>
    </row>
    <row r="104" spans="2:4" s="249" customFormat="1">
      <c r="B104" s="256"/>
      <c r="C104" s="226"/>
      <c r="D104" s="256"/>
    </row>
    <row r="105" spans="2:4" s="249" customFormat="1">
      <c r="B105" s="256"/>
      <c r="C105" s="226"/>
      <c r="D105" s="256"/>
    </row>
    <row r="106" spans="2:4" s="249" customFormat="1">
      <c r="B106" s="256"/>
      <c r="C106" s="226"/>
      <c r="D106" s="256"/>
    </row>
    <row r="107" spans="2:4" s="249" customFormat="1">
      <c r="B107" s="256"/>
      <c r="C107" s="226"/>
      <c r="D107" s="256"/>
    </row>
    <row r="108" spans="2:4" s="249" customFormat="1">
      <c r="B108" s="256"/>
      <c r="C108" s="226"/>
      <c r="D108" s="256"/>
    </row>
    <row r="109" spans="2:4" s="249" customFormat="1">
      <c r="B109" s="256"/>
      <c r="C109" s="226"/>
      <c r="D109" s="256"/>
    </row>
    <row r="110" spans="2:4" s="249" customFormat="1">
      <c r="B110" s="256"/>
      <c r="C110" s="226"/>
      <c r="D110" s="256"/>
    </row>
    <row r="111" spans="2:4" s="249" customFormat="1">
      <c r="B111" s="256"/>
      <c r="C111" s="226"/>
      <c r="D111" s="256"/>
    </row>
    <row r="112" spans="2:4" s="249" customFormat="1">
      <c r="B112" s="256"/>
      <c r="C112" s="226"/>
      <c r="D112" s="256"/>
    </row>
    <row r="113" spans="1:16" s="249" customFormat="1">
      <c r="B113" s="256"/>
      <c r="C113" s="226"/>
      <c r="D113" s="256"/>
    </row>
    <row r="114" spans="1:16" s="249" customFormat="1">
      <c r="B114" s="256"/>
      <c r="C114" s="226"/>
      <c r="D114" s="256"/>
    </row>
    <row r="115" spans="1:16" s="249" customFormat="1">
      <c r="B115" s="256"/>
      <c r="C115" s="226"/>
      <c r="D115" s="256"/>
    </row>
    <row r="116" spans="1:16" s="249" customFormat="1">
      <c r="B116" s="256"/>
      <c r="C116" s="226"/>
      <c r="D116" s="256"/>
    </row>
    <row r="117" spans="1:16" s="249" customFormat="1">
      <c r="B117" s="256"/>
      <c r="C117" s="226"/>
      <c r="D117" s="256"/>
    </row>
    <row r="118" spans="1:16" s="249" customFormat="1">
      <c r="B118" s="256"/>
      <c r="C118" s="226"/>
      <c r="D118" s="256"/>
    </row>
    <row r="119" spans="1:16">
      <c r="A119" s="175"/>
      <c r="B119" s="32"/>
      <c r="C119" s="34"/>
      <c r="D119" s="110"/>
      <c r="E119" s="175"/>
      <c r="F119" s="175"/>
      <c r="G119" s="175"/>
      <c r="H119" s="175"/>
      <c r="I119" s="175"/>
      <c r="J119" s="175"/>
      <c r="K119" s="175"/>
      <c r="L119" s="175"/>
      <c r="M119" s="175"/>
      <c r="N119" s="175"/>
      <c r="O119" s="175"/>
      <c r="P119" s="175"/>
    </row>
    <row r="120" spans="1:16" ht="14.25" customHeight="1">
      <c r="A120" s="399" t="s">
        <v>508</v>
      </c>
      <c r="B120" s="399"/>
      <c r="C120" s="399"/>
      <c r="D120" s="399"/>
      <c r="E120" s="399"/>
      <c r="F120" s="399"/>
      <c r="G120" s="399"/>
      <c r="H120" s="399"/>
      <c r="I120" s="399"/>
    </row>
    <row r="121" spans="1:16">
      <c r="A121" s="399" t="s">
        <v>146</v>
      </c>
      <c r="B121" s="399"/>
      <c r="C121" s="399"/>
      <c r="D121" s="399"/>
      <c r="E121" s="399"/>
      <c r="F121" s="399"/>
      <c r="G121" s="399"/>
      <c r="H121" s="399"/>
      <c r="I121" s="399"/>
    </row>
    <row r="122" spans="1:16">
      <c r="A122" s="198"/>
      <c r="B122" s="198"/>
      <c r="C122" s="198"/>
      <c r="D122" s="198"/>
      <c r="E122" s="198"/>
      <c r="F122" s="198"/>
      <c r="G122" s="198"/>
      <c r="H122" s="198"/>
      <c r="I122" s="198"/>
    </row>
    <row r="124" spans="1:16" s="75" customFormat="1">
      <c r="A124" s="149" t="s">
        <v>528</v>
      </c>
    </row>
    <row r="125" spans="1:16" ht="145">
      <c r="A125" s="201"/>
      <c r="B125" t="s">
        <v>410</v>
      </c>
      <c r="C125" s="201" t="s">
        <v>529</v>
      </c>
      <c r="D125" s="201" t="s">
        <v>530</v>
      </c>
      <c r="E125" s="201" t="s">
        <v>411</v>
      </c>
      <c r="F125" s="201"/>
      <c r="G125" s="201"/>
      <c r="H125" s="201"/>
      <c r="I125" s="175"/>
    </row>
    <row r="126" spans="1:16">
      <c r="A126" s="332" t="s">
        <v>33</v>
      </c>
      <c r="C126" s="330">
        <v>79677</v>
      </c>
      <c r="D126" s="330">
        <v>18896</v>
      </c>
      <c r="E126" s="175"/>
      <c r="F126" s="175"/>
      <c r="G126" s="175"/>
      <c r="H126" s="175"/>
      <c r="I126" s="175"/>
    </row>
    <row r="127" spans="1:16">
      <c r="A127" s="332" t="s">
        <v>36</v>
      </c>
      <c r="C127" s="330">
        <v>57900</v>
      </c>
      <c r="D127" s="330">
        <v>11473</v>
      </c>
      <c r="E127" s="175"/>
      <c r="F127" s="175"/>
      <c r="G127" s="175"/>
      <c r="H127" s="175"/>
      <c r="I127" s="175"/>
    </row>
    <row r="128" spans="1:16">
      <c r="A128" s="332" t="s">
        <v>30</v>
      </c>
      <c r="C128" s="330">
        <v>57416</v>
      </c>
      <c r="D128" s="330">
        <v>9371</v>
      </c>
      <c r="E128" s="175"/>
      <c r="F128" s="175"/>
      <c r="G128" s="175"/>
      <c r="H128" s="175"/>
      <c r="I128" s="175"/>
    </row>
    <row r="129" spans="1:9">
      <c r="A129" s="332" t="s">
        <v>37</v>
      </c>
      <c r="C129" s="330">
        <v>55927</v>
      </c>
      <c r="D129" s="330">
        <v>10716</v>
      </c>
      <c r="E129" s="175"/>
      <c r="F129" s="175"/>
      <c r="G129" s="175"/>
      <c r="H129" s="175"/>
      <c r="I129" s="175"/>
    </row>
    <row r="130" spans="1:9">
      <c r="A130" s="332" t="s">
        <v>32</v>
      </c>
      <c r="C130" s="330">
        <v>45352</v>
      </c>
      <c r="D130" s="330">
        <v>12082</v>
      </c>
      <c r="E130" s="175"/>
      <c r="F130" s="175"/>
      <c r="G130" s="175"/>
      <c r="H130" s="175"/>
      <c r="I130" s="175"/>
    </row>
    <row r="131" spans="1:9">
      <c r="A131" s="332" t="s">
        <v>25</v>
      </c>
      <c r="C131" s="330">
        <v>43298</v>
      </c>
      <c r="D131" s="330">
        <v>10148</v>
      </c>
      <c r="E131" s="175"/>
      <c r="F131" s="175"/>
      <c r="G131" s="175"/>
      <c r="H131" s="175"/>
      <c r="I131" s="175"/>
    </row>
    <row r="132" spans="1:9">
      <c r="A132" s="332" t="s">
        <v>28</v>
      </c>
      <c r="C132" s="330">
        <v>38895</v>
      </c>
      <c r="D132" s="330">
        <v>7790</v>
      </c>
      <c r="E132" s="175"/>
      <c r="F132" s="175"/>
      <c r="G132" s="175"/>
      <c r="H132" s="175"/>
      <c r="I132" s="175"/>
    </row>
    <row r="133" spans="1:9">
      <c r="A133" s="332" t="s">
        <v>23</v>
      </c>
      <c r="C133" s="330">
        <v>31083</v>
      </c>
      <c r="D133" s="330">
        <v>7524</v>
      </c>
      <c r="E133" s="175"/>
      <c r="F133" s="175"/>
      <c r="G133" s="175"/>
      <c r="H133" s="175"/>
      <c r="I133" s="175"/>
    </row>
    <row r="134" spans="1:9">
      <c r="A134" s="332" t="s">
        <v>29</v>
      </c>
      <c r="C134" s="330">
        <v>24661</v>
      </c>
      <c r="D134" s="330">
        <v>5133</v>
      </c>
    </row>
    <row r="135" spans="1:9">
      <c r="A135" s="332" t="s">
        <v>24</v>
      </c>
      <c r="C135" s="330">
        <v>24631</v>
      </c>
      <c r="D135" s="330">
        <v>4906</v>
      </c>
    </row>
    <row r="136" spans="1:9">
      <c r="A136" s="332" t="s">
        <v>35</v>
      </c>
      <c r="C136" s="330">
        <v>24093</v>
      </c>
      <c r="D136" s="330">
        <v>5362</v>
      </c>
    </row>
    <row r="137" spans="1:9">
      <c r="A137" s="333" t="s">
        <v>22</v>
      </c>
      <c r="B137" s="334">
        <v>18966</v>
      </c>
      <c r="C137" s="334">
        <v>18966</v>
      </c>
      <c r="D137" s="334">
        <v>5533</v>
      </c>
      <c r="E137" s="334">
        <v>5533</v>
      </c>
    </row>
    <row r="138" spans="1:9">
      <c r="A138" s="332" t="s">
        <v>38</v>
      </c>
      <c r="C138" s="330">
        <v>17950</v>
      </c>
      <c r="D138" s="330">
        <v>3768</v>
      </c>
    </row>
    <row r="139" spans="1:9">
      <c r="A139" s="332" t="s">
        <v>26</v>
      </c>
      <c r="C139" s="330">
        <v>14552</v>
      </c>
      <c r="D139" s="330">
        <v>3968</v>
      </c>
    </row>
    <row r="140" spans="1:9">
      <c r="A140" s="332" t="s">
        <v>19</v>
      </c>
      <c r="C140" s="330">
        <v>11320</v>
      </c>
      <c r="D140" s="330">
        <v>2665</v>
      </c>
    </row>
    <row r="141" spans="1:9">
      <c r="A141" s="332" t="s">
        <v>20</v>
      </c>
      <c r="C141" s="330">
        <v>9956</v>
      </c>
      <c r="D141" s="330">
        <v>2035</v>
      </c>
    </row>
    <row r="142" spans="1:9">
      <c r="A142" s="332" t="s">
        <v>31</v>
      </c>
      <c r="C142" s="330">
        <v>5462</v>
      </c>
      <c r="D142" s="330">
        <v>1317</v>
      </c>
    </row>
    <row r="143" spans="1:9">
      <c r="A143" s="332" t="s">
        <v>34</v>
      </c>
      <c r="C143" s="330">
        <v>5224</v>
      </c>
      <c r="D143" s="330">
        <v>1365</v>
      </c>
    </row>
    <row r="144" spans="1:9">
      <c r="A144" s="332" t="s">
        <v>27</v>
      </c>
      <c r="C144" s="330">
        <v>4893</v>
      </c>
      <c r="D144" s="330">
        <v>2837</v>
      </c>
    </row>
    <row r="145" spans="1:12">
      <c r="A145" s="332" t="s">
        <v>21</v>
      </c>
      <c r="C145" s="330">
        <v>3811</v>
      </c>
      <c r="D145" s="330">
        <v>1056</v>
      </c>
    </row>
    <row r="146" spans="1:12">
      <c r="A146" s="332" t="s">
        <v>18</v>
      </c>
      <c r="C146" s="330">
        <v>2443</v>
      </c>
      <c r="D146" s="331">
        <v>544</v>
      </c>
    </row>
    <row r="147" spans="1:12">
      <c r="A147" s="332" t="s">
        <v>51</v>
      </c>
      <c r="C147" s="331">
        <v>5</v>
      </c>
      <c r="D147" s="331">
        <v>3</v>
      </c>
    </row>
    <row r="148" spans="1:12">
      <c r="A148" s="294" t="s">
        <v>61</v>
      </c>
      <c r="C148" s="332">
        <v>577515</v>
      </c>
      <c r="D148" s="332">
        <v>128492</v>
      </c>
    </row>
    <row r="149" spans="1:12">
      <c r="A149" s="153" t="s">
        <v>147</v>
      </c>
      <c r="B149" s="175"/>
      <c r="C149" s="175"/>
    </row>
    <row r="150" spans="1:12" ht="43.5" customHeight="1">
      <c r="A150" s="409" t="s">
        <v>434</v>
      </c>
      <c r="B150" s="409"/>
      <c r="C150" s="409"/>
      <c r="D150" s="409"/>
      <c r="E150" s="409"/>
      <c r="F150" s="409"/>
      <c r="G150" s="409"/>
      <c r="H150" s="409"/>
      <c r="I150" s="409"/>
      <c r="J150" s="409"/>
      <c r="K150" s="409"/>
      <c r="L150" s="409"/>
    </row>
    <row r="151" spans="1:12" ht="17.25" customHeight="1">
      <c r="A151" s="201"/>
      <c r="B151" s="201"/>
      <c r="C151" s="201"/>
      <c r="D151" s="201"/>
      <c r="E151" s="201"/>
      <c r="F151" s="201"/>
      <c r="G151" s="201"/>
      <c r="H151" s="201"/>
      <c r="I151" s="201"/>
      <c r="J151" s="201"/>
      <c r="K151" s="201"/>
      <c r="L151" s="201"/>
    </row>
    <row r="153" spans="1:12" s="75" customFormat="1">
      <c r="A153" s="149" t="s">
        <v>531</v>
      </c>
    </row>
    <row r="155" spans="1:12">
      <c r="A155" s="175"/>
      <c r="C155" s="175"/>
      <c r="D155" s="175"/>
      <c r="E155" s="175"/>
      <c r="F155" s="175"/>
      <c r="G155" s="175"/>
      <c r="H155" s="175"/>
      <c r="I155" s="175"/>
      <c r="J155" s="175"/>
      <c r="K155" s="175"/>
      <c r="L155" s="175"/>
    </row>
    <row r="156" spans="1:12">
      <c r="A156" s="175"/>
      <c r="B156" t="s">
        <v>70</v>
      </c>
      <c r="C156" s="175" t="s">
        <v>440</v>
      </c>
      <c r="D156" s="249" t="s">
        <v>646</v>
      </c>
      <c r="E156" s="175"/>
      <c r="F156" s="175"/>
      <c r="G156" s="175"/>
      <c r="H156" s="175"/>
      <c r="I156" s="175"/>
      <c r="J156" s="175"/>
      <c r="K156" s="175"/>
      <c r="L156" s="175"/>
    </row>
    <row r="157" spans="1:12">
      <c r="A157" s="294" t="s">
        <v>30</v>
      </c>
      <c r="C157" s="279">
        <v>0.91400000000000003</v>
      </c>
      <c r="D157" s="207">
        <v>0.94</v>
      </c>
      <c r="E157" s="175"/>
      <c r="F157" s="175"/>
      <c r="G157" s="175"/>
      <c r="H157" s="175"/>
      <c r="I157" s="175"/>
      <c r="J157" s="175"/>
      <c r="K157" s="175"/>
      <c r="L157" s="175"/>
    </row>
    <row r="158" spans="1:12">
      <c r="A158" s="294" t="s">
        <v>29</v>
      </c>
      <c r="C158" s="279">
        <v>0.91900000000000004</v>
      </c>
      <c r="D158" s="207">
        <v>0.94</v>
      </c>
      <c r="E158" s="175"/>
      <c r="F158" s="175"/>
      <c r="G158" s="175"/>
      <c r="H158" s="175"/>
      <c r="I158" s="175"/>
      <c r="J158" s="175"/>
      <c r="K158" s="175"/>
      <c r="L158" s="175"/>
    </row>
    <row r="159" spans="1:12">
      <c r="A159" s="294" t="s">
        <v>24</v>
      </c>
      <c r="C159" s="279">
        <v>0.93100000000000005</v>
      </c>
      <c r="D159" s="207">
        <v>0.94</v>
      </c>
      <c r="E159" s="175"/>
      <c r="F159" s="175"/>
      <c r="G159" s="175"/>
      <c r="H159" s="175"/>
      <c r="I159" s="175"/>
      <c r="J159" s="175"/>
      <c r="K159" s="175"/>
      <c r="L159" s="175"/>
    </row>
    <row r="160" spans="1:12">
      <c r="A160" s="294" t="s">
        <v>18</v>
      </c>
      <c r="C160" s="279">
        <v>0.93400000000000005</v>
      </c>
      <c r="D160" s="207">
        <v>0.94</v>
      </c>
      <c r="E160" s="175"/>
      <c r="F160" s="175"/>
      <c r="G160" s="175"/>
      <c r="H160" s="175"/>
      <c r="I160" s="175"/>
      <c r="J160" s="175"/>
      <c r="K160" s="175"/>
      <c r="L160" s="175"/>
    </row>
    <row r="161" spans="1:13">
      <c r="A161" s="294" t="s">
        <v>19</v>
      </c>
      <c r="C161" s="279">
        <v>0.93600000000000005</v>
      </c>
      <c r="D161" s="207">
        <v>0.94</v>
      </c>
      <c r="E161" s="175"/>
      <c r="F161" s="175"/>
      <c r="G161" s="175"/>
      <c r="H161" s="175"/>
      <c r="I161" s="175"/>
      <c r="J161" s="175"/>
      <c r="K161" s="175"/>
      <c r="L161" s="175"/>
    </row>
    <row r="162" spans="1:13">
      <c r="A162" s="294" t="s">
        <v>28</v>
      </c>
      <c r="B162" s="162"/>
      <c r="C162" s="279">
        <v>0.93600000000000005</v>
      </c>
      <c r="D162" s="207">
        <v>0.94</v>
      </c>
      <c r="E162" s="175"/>
      <c r="F162" s="175"/>
      <c r="G162" s="175"/>
      <c r="H162" s="175"/>
      <c r="I162" s="175"/>
      <c r="J162" s="175"/>
      <c r="K162" s="175"/>
      <c r="L162" s="175"/>
    </row>
    <row r="163" spans="1:13">
      <c r="A163" s="294" t="s">
        <v>36</v>
      </c>
      <c r="C163" s="279">
        <v>0.93899999999999995</v>
      </c>
      <c r="D163" s="207">
        <v>0.94</v>
      </c>
      <c r="E163" s="175"/>
      <c r="F163" s="175"/>
      <c r="G163" s="175"/>
      <c r="H163" s="175"/>
      <c r="I163" s="175"/>
      <c r="J163" s="175"/>
      <c r="K163" s="175"/>
      <c r="L163" s="175"/>
    </row>
    <row r="164" spans="1:13">
      <c r="A164" s="294" t="s">
        <v>35</v>
      </c>
      <c r="C164" s="279">
        <v>0.94099999999999995</v>
      </c>
      <c r="D164" s="207">
        <v>0.94</v>
      </c>
      <c r="E164" s="175"/>
      <c r="F164" s="175"/>
      <c r="G164" s="175"/>
      <c r="H164" s="175"/>
      <c r="I164" s="175"/>
      <c r="J164" s="175"/>
      <c r="K164" s="175"/>
      <c r="L164" s="175"/>
    </row>
    <row r="165" spans="1:13">
      <c r="A165" s="294" t="s">
        <v>21</v>
      </c>
      <c r="C165" s="279">
        <v>0.94399999999999995</v>
      </c>
      <c r="D165" s="207">
        <v>0.94</v>
      </c>
      <c r="E165" s="175"/>
      <c r="F165" s="175"/>
      <c r="G165" s="175"/>
      <c r="H165" s="175"/>
      <c r="I165" s="175"/>
      <c r="J165" s="175"/>
      <c r="K165" s="175"/>
      <c r="L165" s="175"/>
    </row>
    <row r="166" spans="1:13">
      <c r="A166" s="294" t="s">
        <v>27</v>
      </c>
      <c r="C166" s="279">
        <v>0.94499999999999995</v>
      </c>
      <c r="D166" s="207">
        <v>0.94</v>
      </c>
      <c r="E166" s="175"/>
      <c r="F166" s="175"/>
      <c r="G166" s="175"/>
      <c r="H166" s="175"/>
      <c r="I166" s="175"/>
      <c r="J166" s="175"/>
      <c r="K166" s="175"/>
      <c r="L166" s="175"/>
      <c r="M166" s="175"/>
    </row>
    <row r="167" spans="1:13">
      <c r="A167" s="294" t="s">
        <v>33</v>
      </c>
      <c r="C167" s="279">
        <v>0.94599999999999995</v>
      </c>
      <c r="D167" s="207">
        <v>0.94</v>
      </c>
      <c r="E167" s="175"/>
      <c r="F167" s="175"/>
      <c r="G167" s="175"/>
      <c r="H167" s="175"/>
      <c r="I167" s="175"/>
      <c r="J167" s="175"/>
      <c r="K167" s="175"/>
      <c r="L167" s="175"/>
      <c r="M167" s="175"/>
    </row>
    <row r="168" spans="1:13">
      <c r="A168" s="294" t="s">
        <v>37</v>
      </c>
      <c r="C168" s="279">
        <v>0.94799999999999995</v>
      </c>
      <c r="D168" s="207">
        <v>0.94</v>
      </c>
      <c r="E168" s="175"/>
      <c r="F168" s="175"/>
      <c r="G168" s="175"/>
      <c r="H168" s="175"/>
      <c r="I168" s="175"/>
      <c r="J168" s="175"/>
      <c r="K168" s="175"/>
      <c r="L168" s="175"/>
      <c r="M168" s="175"/>
    </row>
    <row r="169" spans="1:13">
      <c r="A169" s="294" t="s">
        <v>32</v>
      </c>
      <c r="C169" s="279">
        <v>0.95099999999999996</v>
      </c>
      <c r="D169" s="207">
        <v>0.94</v>
      </c>
      <c r="E169" s="175"/>
      <c r="F169" s="175"/>
      <c r="G169" s="175"/>
      <c r="H169" s="175"/>
      <c r="I169" s="175"/>
      <c r="J169" s="175"/>
      <c r="K169" s="175"/>
      <c r="L169" s="175"/>
      <c r="M169" s="175"/>
    </row>
    <row r="170" spans="1:13">
      <c r="A170" s="294" t="s">
        <v>23</v>
      </c>
      <c r="C170" s="279">
        <v>0.95299999999999996</v>
      </c>
      <c r="D170" s="207">
        <v>0.94</v>
      </c>
      <c r="E170" s="175"/>
      <c r="F170" s="175"/>
      <c r="G170" s="175"/>
      <c r="H170" s="175"/>
      <c r="I170" s="175"/>
      <c r="J170" s="175"/>
      <c r="K170" s="175"/>
      <c r="L170" s="175"/>
      <c r="M170" s="175"/>
    </row>
    <row r="171" spans="1:13">
      <c r="A171" s="33" t="s">
        <v>22</v>
      </c>
      <c r="B171" s="280">
        <v>0.95299999999999996</v>
      </c>
      <c r="D171" s="207">
        <v>0.94</v>
      </c>
      <c r="E171" s="175"/>
      <c r="F171" s="175"/>
      <c r="G171" s="175"/>
      <c r="H171" s="175"/>
      <c r="I171" s="175"/>
      <c r="J171" s="175"/>
      <c r="K171" s="175"/>
      <c r="L171" s="175"/>
      <c r="M171" s="175"/>
    </row>
    <row r="172" spans="1:13">
      <c r="A172" s="294" t="s">
        <v>20</v>
      </c>
      <c r="C172" s="279">
        <v>0.95399999999999996</v>
      </c>
      <c r="D172" s="207">
        <v>0.94</v>
      </c>
      <c r="E172" s="175"/>
      <c r="F172" s="175"/>
      <c r="G172" s="175"/>
      <c r="H172" s="175"/>
      <c r="I172" s="175"/>
      <c r="J172" s="175"/>
      <c r="K172" s="175"/>
      <c r="L172" s="175"/>
      <c r="M172" s="175"/>
    </row>
    <row r="173" spans="1:13">
      <c r="A173" s="294" t="s">
        <v>38</v>
      </c>
      <c r="C173" s="279">
        <v>0.95599999999999996</v>
      </c>
      <c r="D173" s="207">
        <v>0.94</v>
      </c>
      <c r="E173" s="175"/>
      <c r="F173" s="175"/>
      <c r="G173" s="175"/>
      <c r="H173" s="175"/>
      <c r="I173" s="175"/>
      <c r="J173" s="175"/>
      <c r="K173" s="175"/>
      <c r="L173" s="175"/>
      <c r="M173" s="175"/>
    </row>
    <row r="174" spans="1:13">
      <c r="A174" s="294" t="s">
        <v>25</v>
      </c>
      <c r="C174" s="279">
        <v>0.95899999999999996</v>
      </c>
      <c r="D174" s="207">
        <v>0.94</v>
      </c>
      <c r="E174" s="175"/>
      <c r="F174" s="175"/>
      <c r="G174" s="175"/>
      <c r="H174" s="175"/>
      <c r="I174" s="175"/>
      <c r="J174" s="175"/>
      <c r="K174" s="175"/>
      <c r="L174" s="175"/>
      <c r="M174" s="175"/>
    </row>
    <row r="175" spans="1:13">
      <c r="A175" s="294" t="s">
        <v>26</v>
      </c>
      <c r="C175" s="279">
        <v>0.96399999999999997</v>
      </c>
      <c r="D175" s="207">
        <v>0.94</v>
      </c>
      <c r="E175" s="175"/>
      <c r="F175" s="175"/>
      <c r="G175" s="175"/>
      <c r="H175" s="175"/>
      <c r="I175" s="175"/>
      <c r="J175" s="175"/>
      <c r="K175" s="175"/>
      <c r="L175" s="175"/>
      <c r="M175" s="175"/>
    </row>
    <row r="176" spans="1:13">
      <c r="A176" s="294" t="s">
        <v>31</v>
      </c>
      <c r="C176" s="279">
        <v>0.96599999999999997</v>
      </c>
      <c r="D176" s="207">
        <v>0.94</v>
      </c>
      <c r="E176" s="175"/>
      <c r="F176" s="175"/>
      <c r="G176" s="175"/>
      <c r="H176" s="175"/>
      <c r="I176" s="175"/>
      <c r="J176" s="175"/>
      <c r="K176" s="175"/>
      <c r="L176" s="175"/>
      <c r="M176" s="175"/>
    </row>
    <row r="177" spans="1:13">
      <c r="A177" s="294" t="s">
        <v>34</v>
      </c>
      <c r="C177" s="279">
        <v>0.96899999999999997</v>
      </c>
      <c r="D177" s="207">
        <v>0.94</v>
      </c>
      <c r="E177" s="175"/>
      <c r="F177" s="175"/>
      <c r="G177" s="175"/>
      <c r="H177" s="175"/>
      <c r="I177" s="175"/>
      <c r="J177" s="175"/>
      <c r="K177" s="175"/>
      <c r="L177" s="175"/>
      <c r="M177" s="175"/>
    </row>
    <row r="178" spans="1:13">
      <c r="A178" s="294" t="s">
        <v>53</v>
      </c>
      <c r="C178" s="279">
        <v>0.94399999999999995</v>
      </c>
      <c r="E178" s="175"/>
      <c r="F178" s="175"/>
      <c r="G178" s="175"/>
      <c r="H178" s="175"/>
      <c r="I178" s="175"/>
      <c r="J178" s="175"/>
      <c r="K178" s="175"/>
      <c r="L178" s="175"/>
      <c r="M178" s="175"/>
    </row>
    <row r="179" spans="1:13" s="175" customFormat="1">
      <c r="B179" s="154"/>
      <c r="C179" s="154"/>
    </row>
    <row r="180" spans="1:13" ht="45.75" customHeight="1">
      <c r="A180" s="413" t="s">
        <v>426</v>
      </c>
      <c r="B180" s="409"/>
      <c r="C180" s="409"/>
      <c r="D180" s="409"/>
      <c r="E180" s="409"/>
      <c r="F180" s="409"/>
      <c r="G180" s="409"/>
      <c r="H180" s="409"/>
      <c r="I180" s="409"/>
      <c r="J180" s="409"/>
      <c r="K180" s="409"/>
      <c r="L180" s="409"/>
      <c r="M180" s="409"/>
    </row>
    <row r="181" spans="1:13">
      <c r="A181" s="175" t="s">
        <v>532</v>
      </c>
      <c r="B181" s="154"/>
      <c r="C181" s="154"/>
      <c r="D181" s="175"/>
      <c r="E181" s="175"/>
      <c r="F181" s="175"/>
      <c r="G181" s="175"/>
      <c r="H181" s="175"/>
      <c r="I181" s="175"/>
      <c r="J181" s="175"/>
      <c r="K181" s="175"/>
      <c r="L181" s="175"/>
      <c r="M181" s="175"/>
    </row>
    <row r="182" spans="1:13">
      <c r="A182" s="175" t="s">
        <v>148</v>
      </c>
      <c r="B182" s="175"/>
      <c r="C182" s="175"/>
      <c r="D182" s="175"/>
      <c r="E182" s="175"/>
      <c r="F182" s="175"/>
      <c r="G182" s="175"/>
      <c r="H182" s="175"/>
      <c r="I182" s="175"/>
      <c r="J182" s="175"/>
      <c r="K182" s="175"/>
      <c r="L182" s="175"/>
      <c r="M182" s="175"/>
    </row>
    <row r="184" spans="1:13" s="149" customFormat="1">
      <c r="A184" s="149" t="s">
        <v>384</v>
      </c>
    </row>
    <row r="186" spans="1:13">
      <c r="A186" s="175"/>
      <c r="B186" s="32" t="s">
        <v>149</v>
      </c>
      <c r="C186" s="32" t="s">
        <v>150</v>
      </c>
      <c r="D186" s="175"/>
      <c r="E186" s="175"/>
      <c r="F186" s="175"/>
      <c r="G186" s="175"/>
      <c r="H186" s="175"/>
      <c r="I186" s="175"/>
      <c r="J186" s="175"/>
      <c r="K186" s="175"/>
      <c r="L186" s="175"/>
      <c r="M186" s="175"/>
    </row>
    <row r="187" spans="1:13">
      <c r="A187" s="175"/>
      <c r="B187" s="32" t="s">
        <v>151</v>
      </c>
      <c r="C187" s="226">
        <v>0.92</v>
      </c>
      <c r="D187" s="175"/>
      <c r="E187" s="175"/>
      <c r="F187" s="175"/>
      <c r="G187" s="175"/>
      <c r="H187" s="175"/>
      <c r="I187" s="175"/>
      <c r="J187" s="175"/>
      <c r="K187" s="175"/>
      <c r="L187" s="175"/>
      <c r="M187" s="175"/>
    </row>
    <row r="188" spans="1:13">
      <c r="A188" s="175"/>
      <c r="B188" s="32" t="s">
        <v>152</v>
      </c>
      <c r="C188" s="226">
        <v>0.96099999999999997</v>
      </c>
      <c r="D188" s="175"/>
      <c r="E188" s="175"/>
      <c r="F188" s="175"/>
      <c r="G188" s="175"/>
      <c r="H188" s="175"/>
      <c r="I188" s="175"/>
      <c r="J188" s="175"/>
      <c r="K188" s="175"/>
      <c r="L188" s="175"/>
      <c r="M188" s="175"/>
    </row>
    <row r="189" spans="1:13">
      <c r="A189" s="175"/>
      <c r="B189" s="32" t="s">
        <v>153</v>
      </c>
      <c r="C189" s="226">
        <v>0.96199999999999997</v>
      </c>
      <c r="D189" s="175"/>
      <c r="E189" s="175"/>
      <c r="F189" s="175"/>
      <c r="G189" s="175"/>
      <c r="H189" s="175"/>
      <c r="I189" s="175"/>
      <c r="J189" s="175"/>
      <c r="K189" s="175"/>
      <c r="L189" s="175"/>
      <c r="M189" s="175"/>
    </row>
    <row r="190" spans="1:13">
      <c r="A190" s="175"/>
      <c r="B190" s="32" t="s">
        <v>154</v>
      </c>
      <c r="C190" s="226">
        <v>0.96699999999999997</v>
      </c>
      <c r="D190" s="175"/>
      <c r="E190" s="175"/>
      <c r="F190" s="175"/>
      <c r="G190" s="175"/>
      <c r="H190" s="175"/>
      <c r="I190" s="175"/>
      <c r="J190" s="175"/>
      <c r="K190" s="175"/>
      <c r="L190" s="175"/>
      <c r="M190" s="175"/>
    </row>
    <row r="191" spans="1:13">
      <c r="A191" s="175"/>
      <c r="B191" s="32" t="s">
        <v>155</v>
      </c>
      <c r="C191" s="226">
        <v>0.93500000000000005</v>
      </c>
      <c r="D191" s="175"/>
      <c r="E191" s="175"/>
      <c r="F191" s="175"/>
      <c r="G191" s="175"/>
      <c r="H191" s="175"/>
      <c r="I191" s="175"/>
      <c r="J191" s="175"/>
      <c r="K191" s="175"/>
      <c r="L191" s="175"/>
      <c r="M191" s="175"/>
    </row>
    <row r="192" spans="1:13">
      <c r="A192" s="175"/>
      <c r="B192" s="294" t="s">
        <v>533</v>
      </c>
      <c r="C192" s="226">
        <v>0.95299999999999996</v>
      </c>
      <c r="D192" s="175"/>
      <c r="E192" s="175"/>
      <c r="F192" s="175"/>
      <c r="G192" s="175"/>
      <c r="H192" s="175"/>
      <c r="I192" s="175"/>
      <c r="J192" s="175"/>
      <c r="K192" s="175"/>
      <c r="L192" s="175"/>
      <c r="M192" s="175"/>
    </row>
    <row r="194" spans="1:13" ht="48.75" customHeight="1">
      <c r="A194" s="413" t="s">
        <v>426</v>
      </c>
      <c r="B194" s="409"/>
      <c r="C194" s="409"/>
      <c r="D194" s="409"/>
      <c r="E194" s="409"/>
      <c r="F194" s="409"/>
      <c r="G194" s="409"/>
      <c r="H194" s="409"/>
      <c r="I194" s="409"/>
      <c r="J194" s="409"/>
      <c r="K194" s="409"/>
      <c r="L194" s="409"/>
      <c r="M194" s="409"/>
    </row>
    <row r="195" spans="1:13">
      <c r="A195" s="32" t="s">
        <v>565</v>
      </c>
      <c r="B195" s="175"/>
      <c r="C195" s="175"/>
      <c r="D195" s="175"/>
      <c r="E195" s="175"/>
      <c r="F195" s="175"/>
      <c r="G195" s="175"/>
      <c r="H195" s="175"/>
      <c r="I195" s="175"/>
      <c r="J195" s="175"/>
      <c r="K195" s="175"/>
      <c r="L195" s="175"/>
      <c r="M195" s="175"/>
    </row>
    <row r="196" spans="1:13">
      <c r="A196" s="32" t="s">
        <v>148</v>
      </c>
      <c r="B196" s="175"/>
      <c r="C196" s="175"/>
      <c r="D196" s="175"/>
      <c r="E196" s="175"/>
      <c r="F196" s="175"/>
      <c r="G196" s="175"/>
      <c r="H196" s="175"/>
      <c r="I196" s="175"/>
      <c r="J196" s="175"/>
      <c r="K196" s="175"/>
      <c r="L196" s="175"/>
      <c r="M196" s="175"/>
    </row>
    <row r="199" spans="1:13" s="75" customFormat="1">
      <c r="A199" s="149" t="s">
        <v>534</v>
      </c>
    </row>
    <row r="201" spans="1:13">
      <c r="A201" s="175"/>
      <c r="B201" s="32"/>
      <c r="D201" s="203" t="s">
        <v>156</v>
      </c>
    </row>
    <row r="202" spans="1:13">
      <c r="A202" s="175"/>
      <c r="B202" s="50"/>
      <c r="C202" t="s">
        <v>70</v>
      </c>
      <c r="D202" s="112">
        <v>2019</v>
      </c>
    </row>
    <row r="203" spans="1:13">
      <c r="A203" s="175"/>
      <c r="B203" s="294" t="s">
        <v>18</v>
      </c>
      <c r="D203">
        <v>23</v>
      </c>
    </row>
    <row r="204" spans="1:13">
      <c r="A204" s="175"/>
      <c r="B204" s="294" t="s">
        <v>21</v>
      </c>
      <c r="D204">
        <v>44</v>
      </c>
    </row>
    <row r="205" spans="1:13">
      <c r="A205" s="175"/>
      <c r="B205" s="294" t="s">
        <v>27</v>
      </c>
      <c r="D205">
        <v>45</v>
      </c>
    </row>
    <row r="206" spans="1:13">
      <c r="A206" s="175"/>
      <c r="B206" s="294" t="s">
        <v>157</v>
      </c>
      <c r="D206">
        <v>78</v>
      </c>
    </row>
    <row r="207" spans="1:13">
      <c r="A207" s="175"/>
      <c r="B207" s="294" t="s">
        <v>38</v>
      </c>
      <c r="D207">
        <v>152</v>
      </c>
    </row>
    <row r="208" spans="1:13">
      <c r="A208" s="175"/>
      <c r="B208" s="294" t="s">
        <v>26</v>
      </c>
      <c r="D208">
        <v>159</v>
      </c>
    </row>
    <row r="209" spans="1:9">
      <c r="A209" s="175"/>
      <c r="B209" s="294" t="s">
        <v>20</v>
      </c>
      <c r="D209">
        <v>161</v>
      </c>
    </row>
    <row r="210" spans="1:9">
      <c r="A210" s="175"/>
      <c r="B210" s="294" t="s">
        <v>19</v>
      </c>
      <c r="D210">
        <v>183</v>
      </c>
    </row>
    <row r="211" spans="1:9">
      <c r="A211" s="175"/>
      <c r="B211" s="294" t="s">
        <v>35</v>
      </c>
      <c r="D211">
        <v>189</v>
      </c>
    </row>
    <row r="212" spans="1:9">
      <c r="A212" s="175"/>
      <c r="B212" s="294" t="s">
        <v>24</v>
      </c>
      <c r="D212">
        <v>240</v>
      </c>
    </row>
    <row r="213" spans="1:9">
      <c r="A213" s="175"/>
      <c r="B213" s="33" t="s">
        <v>22</v>
      </c>
      <c r="C213" s="276">
        <v>242</v>
      </c>
    </row>
    <row r="214" spans="1:9">
      <c r="A214" s="175"/>
      <c r="B214" s="294" t="s">
        <v>23</v>
      </c>
      <c r="D214">
        <v>319</v>
      </c>
    </row>
    <row r="215" spans="1:9">
      <c r="A215" s="175"/>
      <c r="B215" s="294" t="s">
        <v>29</v>
      </c>
      <c r="D215">
        <v>373</v>
      </c>
      <c r="E215" s="175"/>
      <c r="F215" s="175"/>
      <c r="G215" s="175"/>
      <c r="H215" s="175"/>
      <c r="I215" s="175"/>
    </row>
    <row r="216" spans="1:9">
      <c r="A216" s="175"/>
      <c r="B216" s="294" t="s">
        <v>32</v>
      </c>
      <c r="D216">
        <v>401</v>
      </c>
      <c r="E216" s="175"/>
      <c r="F216" s="175"/>
      <c r="G216" s="175"/>
      <c r="H216" s="175"/>
      <c r="I216" s="175"/>
    </row>
    <row r="217" spans="1:9">
      <c r="A217" s="175"/>
      <c r="B217" s="294" t="s">
        <v>37</v>
      </c>
      <c r="D217">
        <v>472</v>
      </c>
      <c r="E217" s="175"/>
      <c r="F217" s="175"/>
      <c r="G217" s="175"/>
      <c r="H217" s="175"/>
      <c r="I217" s="175"/>
    </row>
    <row r="218" spans="1:9">
      <c r="A218" s="175"/>
      <c r="B218" s="294" t="s">
        <v>30</v>
      </c>
      <c r="D218">
        <v>487</v>
      </c>
      <c r="E218" s="175"/>
      <c r="F218" s="175"/>
      <c r="G218" s="175"/>
      <c r="H218" s="175"/>
      <c r="I218" s="175"/>
    </row>
    <row r="219" spans="1:9">
      <c r="A219" s="175"/>
      <c r="B219" s="294" t="s">
        <v>28</v>
      </c>
      <c r="D219">
        <v>500</v>
      </c>
      <c r="E219" s="175"/>
      <c r="F219" s="175"/>
      <c r="G219" s="175"/>
      <c r="H219" s="175"/>
      <c r="I219" s="175"/>
    </row>
    <row r="220" spans="1:9">
      <c r="A220" s="175"/>
      <c r="B220" s="294" t="s">
        <v>36</v>
      </c>
      <c r="D220">
        <v>596</v>
      </c>
      <c r="E220" s="175"/>
      <c r="F220" s="175"/>
      <c r="G220" s="175"/>
      <c r="H220" s="175"/>
      <c r="I220" s="175"/>
    </row>
    <row r="221" spans="1:9">
      <c r="A221" s="175"/>
      <c r="B221" s="294" t="s">
        <v>25</v>
      </c>
      <c r="D221">
        <v>651</v>
      </c>
      <c r="E221" s="175"/>
      <c r="F221" s="175"/>
      <c r="G221" s="175"/>
      <c r="H221" s="175"/>
      <c r="I221" s="175"/>
    </row>
    <row r="222" spans="1:9">
      <c r="A222" s="175"/>
      <c r="B222" s="294" t="s">
        <v>33</v>
      </c>
      <c r="D222">
        <v>1009</v>
      </c>
      <c r="E222" s="175"/>
      <c r="F222" s="175"/>
      <c r="G222" s="175"/>
      <c r="H222" s="175"/>
      <c r="I222" s="175"/>
    </row>
    <row r="223" spans="1:9">
      <c r="A223" s="175"/>
      <c r="B223" s="294" t="s">
        <v>31</v>
      </c>
      <c r="D223" t="s">
        <v>207</v>
      </c>
      <c r="E223" s="175"/>
      <c r="F223" s="175"/>
      <c r="G223" s="175"/>
      <c r="H223" s="175"/>
      <c r="I223" s="175"/>
    </row>
    <row r="224" spans="1:9">
      <c r="A224" s="175"/>
      <c r="B224" s="294" t="s">
        <v>34</v>
      </c>
      <c r="D224" t="s">
        <v>207</v>
      </c>
      <c r="E224" s="175"/>
      <c r="F224" s="175"/>
      <c r="G224" s="175"/>
      <c r="H224" s="175"/>
      <c r="I224" s="175"/>
    </row>
    <row r="225" spans="1:9">
      <c r="A225" s="175"/>
      <c r="B225" s="294" t="s">
        <v>61</v>
      </c>
      <c r="D225" s="294">
        <v>6324</v>
      </c>
      <c r="E225" s="175"/>
      <c r="F225" s="175"/>
      <c r="G225" s="175"/>
      <c r="H225" s="175"/>
      <c r="I225" s="175"/>
    </row>
    <row r="227" spans="1:9" ht="60.75" customHeight="1">
      <c r="A227" s="409" t="s">
        <v>682</v>
      </c>
      <c r="B227" s="409"/>
      <c r="C227" s="409"/>
      <c r="D227" s="409"/>
      <c r="E227" s="409"/>
      <c r="F227" s="409"/>
      <c r="G227" s="409"/>
      <c r="H227" s="409"/>
      <c r="I227" s="409"/>
    </row>
    <row r="228" spans="1:9" ht="60.75" customHeight="1">
      <c r="A228" s="175" t="s">
        <v>158</v>
      </c>
      <c r="B228" s="175"/>
      <c r="C228" s="175"/>
      <c r="D228" s="175"/>
      <c r="E228" s="175"/>
      <c r="F228" s="175"/>
      <c r="G228" s="175"/>
      <c r="H228" s="175"/>
      <c r="I228" s="175"/>
    </row>
    <row r="231" spans="1:9" s="75" customFormat="1">
      <c r="A231" s="149" t="s">
        <v>385</v>
      </c>
    </row>
    <row r="233" spans="1:9">
      <c r="A233" s="175"/>
      <c r="B233" s="32" t="s">
        <v>284</v>
      </c>
      <c r="C233" s="32">
        <v>2017</v>
      </c>
      <c r="D233" s="32">
        <v>2018</v>
      </c>
      <c r="E233" s="294">
        <v>2019</v>
      </c>
      <c r="F233" s="175"/>
      <c r="G233" s="175"/>
      <c r="H233" s="175"/>
      <c r="I233" s="175"/>
    </row>
    <row r="234" spans="1:9">
      <c r="A234" s="175"/>
      <c r="B234" s="32"/>
      <c r="C234" s="32">
        <v>246</v>
      </c>
      <c r="D234" s="32">
        <v>300</v>
      </c>
      <c r="E234">
        <v>242</v>
      </c>
      <c r="F234" s="175"/>
      <c r="G234" s="175"/>
      <c r="H234" s="175"/>
      <c r="I234" s="175"/>
    </row>
    <row r="236" spans="1:9">
      <c r="A236" s="175" t="s">
        <v>158</v>
      </c>
      <c r="B236" s="175"/>
      <c r="C236" s="175"/>
      <c r="D236" s="175"/>
      <c r="E236" s="175"/>
      <c r="F236" s="175"/>
      <c r="G236" s="175"/>
      <c r="H236" s="175"/>
      <c r="I236" s="175"/>
    </row>
    <row r="237" spans="1:9" ht="35.25" customHeight="1">
      <c r="A237" s="409" t="s">
        <v>435</v>
      </c>
      <c r="B237" s="409"/>
      <c r="C237" s="409"/>
      <c r="D237" s="409"/>
      <c r="E237" s="409"/>
      <c r="F237" s="409"/>
      <c r="G237" s="409"/>
      <c r="H237" s="409"/>
      <c r="I237" s="409"/>
    </row>
    <row r="239" spans="1:9" s="5" customFormat="1"/>
  </sheetData>
  <sortState ref="I49:J88">
    <sortCondition descending="1" ref="I49:I88"/>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
  <sheetViews>
    <sheetView zoomScale="70" zoomScaleNormal="70" workbookViewId="0">
      <selection activeCell="H117" sqref="H117"/>
    </sheetView>
  </sheetViews>
  <sheetFormatPr defaultColWidth="8.81640625" defaultRowHeight="14.5"/>
  <cols>
    <col min="2" max="2" width="14.1796875" customWidth="1"/>
    <col min="3" max="3" width="10.453125" customWidth="1"/>
    <col min="4" max="4" width="9.453125" customWidth="1"/>
    <col min="5" max="6" width="10.1796875" bestFit="1" customWidth="1"/>
    <col min="7" max="7" width="11.6328125" bestFit="1" customWidth="1"/>
    <col min="9" max="19" width="9.26953125" bestFit="1" customWidth="1"/>
    <col min="20" max="20" width="10.1796875" bestFit="1" customWidth="1"/>
  </cols>
  <sheetData>
    <row r="1" spans="1:21" s="75" customFormat="1">
      <c r="A1" s="398" t="s">
        <v>535</v>
      </c>
      <c r="B1" s="398"/>
      <c r="C1" s="398"/>
      <c r="D1" s="398"/>
      <c r="E1" s="398"/>
      <c r="F1" s="398"/>
    </row>
    <row r="3" spans="1:21">
      <c r="A3" s="175"/>
      <c r="B3" s="175"/>
      <c r="C3" s="414">
        <v>2019</v>
      </c>
      <c r="D3" s="414"/>
      <c r="E3" s="414"/>
      <c r="F3" s="414"/>
      <c r="G3" s="19"/>
      <c r="H3" s="19"/>
      <c r="I3" s="19"/>
      <c r="J3" s="19"/>
      <c r="K3" s="19"/>
      <c r="L3" s="19"/>
      <c r="M3" s="19"/>
      <c r="N3" s="19"/>
      <c r="O3" s="175"/>
      <c r="P3" s="175"/>
      <c r="Q3" s="175"/>
      <c r="R3" s="175"/>
      <c r="S3" s="175"/>
      <c r="T3" s="175"/>
      <c r="U3" s="175"/>
    </row>
    <row r="4" spans="1:21">
      <c r="A4" s="41"/>
      <c r="B4" s="175"/>
      <c r="C4" s="76" t="s">
        <v>159</v>
      </c>
      <c r="D4" s="76" t="s">
        <v>160</v>
      </c>
      <c r="E4" s="76" t="s">
        <v>161</v>
      </c>
      <c r="F4" s="76" t="s">
        <v>162</v>
      </c>
      <c r="G4" s="72" t="s">
        <v>163</v>
      </c>
      <c r="H4" s="76"/>
      <c r="I4" s="76"/>
      <c r="J4" s="76"/>
      <c r="K4" s="76"/>
      <c r="L4" s="76"/>
      <c r="M4" s="76"/>
      <c r="N4" s="76"/>
      <c r="O4" s="175"/>
      <c r="P4" s="175"/>
      <c r="Q4" s="175"/>
      <c r="R4" s="175"/>
      <c r="S4" s="175"/>
      <c r="T4" s="175"/>
      <c r="U4" s="175"/>
    </row>
    <row r="5" spans="1:21">
      <c r="A5" s="41"/>
      <c r="B5" s="153" t="s">
        <v>53</v>
      </c>
      <c r="C5" s="379">
        <v>1400</v>
      </c>
      <c r="D5" s="379">
        <v>1236</v>
      </c>
      <c r="E5" s="379">
        <v>1216</v>
      </c>
      <c r="F5" s="380">
        <v>1332</v>
      </c>
      <c r="G5" s="379">
        <v>1295</v>
      </c>
      <c r="H5" s="90"/>
      <c r="I5" s="90"/>
      <c r="J5" s="90"/>
      <c r="K5" s="90"/>
      <c r="L5" s="90"/>
      <c r="M5" s="90"/>
      <c r="N5" s="91"/>
      <c r="O5" s="88"/>
      <c r="P5" s="88"/>
      <c r="Q5" s="88"/>
      <c r="R5" s="88"/>
      <c r="S5" s="88"/>
      <c r="T5" s="89"/>
      <c r="U5" s="175"/>
    </row>
    <row r="6" spans="1:21" s="358" customFormat="1">
      <c r="A6" s="41"/>
      <c r="B6" s="358" t="s">
        <v>35</v>
      </c>
      <c r="C6" s="382">
        <v>909</v>
      </c>
      <c r="D6" s="382">
        <v>899</v>
      </c>
      <c r="E6" s="382">
        <v>878</v>
      </c>
      <c r="F6" s="382">
        <v>972</v>
      </c>
      <c r="G6" s="382">
        <v>914</v>
      </c>
      <c r="H6" s="90"/>
      <c r="I6" s="90"/>
      <c r="J6" s="90"/>
      <c r="K6" s="90"/>
      <c r="L6" s="90"/>
      <c r="M6" s="90"/>
      <c r="N6" s="90"/>
      <c r="O6" s="88"/>
      <c r="P6" s="88"/>
      <c r="Q6" s="88"/>
      <c r="R6" s="88"/>
      <c r="S6" s="88"/>
      <c r="T6" s="88"/>
    </row>
    <row r="7" spans="1:21">
      <c r="A7" s="41"/>
      <c r="B7" s="358" t="s">
        <v>23</v>
      </c>
      <c r="C7" s="382">
        <v>1333</v>
      </c>
      <c r="D7" s="382">
        <v>1233</v>
      </c>
      <c r="E7" s="382">
        <v>1238</v>
      </c>
      <c r="F7" s="382">
        <v>1355</v>
      </c>
      <c r="G7" s="382">
        <v>1290</v>
      </c>
      <c r="H7" s="90"/>
      <c r="I7" s="90"/>
      <c r="J7" s="90"/>
      <c r="K7" s="90"/>
      <c r="L7" s="90"/>
      <c r="M7" s="90"/>
      <c r="N7" s="90"/>
      <c r="O7" s="88"/>
      <c r="P7" s="88"/>
      <c r="Q7" s="88"/>
      <c r="R7" s="88"/>
      <c r="S7" s="88"/>
      <c r="T7" s="88"/>
      <c r="U7" s="175"/>
    </row>
    <row r="8" spans="1:21" s="276" customFormat="1">
      <c r="A8" s="221"/>
      <c r="B8" s="221" t="s">
        <v>22</v>
      </c>
      <c r="C8" s="381">
        <v>1173</v>
      </c>
      <c r="D8" s="381">
        <v>1089</v>
      </c>
      <c r="E8" s="381">
        <v>1094</v>
      </c>
      <c r="F8" s="381">
        <v>1177</v>
      </c>
      <c r="G8" s="381">
        <v>1113</v>
      </c>
      <c r="H8" s="221"/>
      <c r="I8" s="221"/>
      <c r="J8" s="221"/>
      <c r="K8" s="221"/>
      <c r="L8" s="221"/>
      <c r="M8" s="221"/>
      <c r="N8" s="221"/>
      <c r="O8" s="221"/>
      <c r="P8" s="221"/>
      <c r="Q8" s="221"/>
      <c r="R8" s="221"/>
      <c r="S8" s="221"/>
      <c r="T8" s="221"/>
      <c r="U8" s="221"/>
    </row>
    <row r="9" spans="1:21">
      <c r="A9" s="41"/>
      <c r="B9" s="358" t="s">
        <v>32</v>
      </c>
      <c r="C9" s="382">
        <v>1077</v>
      </c>
      <c r="D9" s="382">
        <v>1044</v>
      </c>
      <c r="E9" s="382">
        <v>1039</v>
      </c>
      <c r="F9" s="382">
        <v>1155</v>
      </c>
      <c r="G9" s="382">
        <v>1079</v>
      </c>
      <c r="H9" s="90"/>
      <c r="I9" s="90"/>
      <c r="J9" s="90"/>
      <c r="K9" s="90"/>
      <c r="L9" s="90"/>
      <c r="M9" s="90"/>
      <c r="N9" s="90"/>
      <c r="O9" s="88"/>
      <c r="P9" s="88"/>
      <c r="Q9" s="88"/>
      <c r="R9" s="88"/>
      <c r="S9" s="88"/>
      <c r="T9" s="88"/>
      <c r="U9" s="175"/>
    </row>
    <row r="10" spans="1:21">
      <c r="A10" s="41"/>
      <c r="B10" s="358" t="s">
        <v>31</v>
      </c>
      <c r="C10" s="382">
        <v>783</v>
      </c>
      <c r="D10" s="382">
        <v>712</v>
      </c>
      <c r="E10" s="382">
        <v>697</v>
      </c>
      <c r="F10" s="382">
        <v>839</v>
      </c>
      <c r="G10" s="382">
        <v>750</v>
      </c>
      <c r="H10" s="90"/>
      <c r="I10" s="90"/>
      <c r="J10" s="90"/>
      <c r="K10" s="90"/>
      <c r="L10" s="90"/>
      <c r="M10" s="90"/>
      <c r="N10" s="90"/>
      <c r="O10" s="88"/>
      <c r="P10" s="88"/>
      <c r="Q10" s="88"/>
      <c r="R10" s="88"/>
      <c r="S10" s="88"/>
      <c r="T10" s="88"/>
      <c r="U10" s="175"/>
    </row>
    <row r="11" spans="1:21">
      <c r="A11" s="41"/>
      <c r="B11" s="358" t="s">
        <v>38</v>
      </c>
      <c r="C11" s="382">
        <v>889</v>
      </c>
      <c r="D11" s="382">
        <v>890</v>
      </c>
      <c r="E11" s="382">
        <v>888</v>
      </c>
      <c r="F11" s="382">
        <v>968</v>
      </c>
      <c r="G11" s="382">
        <v>909</v>
      </c>
      <c r="H11" s="90"/>
      <c r="I11" s="90"/>
      <c r="J11" s="90"/>
      <c r="K11" s="90"/>
      <c r="L11" s="90"/>
      <c r="M11" s="90"/>
      <c r="N11" s="90"/>
      <c r="O11" s="88"/>
      <c r="P11" s="88"/>
      <c r="Q11" s="88"/>
      <c r="R11" s="88"/>
      <c r="S11" s="88"/>
      <c r="T11" s="88"/>
      <c r="U11" s="175"/>
    </row>
    <row r="12" spans="1:21">
      <c r="A12" s="41"/>
      <c r="B12" s="358" t="s">
        <v>33</v>
      </c>
      <c r="C12" s="382">
        <v>1537</v>
      </c>
      <c r="D12" s="382">
        <v>1304</v>
      </c>
      <c r="E12" s="382">
        <v>1329</v>
      </c>
      <c r="F12" s="382">
        <v>1405</v>
      </c>
      <c r="G12" s="382">
        <v>1394</v>
      </c>
      <c r="H12" s="90"/>
      <c r="I12" s="90"/>
      <c r="J12" s="90"/>
      <c r="K12" s="90"/>
      <c r="L12" s="90"/>
      <c r="M12" s="90"/>
      <c r="N12" s="90"/>
      <c r="O12" s="88"/>
      <c r="P12" s="88"/>
      <c r="Q12" s="88"/>
      <c r="R12" s="88"/>
      <c r="S12" s="88"/>
      <c r="T12" s="88"/>
      <c r="U12" s="175"/>
    </row>
    <row r="13" spans="1:21">
      <c r="A13" s="41"/>
      <c r="B13" s="358" t="s">
        <v>26</v>
      </c>
      <c r="C13" s="382">
        <v>903</v>
      </c>
      <c r="D13" s="382">
        <v>909</v>
      </c>
      <c r="E13" s="382">
        <v>887</v>
      </c>
      <c r="F13" s="382">
        <v>956</v>
      </c>
      <c r="G13" s="382">
        <v>914</v>
      </c>
      <c r="H13" s="90"/>
      <c r="I13" s="90"/>
      <c r="J13" s="90"/>
      <c r="K13" s="90"/>
      <c r="L13" s="90"/>
      <c r="M13" s="90"/>
      <c r="N13" s="90"/>
      <c r="O13" s="88"/>
      <c r="P13" s="88"/>
      <c r="Q13" s="88"/>
      <c r="R13" s="88"/>
      <c r="S13" s="88"/>
      <c r="T13" s="88"/>
      <c r="U13" s="175"/>
    </row>
    <row r="14" spans="1:21">
      <c r="A14" s="41"/>
      <c r="B14" s="358" t="s">
        <v>36</v>
      </c>
      <c r="C14" s="382">
        <v>1738</v>
      </c>
      <c r="D14" s="382">
        <v>1426</v>
      </c>
      <c r="E14" s="382">
        <v>1383</v>
      </c>
      <c r="F14" s="382">
        <v>1484</v>
      </c>
      <c r="G14" s="382">
        <v>1508</v>
      </c>
      <c r="H14" s="90"/>
      <c r="I14" s="90"/>
      <c r="J14" s="90"/>
      <c r="K14" s="90"/>
      <c r="L14" s="90"/>
      <c r="M14" s="90"/>
      <c r="N14" s="90"/>
      <c r="O14" s="88"/>
      <c r="P14" s="88"/>
      <c r="Q14" s="88"/>
      <c r="R14" s="88"/>
      <c r="S14" s="88"/>
      <c r="T14" s="88"/>
      <c r="U14" s="175"/>
    </row>
    <row r="15" spans="1:21">
      <c r="A15" s="41"/>
      <c r="B15" s="358" t="s">
        <v>18</v>
      </c>
      <c r="C15" s="382">
        <v>1388</v>
      </c>
      <c r="D15" s="382">
        <v>1208</v>
      </c>
      <c r="E15" s="382">
        <v>1173</v>
      </c>
      <c r="F15" s="382">
        <v>1295</v>
      </c>
      <c r="G15" s="382">
        <v>1266</v>
      </c>
      <c r="H15" s="90"/>
      <c r="I15" s="90"/>
      <c r="J15" s="90"/>
      <c r="K15" s="90"/>
      <c r="L15" s="90"/>
      <c r="M15" s="90"/>
      <c r="N15" s="90"/>
      <c r="O15" s="88"/>
      <c r="P15" s="88"/>
      <c r="Q15" s="88"/>
      <c r="R15" s="88"/>
      <c r="S15" s="88"/>
      <c r="T15" s="88"/>
      <c r="U15" s="175"/>
    </row>
    <row r="16" spans="1:21">
      <c r="A16" s="41"/>
      <c r="B16" s="358" t="s">
        <v>29</v>
      </c>
      <c r="C16" s="382">
        <v>1639</v>
      </c>
      <c r="D16" s="382">
        <v>1348</v>
      </c>
      <c r="E16" s="382">
        <v>1296</v>
      </c>
      <c r="F16" s="382">
        <v>1450</v>
      </c>
      <c r="G16" s="382">
        <v>1433</v>
      </c>
      <c r="H16" s="90"/>
      <c r="I16" s="90"/>
      <c r="J16" s="90"/>
      <c r="K16" s="90"/>
      <c r="L16" s="90"/>
      <c r="M16" s="90"/>
      <c r="N16" s="90"/>
      <c r="O16" s="88"/>
      <c r="P16" s="88"/>
      <c r="Q16" s="88"/>
      <c r="R16" s="88"/>
      <c r="S16" s="88"/>
      <c r="T16" s="88"/>
      <c r="U16" s="175"/>
    </row>
    <row r="17" spans="1:20">
      <c r="A17" s="41"/>
      <c r="B17" s="358" t="s">
        <v>25</v>
      </c>
      <c r="C17" s="382">
        <v>1342</v>
      </c>
      <c r="D17" s="382">
        <v>1235</v>
      </c>
      <c r="E17" s="382">
        <v>1216</v>
      </c>
      <c r="F17" s="382">
        <v>1313</v>
      </c>
      <c r="G17" s="382">
        <v>1277</v>
      </c>
      <c r="H17" s="90"/>
      <c r="I17" s="90"/>
      <c r="J17" s="90"/>
      <c r="K17" s="90"/>
      <c r="L17" s="90"/>
      <c r="M17" s="90"/>
      <c r="N17" s="90"/>
      <c r="O17" s="88"/>
      <c r="P17" s="88"/>
      <c r="Q17" s="88"/>
      <c r="R17" s="88"/>
      <c r="S17" s="88"/>
      <c r="T17" s="88"/>
    </row>
    <row r="18" spans="1:20">
      <c r="A18" s="41"/>
      <c r="B18" s="358" t="s">
        <v>24</v>
      </c>
      <c r="C18" s="382">
        <v>1137</v>
      </c>
      <c r="D18" s="382">
        <v>1041</v>
      </c>
      <c r="E18" s="382">
        <v>1033</v>
      </c>
      <c r="F18" s="382">
        <v>1153</v>
      </c>
      <c r="G18" s="382">
        <v>1090</v>
      </c>
      <c r="H18" s="90"/>
      <c r="I18" s="90"/>
      <c r="J18" s="90"/>
      <c r="K18" s="90"/>
      <c r="L18" s="90"/>
      <c r="M18" s="90"/>
      <c r="N18" s="90"/>
      <c r="O18" s="88"/>
      <c r="P18" s="88"/>
      <c r="Q18" s="88"/>
      <c r="R18" s="88"/>
      <c r="S18" s="88"/>
      <c r="T18" s="88"/>
    </row>
    <row r="19" spans="1:20">
      <c r="A19" s="41"/>
      <c r="B19" s="358" t="s">
        <v>19</v>
      </c>
      <c r="C19" s="382">
        <v>1904</v>
      </c>
      <c r="D19" s="382">
        <v>1545</v>
      </c>
      <c r="E19" s="382">
        <v>1531</v>
      </c>
      <c r="F19" s="382">
        <v>1692</v>
      </c>
      <c r="G19" s="382">
        <v>1667</v>
      </c>
      <c r="H19" s="90"/>
      <c r="I19" s="90"/>
      <c r="J19" s="90"/>
      <c r="K19" s="90"/>
      <c r="L19" s="90"/>
      <c r="M19" s="90"/>
      <c r="N19" s="90"/>
      <c r="O19" s="88"/>
      <c r="P19" s="88"/>
      <c r="Q19" s="88"/>
      <c r="R19" s="88"/>
      <c r="S19" s="88"/>
      <c r="T19" s="88"/>
    </row>
    <row r="20" spans="1:20">
      <c r="A20" s="41"/>
      <c r="B20" s="358" t="s">
        <v>30</v>
      </c>
      <c r="C20" s="382">
        <v>878</v>
      </c>
      <c r="D20" s="382">
        <v>848</v>
      </c>
      <c r="E20" s="382">
        <v>850</v>
      </c>
      <c r="F20" s="382">
        <v>943</v>
      </c>
      <c r="G20" s="382">
        <v>879</v>
      </c>
      <c r="H20" s="90"/>
      <c r="I20" s="90"/>
      <c r="J20" s="90"/>
      <c r="K20" s="90"/>
      <c r="L20" s="90"/>
      <c r="M20" s="90"/>
      <c r="N20" s="90"/>
      <c r="O20" s="88"/>
      <c r="P20" s="88"/>
      <c r="Q20" s="88"/>
      <c r="R20" s="88"/>
      <c r="S20" s="88"/>
      <c r="T20" s="88"/>
    </row>
    <row r="21" spans="1:20">
      <c r="A21" s="41"/>
      <c r="B21" s="358" t="s">
        <v>37</v>
      </c>
      <c r="C21" s="382">
        <v>1042</v>
      </c>
      <c r="D21" s="382">
        <v>1028</v>
      </c>
      <c r="E21" s="382">
        <v>1003</v>
      </c>
      <c r="F21" s="382">
        <v>1091</v>
      </c>
      <c r="G21" s="382">
        <v>1042</v>
      </c>
      <c r="H21" s="92"/>
      <c r="I21" s="92"/>
      <c r="J21" s="92"/>
      <c r="K21" s="92"/>
      <c r="L21" s="92"/>
      <c r="M21" s="92"/>
      <c r="N21" s="92"/>
      <c r="O21" s="88"/>
      <c r="P21" s="88"/>
      <c r="Q21" s="88"/>
      <c r="R21" s="88"/>
      <c r="S21" s="88"/>
      <c r="T21" s="88"/>
    </row>
    <row r="22" spans="1:20">
      <c r="A22" s="41"/>
      <c r="B22" s="358" t="s">
        <v>34</v>
      </c>
      <c r="C22" s="382">
        <v>1185</v>
      </c>
      <c r="D22" s="382">
        <v>1130</v>
      </c>
      <c r="E22" s="382">
        <v>1042</v>
      </c>
      <c r="F22" s="382">
        <v>1151</v>
      </c>
      <c r="G22" s="382">
        <v>1127</v>
      </c>
      <c r="H22" s="90"/>
      <c r="I22" s="90"/>
      <c r="J22" s="90"/>
      <c r="K22" s="90"/>
      <c r="L22" s="90"/>
      <c r="M22" s="90"/>
      <c r="N22" s="90"/>
      <c r="O22" s="88"/>
      <c r="P22" s="88"/>
      <c r="Q22" s="88"/>
      <c r="R22" s="88"/>
      <c r="S22" s="88"/>
      <c r="T22" s="88"/>
    </row>
    <row r="23" spans="1:20">
      <c r="A23" s="41"/>
      <c r="B23" s="358" t="s">
        <v>20</v>
      </c>
      <c r="C23" s="382">
        <v>2144</v>
      </c>
      <c r="D23" s="382">
        <v>1628</v>
      </c>
      <c r="E23" s="382">
        <v>1516</v>
      </c>
      <c r="F23" s="382">
        <v>1622</v>
      </c>
      <c r="G23" s="382">
        <v>1726</v>
      </c>
      <c r="H23" s="90"/>
      <c r="I23" s="90"/>
      <c r="J23" s="90"/>
      <c r="K23" s="90"/>
      <c r="L23" s="90"/>
      <c r="M23" s="90"/>
      <c r="N23" s="90"/>
      <c r="O23" s="88"/>
      <c r="P23" s="88"/>
      <c r="Q23" s="88"/>
      <c r="R23" s="88"/>
      <c r="S23" s="88"/>
      <c r="T23" s="88"/>
    </row>
    <row r="24" spans="1:20">
      <c r="A24" s="41"/>
      <c r="B24" s="358" t="s">
        <v>21</v>
      </c>
      <c r="C24" s="382">
        <v>956</v>
      </c>
      <c r="D24" s="382">
        <v>918</v>
      </c>
      <c r="E24" s="382">
        <v>873</v>
      </c>
      <c r="F24" s="382">
        <v>971</v>
      </c>
      <c r="G24" s="382">
        <v>930</v>
      </c>
      <c r="H24" s="90"/>
      <c r="I24" s="90"/>
      <c r="J24" s="90"/>
      <c r="K24" s="90"/>
      <c r="L24" s="90"/>
      <c r="M24" s="90"/>
      <c r="N24" s="90"/>
      <c r="O24" s="88"/>
      <c r="P24" s="88"/>
      <c r="Q24" s="88"/>
      <c r="R24" s="88"/>
      <c r="S24" s="88"/>
      <c r="T24" s="88"/>
    </row>
    <row r="25" spans="1:20">
      <c r="A25" s="41"/>
      <c r="B25" s="358" t="s">
        <v>28</v>
      </c>
      <c r="C25" s="382">
        <v>1415</v>
      </c>
      <c r="D25" s="382">
        <v>1313</v>
      </c>
      <c r="E25" s="382">
        <v>1271</v>
      </c>
      <c r="F25" s="382">
        <v>1459</v>
      </c>
      <c r="G25" s="382">
        <v>1365</v>
      </c>
      <c r="H25" s="90"/>
      <c r="I25" s="90"/>
      <c r="J25" s="90"/>
      <c r="K25" s="90"/>
      <c r="L25" s="90"/>
      <c r="M25" s="90"/>
      <c r="N25" s="90"/>
      <c r="O25" s="88"/>
      <c r="P25" s="88"/>
      <c r="Q25" s="88"/>
      <c r="R25" s="88"/>
      <c r="S25" s="88"/>
      <c r="T25" s="88"/>
    </row>
    <row r="26" spans="1:20">
      <c r="A26" s="41"/>
      <c r="B26" s="358" t="s">
        <v>27</v>
      </c>
      <c r="C26" s="382">
        <v>995</v>
      </c>
      <c r="D26" s="382">
        <v>1002</v>
      </c>
      <c r="E26" s="382">
        <v>947</v>
      </c>
      <c r="F26" s="382">
        <v>1052</v>
      </c>
      <c r="G26" s="382">
        <v>999</v>
      </c>
      <c r="H26" s="90"/>
      <c r="I26" s="90"/>
      <c r="J26" s="90"/>
      <c r="K26" s="90"/>
      <c r="L26" s="90"/>
      <c r="M26" s="90"/>
      <c r="N26" s="90"/>
      <c r="O26" s="88"/>
      <c r="P26" s="88"/>
      <c r="Q26" s="88"/>
      <c r="R26" s="88"/>
      <c r="S26" s="88"/>
      <c r="T26" s="88"/>
    </row>
    <row r="27" spans="1:20">
      <c r="A27" s="175"/>
      <c r="B27" s="221" t="s">
        <v>22</v>
      </c>
      <c r="C27" s="381">
        <v>1173</v>
      </c>
      <c r="D27" s="381">
        <v>1089</v>
      </c>
      <c r="E27" s="381">
        <v>1094</v>
      </c>
      <c r="F27" s="381">
        <v>1177</v>
      </c>
      <c r="G27" s="381">
        <v>1113</v>
      </c>
      <c r="H27" s="175"/>
      <c r="I27" s="175"/>
      <c r="J27" s="175"/>
      <c r="K27" s="175"/>
      <c r="L27" s="175"/>
      <c r="M27" s="175"/>
      <c r="N27" s="175"/>
      <c r="O27" s="175"/>
      <c r="P27" s="175"/>
      <c r="Q27" s="175"/>
      <c r="R27" s="175"/>
      <c r="S27" s="175"/>
      <c r="T27" s="175"/>
    </row>
    <row r="28" spans="1:20">
      <c r="A28" s="402" t="s">
        <v>164</v>
      </c>
      <c r="B28" s="402"/>
      <c r="C28" s="402"/>
      <c r="D28" s="402"/>
      <c r="E28" s="402"/>
      <c r="F28" s="402"/>
      <c r="G28" s="5"/>
      <c r="H28" s="175"/>
      <c r="I28" s="175"/>
      <c r="J28" s="175"/>
      <c r="K28" s="175"/>
      <c r="L28" s="175"/>
      <c r="M28" s="175"/>
      <c r="N28" s="175"/>
      <c r="O28" s="175"/>
      <c r="P28" s="175"/>
      <c r="Q28" s="175"/>
      <c r="R28" s="175"/>
      <c r="S28" s="175"/>
      <c r="T28" s="175"/>
    </row>
    <row r="29" spans="1:20" ht="38.25" customHeight="1">
      <c r="A29" s="402" t="s">
        <v>334</v>
      </c>
      <c r="B29" s="402"/>
      <c r="C29" s="402"/>
      <c r="D29" s="402"/>
      <c r="E29" s="402"/>
      <c r="F29" s="402"/>
      <c r="G29" s="175"/>
      <c r="H29" s="175"/>
      <c r="I29" s="175"/>
      <c r="J29" s="175"/>
      <c r="K29" s="175"/>
      <c r="L29" s="175"/>
      <c r="M29" s="175"/>
      <c r="N29" s="175"/>
      <c r="O29" s="175"/>
      <c r="P29" s="175"/>
      <c r="Q29" s="175"/>
      <c r="R29" s="175"/>
      <c r="S29" s="175"/>
      <c r="T29" s="175"/>
    </row>
    <row r="30" spans="1:20">
      <c r="A30" s="199"/>
      <c r="B30" s="199"/>
      <c r="C30" s="199"/>
      <c r="D30" s="199"/>
      <c r="E30" s="199"/>
      <c r="F30" s="199"/>
      <c r="G30" s="175"/>
      <c r="H30" s="175"/>
      <c r="I30" s="175"/>
      <c r="J30" s="175"/>
      <c r="K30" s="175"/>
      <c r="L30" s="175"/>
      <c r="M30" s="175"/>
      <c r="N30" s="175"/>
      <c r="O30" s="175"/>
      <c r="P30" s="175"/>
      <c r="Q30" s="175"/>
      <c r="R30" s="175"/>
      <c r="S30" s="175"/>
      <c r="T30" s="175"/>
    </row>
    <row r="31" spans="1:20" s="75" customFormat="1">
      <c r="A31" s="398" t="s">
        <v>536</v>
      </c>
      <c r="B31" s="398"/>
      <c r="C31" s="398"/>
      <c r="D31" s="398"/>
      <c r="E31" s="398"/>
      <c r="F31" s="398"/>
    </row>
    <row r="32" spans="1:20">
      <c r="A32" s="199"/>
      <c r="B32" s="199"/>
      <c r="C32" s="199"/>
      <c r="D32" s="199"/>
      <c r="E32" s="199"/>
      <c r="F32" s="199"/>
      <c r="G32" s="175"/>
      <c r="H32" s="175"/>
      <c r="I32" s="175"/>
      <c r="J32" s="175"/>
      <c r="K32" s="175"/>
      <c r="L32" s="175"/>
      <c r="M32" s="175"/>
      <c r="N32" s="175"/>
      <c r="O32" s="175"/>
      <c r="P32" s="175"/>
      <c r="Q32" s="175"/>
      <c r="R32" s="175"/>
      <c r="S32" s="175"/>
      <c r="T32" s="175"/>
    </row>
    <row r="33" spans="1:20">
      <c r="A33" s="41"/>
      <c r="B33" s="175"/>
      <c r="C33" s="76"/>
      <c r="D33" s="76"/>
      <c r="E33" s="76"/>
      <c r="F33" s="76"/>
      <c r="G33" s="76"/>
      <c r="H33" s="76"/>
      <c r="I33" s="76"/>
      <c r="J33" s="76"/>
      <c r="K33" s="76"/>
      <c r="L33" s="76"/>
      <c r="M33" s="76"/>
      <c r="N33" s="76"/>
      <c r="O33" s="175"/>
      <c r="P33" s="175"/>
      <c r="Q33" s="175"/>
      <c r="R33" s="175"/>
      <c r="S33" s="175"/>
      <c r="T33" s="175"/>
    </row>
    <row r="34" spans="1:20">
      <c r="A34" s="41"/>
      <c r="B34" s="32"/>
      <c r="C34" s="93" t="s">
        <v>159</v>
      </c>
      <c r="D34" s="94" t="s">
        <v>160</v>
      </c>
      <c r="E34" s="94" t="s">
        <v>161</v>
      </c>
      <c r="F34" s="76" t="s">
        <v>162</v>
      </c>
      <c r="G34" s="111" t="s">
        <v>165</v>
      </c>
      <c r="H34" s="92"/>
      <c r="I34" s="92"/>
      <c r="J34" s="92"/>
      <c r="K34" s="92"/>
      <c r="L34" s="92"/>
      <c r="M34" s="92"/>
      <c r="N34" s="92"/>
      <c r="O34" s="88"/>
      <c r="P34" s="88"/>
      <c r="Q34" s="88"/>
      <c r="R34" s="88"/>
      <c r="S34" s="88"/>
      <c r="T34" s="88"/>
    </row>
    <row r="35" spans="1:20">
      <c r="A35" s="41"/>
      <c r="B35" s="203">
        <v>2017</v>
      </c>
      <c r="C35" s="335">
        <v>1101</v>
      </c>
      <c r="D35" s="335">
        <v>1035</v>
      </c>
      <c r="E35" s="335">
        <v>1018</v>
      </c>
      <c r="F35" s="335">
        <v>1104</v>
      </c>
      <c r="G35" s="335">
        <v>1064</v>
      </c>
      <c r="H35" s="90"/>
      <c r="I35" s="90"/>
      <c r="J35" s="90"/>
      <c r="K35" s="90"/>
      <c r="L35" s="90"/>
      <c r="M35" s="90"/>
      <c r="N35" s="90"/>
      <c r="O35" s="88"/>
      <c r="P35" s="88"/>
      <c r="Q35" s="88"/>
      <c r="R35" s="88"/>
      <c r="S35" s="88"/>
      <c r="T35" s="88"/>
    </row>
    <row r="36" spans="1:20">
      <c r="A36" s="41"/>
      <c r="B36" s="203">
        <v>2018</v>
      </c>
      <c r="C36" s="335">
        <v>1143</v>
      </c>
      <c r="D36" s="335">
        <v>1072</v>
      </c>
      <c r="E36" s="335">
        <v>1067</v>
      </c>
      <c r="F36" s="335">
        <v>1148</v>
      </c>
      <c r="G36" s="335">
        <v>1108</v>
      </c>
      <c r="H36" s="90"/>
      <c r="I36" s="90"/>
      <c r="J36" s="90"/>
      <c r="K36" s="90"/>
      <c r="L36" s="90"/>
      <c r="M36" s="90"/>
      <c r="N36" s="90"/>
      <c r="O36" s="88"/>
      <c r="P36" s="88"/>
      <c r="Q36" s="88"/>
      <c r="R36" s="88"/>
      <c r="S36" s="88"/>
      <c r="T36" s="88"/>
    </row>
    <row r="37" spans="1:20">
      <c r="A37" s="41"/>
      <c r="B37" s="300">
        <v>2019</v>
      </c>
      <c r="C37" s="335">
        <v>1173</v>
      </c>
      <c r="D37" s="335">
        <v>1089</v>
      </c>
      <c r="E37" s="335">
        <v>1094</v>
      </c>
      <c r="F37" s="335">
        <v>1177</v>
      </c>
      <c r="G37" s="335">
        <v>1133</v>
      </c>
      <c r="H37" s="90"/>
      <c r="I37" s="90"/>
      <c r="J37" s="90"/>
      <c r="K37" s="90"/>
      <c r="L37" s="90"/>
      <c r="M37" s="90"/>
      <c r="N37" s="90"/>
      <c r="O37" s="88"/>
      <c r="P37" s="88"/>
      <c r="Q37" s="88"/>
      <c r="R37" s="88"/>
      <c r="S37" s="88"/>
      <c r="T37" s="88"/>
    </row>
    <row r="38" spans="1:20">
      <c r="A38" s="199"/>
      <c r="B38" s="199"/>
      <c r="C38" s="199"/>
      <c r="D38" s="199"/>
      <c r="E38" s="199"/>
      <c r="F38" s="199"/>
      <c r="G38" s="175"/>
      <c r="H38" s="175"/>
      <c r="I38" s="175"/>
      <c r="J38" s="175"/>
      <c r="K38" s="175"/>
      <c r="L38" s="175"/>
      <c r="M38" s="175"/>
      <c r="N38" s="175"/>
      <c r="O38" s="175"/>
      <c r="P38" s="175"/>
      <c r="Q38" s="175"/>
      <c r="R38" s="175"/>
      <c r="S38" s="175"/>
      <c r="T38" s="175"/>
    </row>
    <row r="39" spans="1:20">
      <c r="A39" s="402" t="s">
        <v>164</v>
      </c>
      <c r="B39" s="402"/>
      <c r="C39" s="402"/>
      <c r="D39" s="402"/>
      <c r="E39" s="402"/>
      <c r="F39" s="402"/>
      <c r="G39" s="5"/>
      <c r="H39" s="175"/>
      <c r="I39" s="175"/>
      <c r="J39" s="175"/>
      <c r="K39" s="175"/>
      <c r="L39" s="175"/>
      <c r="M39" s="175"/>
      <c r="N39" s="175"/>
      <c r="O39" s="175"/>
      <c r="P39" s="175"/>
      <c r="Q39" s="175"/>
      <c r="R39" s="175"/>
      <c r="S39" s="175"/>
      <c r="T39" s="175"/>
    </row>
    <row r="40" spans="1:20" ht="38.25" customHeight="1">
      <c r="A40" s="402" t="s">
        <v>572</v>
      </c>
      <c r="B40" s="402"/>
      <c r="C40" s="402"/>
      <c r="D40" s="402"/>
      <c r="E40" s="402"/>
      <c r="F40" s="402"/>
      <c r="G40" s="175"/>
      <c r="H40" s="175"/>
      <c r="I40" s="175"/>
      <c r="J40" s="175"/>
      <c r="K40" s="175"/>
      <c r="L40" s="175"/>
      <c r="M40" s="175"/>
      <c r="N40" s="175"/>
      <c r="O40" s="175"/>
      <c r="P40" s="175"/>
      <c r="Q40" s="175"/>
      <c r="R40" s="175"/>
      <c r="S40" s="175"/>
      <c r="T40" s="175"/>
    </row>
    <row r="43" spans="1:20" s="75" customFormat="1">
      <c r="A43" s="398" t="s">
        <v>537</v>
      </c>
      <c r="B43" s="398"/>
      <c r="C43" s="398"/>
      <c r="D43" s="398"/>
      <c r="E43" s="398"/>
      <c r="F43" s="398"/>
    </row>
    <row r="45" spans="1:20">
      <c r="A45" s="175"/>
      <c r="B45" s="175"/>
      <c r="C45" s="415">
        <v>2019</v>
      </c>
      <c r="D45" s="415"/>
      <c r="E45" s="415"/>
      <c r="F45" s="415">
        <v>2020</v>
      </c>
      <c r="G45" s="415"/>
      <c r="H45" s="415"/>
      <c r="I45" s="415"/>
      <c r="J45" s="415"/>
      <c r="K45" s="415"/>
      <c r="L45" s="415"/>
      <c r="M45" s="415"/>
      <c r="N45" s="415"/>
      <c r="O45" s="175"/>
      <c r="P45" s="175"/>
      <c r="Q45" s="175"/>
      <c r="R45" s="175"/>
      <c r="S45" s="175"/>
      <c r="T45" s="175"/>
    </row>
    <row r="46" spans="1:20">
      <c r="A46" s="175"/>
      <c r="B46" s="175"/>
      <c r="C46" s="69" t="s">
        <v>170</v>
      </c>
      <c r="D46" s="69" t="s">
        <v>171</v>
      </c>
      <c r="E46" s="69" t="s">
        <v>172</v>
      </c>
      <c r="F46" s="44" t="s">
        <v>173</v>
      </c>
      <c r="G46" s="69" t="s">
        <v>174</v>
      </c>
      <c r="H46" s="69" t="s">
        <v>175</v>
      </c>
      <c r="I46" s="69" t="s">
        <v>176</v>
      </c>
      <c r="J46" s="44" t="s">
        <v>177</v>
      </c>
      <c r="K46" s="69" t="s">
        <v>166</v>
      </c>
      <c r="L46" s="69" t="s">
        <v>167</v>
      </c>
      <c r="M46" s="69" t="s">
        <v>168</v>
      </c>
      <c r="N46" s="44" t="s">
        <v>169</v>
      </c>
      <c r="O46" s="175"/>
      <c r="P46" s="175"/>
      <c r="Q46" s="175"/>
      <c r="R46" s="175"/>
      <c r="S46" s="175"/>
      <c r="T46" s="175"/>
    </row>
    <row r="47" spans="1:20">
      <c r="A47" s="42"/>
      <c r="B47" s="42" t="s">
        <v>35</v>
      </c>
      <c r="C47" s="241">
        <v>4.8000000000000001E-2</v>
      </c>
      <c r="D47" s="241">
        <v>0.05</v>
      </c>
      <c r="E47" s="241">
        <v>5.5E-2</v>
      </c>
      <c r="F47" s="241">
        <v>6.8000000000000005E-2</v>
      </c>
      <c r="G47" s="241">
        <v>6.4000000000000001E-2</v>
      </c>
      <c r="H47" s="241">
        <v>5.7000000000000002E-2</v>
      </c>
      <c r="I47" s="241">
        <v>0.33800000000000002</v>
      </c>
      <c r="J47" s="241">
        <v>0.32500000000000001</v>
      </c>
      <c r="K47" s="241">
        <v>0.34399999999999997</v>
      </c>
      <c r="L47" s="241">
        <v>0.245</v>
      </c>
      <c r="M47" s="241">
        <v>0.17899999999999999</v>
      </c>
      <c r="N47" s="241">
        <v>0.10100000000000001</v>
      </c>
      <c r="O47" s="175"/>
      <c r="P47" s="175"/>
      <c r="Q47" s="175"/>
      <c r="R47" s="175"/>
      <c r="S47" s="175"/>
      <c r="T47" s="175"/>
    </row>
    <row r="48" spans="1:20">
      <c r="A48" s="42"/>
      <c r="B48" s="42" t="s">
        <v>23</v>
      </c>
      <c r="C48" s="241">
        <v>2.9000000000000001E-2</v>
      </c>
      <c r="D48" s="241">
        <v>2.8000000000000001E-2</v>
      </c>
      <c r="E48" s="241">
        <v>2.8000000000000001E-2</v>
      </c>
      <c r="F48" s="241">
        <v>3.5000000000000003E-2</v>
      </c>
      <c r="G48" s="241">
        <v>3.4000000000000002E-2</v>
      </c>
      <c r="H48" s="241">
        <v>0.03</v>
      </c>
      <c r="I48" s="241">
        <v>0.155</v>
      </c>
      <c r="J48" s="241">
        <v>0.14899999999999999</v>
      </c>
      <c r="K48" s="241">
        <v>0.16500000000000001</v>
      </c>
      <c r="L48" s="241">
        <v>0.14399999999999999</v>
      </c>
      <c r="M48" s="241">
        <v>0.112</v>
      </c>
      <c r="N48" s="241">
        <v>6.5000000000000002E-2</v>
      </c>
      <c r="O48" s="175"/>
      <c r="P48" s="175"/>
      <c r="Q48" s="175"/>
      <c r="R48" s="175"/>
      <c r="S48" s="175"/>
      <c r="T48" s="175"/>
    </row>
    <row r="49" spans="1:20">
      <c r="A49" s="42"/>
      <c r="B49" s="46" t="s">
        <v>22</v>
      </c>
      <c r="C49" s="336">
        <v>3.2000000000000001E-2</v>
      </c>
      <c r="D49" s="336">
        <v>3.2000000000000001E-2</v>
      </c>
      <c r="E49" s="336">
        <v>3.2000000000000001E-2</v>
      </c>
      <c r="F49" s="336">
        <v>3.9E-2</v>
      </c>
      <c r="G49" s="336">
        <v>3.6999999999999998E-2</v>
      </c>
      <c r="H49" s="336">
        <v>3.2000000000000001E-2</v>
      </c>
      <c r="I49" s="336">
        <v>0.13400000000000001</v>
      </c>
      <c r="J49" s="336">
        <v>0.127</v>
      </c>
      <c r="K49" s="336">
        <v>0.14000000000000001</v>
      </c>
      <c r="L49" s="336">
        <v>0.123</v>
      </c>
      <c r="M49" s="336">
        <v>9.2999999999999999E-2</v>
      </c>
      <c r="N49" s="336">
        <v>5.1999999999999998E-2</v>
      </c>
      <c r="O49" s="175"/>
      <c r="P49" s="175"/>
      <c r="Q49" s="175"/>
      <c r="R49" s="175"/>
      <c r="S49" s="175"/>
      <c r="T49" s="175"/>
    </row>
    <row r="50" spans="1:20">
      <c r="A50" s="42"/>
      <c r="B50" s="42" t="s">
        <v>41</v>
      </c>
      <c r="C50" s="241">
        <v>0.04</v>
      </c>
      <c r="D50" s="241">
        <v>0.04</v>
      </c>
      <c r="E50" s="241">
        <v>4.1000000000000002E-2</v>
      </c>
      <c r="F50" s="241">
        <v>4.8000000000000001E-2</v>
      </c>
      <c r="G50" s="241">
        <v>4.5999999999999999E-2</v>
      </c>
      <c r="H50" s="241">
        <v>0.04</v>
      </c>
      <c r="I50" s="241">
        <v>0.16200000000000001</v>
      </c>
      <c r="J50" s="241">
        <v>0.152</v>
      </c>
      <c r="K50" s="241">
        <v>0.16600000000000001</v>
      </c>
      <c r="L50" s="241">
        <v>0.14499999999999999</v>
      </c>
      <c r="M50" s="241">
        <v>0.113</v>
      </c>
      <c r="N50" s="241">
        <v>6.5000000000000002E-2</v>
      </c>
      <c r="O50" s="175"/>
      <c r="P50" s="175"/>
      <c r="Q50" s="175"/>
      <c r="R50" s="175"/>
      <c r="S50" s="175"/>
      <c r="T50" s="175"/>
    </row>
    <row r="51" spans="1:20">
      <c r="A51" s="42"/>
      <c r="B51" s="42" t="s">
        <v>42</v>
      </c>
      <c r="C51" s="241">
        <v>5.6000000000000001E-2</v>
      </c>
      <c r="D51" s="241">
        <v>8.6999999999999994E-2</v>
      </c>
      <c r="E51" s="241">
        <v>0.105</v>
      </c>
      <c r="F51" s="241">
        <v>0.13600000000000001</v>
      </c>
      <c r="G51" s="241">
        <v>0.121</v>
      </c>
      <c r="H51" s="241">
        <v>0.109</v>
      </c>
      <c r="I51" s="241">
        <v>0.26900000000000002</v>
      </c>
      <c r="J51" s="241">
        <v>0.22600000000000001</v>
      </c>
      <c r="K51" s="241">
        <v>0.20200000000000001</v>
      </c>
      <c r="L51" s="241">
        <v>0.153</v>
      </c>
      <c r="M51" s="241">
        <v>0.112</v>
      </c>
      <c r="N51" s="241">
        <v>6.8000000000000005E-2</v>
      </c>
      <c r="O51" s="175"/>
      <c r="P51" s="175"/>
      <c r="Q51" s="175"/>
      <c r="R51" s="175"/>
      <c r="S51" s="175"/>
      <c r="T51" s="175"/>
    </row>
    <row r="52" spans="1:20">
      <c r="A52" s="42"/>
      <c r="B52" s="42" t="s">
        <v>44</v>
      </c>
      <c r="C52" s="241">
        <v>0.05</v>
      </c>
      <c r="D52" s="241">
        <v>5.2999999999999999E-2</v>
      </c>
      <c r="E52" s="241">
        <v>0.06</v>
      </c>
      <c r="F52" s="241">
        <v>7.2999999999999995E-2</v>
      </c>
      <c r="G52" s="241">
        <v>6.8000000000000005E-2</v>
      </c>
      <c r="H52" s="241">
        <v>0.06</v>
      </c>
      <c r="I52" s="241">
        <v>0.16500000000000001</v>
      </c>
      <c r="J52" s="241">
        <v>0.151</v>
      </c>
      <c r="K52" s="241">
        <v>0.16700000000000001</v>
      </c>
      <c r="L52" s="241">
        <v>0.151</v>
      </c>
      <c r="M52" s="241">
        <v>0.115</v>
      </c>
      <c r="N52" s="241">
        <v>6.7000000000000004E-2</v>
      </c>
      <c r="O52" s="175"/>
      <c r="P52" s="175"/>
      <c r="Q52" s="175"/>
      <c r="R52" s="175"/>
      <c r="S52" s="175"/>
      <c r="T52" s="175"/>
    </row>
    <row r="53" spans="1:20">
      <c r="A53" s="42"/>
      <c r="B53" s="42" t="s">
        <v>43</v>
      </c>
      <c r="C53" s="241">
        <v>4.3999999999999997E-2</v>
      </c>
      <c r="D53" s="241">
        <v>4.3999999999999997E-2</v>
      </c>
      <c r="E53" s="241">
        <v>4.4999999999999998E-2</v>
      </c>
      <c r="F53" s="241">
        <v>5.2999999999999999E-2</v>
      </c>
      <c r="G53" s="241">
        <v>0.05</v>
      </c>
      <c r="H53" s="241">
        <v>4.5999999999999999E-2</v>
      </c>
      <c r="I53" s="241">
        <v>0.16800000000000001</v>
      </c>
      <c r="J53" s="241">
        <v>0.16600000000000001</v>
      </c>
      <c r="K53" s="241">
        <v>0.189</v>
      </c>
      <c r="L53" s="241">
        <v>0.17199999999999999</v>
      </c>
      <c r="M53" s="241">
        <v>0.13800000000000001</v>
      </c>
      <c r="N53" s="241">
        <v>8.4000000000000005E-2</v>
      </c>
      <c r="O53" s="175"/>
      <c r="P53" s="175"/>
      <c r="Q53" s="175"/>
      <c r="R53" s="175"/>
      <c r="S53" s="175"/>
      <c r="T53" s="175"/>
    </row>
    <row r="54" spans="1:20">
      <c r="A54" s="42"/>
      <c r="B54" s="42" t="s">
        <v>40</v>
      </c>
      <c r="C54" s="241">
        <v>3.5000000000000003E-2</v>
      </c>
      <c r="D54" s="241">
        <v>3.5999999999999997E-2</v>
      </c>
      <c r="E54" s="241">
        <v>3.7999999999999999E-2</v>
      </c>
      <c r="F54" s="241">
        <v>4.5999999999999999E-2</v>
      </c>
      <c r="G54" s="241">
        <v>4.2999999999999997E-2</v>
      </c>
      <c r="H54" s="241">
        <v>3.6999999999999998E-2</v>
      </c>
      <c r="I54" s="241">
        <v>0.158</v>
      </c>
      <c r="J54" s="241">
        <v>0.14499999999999999</v>
      </c>
      <c r="K54" s="241">
        <v>0.157</v>
      </c>
      <c r="L54" s="241">
        <v>0.13400000000000001</v>
      </c>
      <c r="M54" s="241">
        <v>0.10199999999999999</v>
      </c>
      <c r="N54" s="241">
        <v>5.7000000000000002E-2</v>
      </c>
      <c r="O54" s="175"/>
      <c r="P54" s="175"/>
      <c r="Q54" s="175"/>
      <c r="R54" s="175"/>
      <c r="S54" s="175"/>
      <c r="T54" s="175"/>
    </row>
    <row r="55" spans="1:20">
      <c r="A55" s="42"/>
      <c r="B55" s="42" t="s">
        <v>39</v>
      </c>
      <c r="C55" s="241">
        <v>3.2000000000000001E-2</v>
      </c>
      <c r="D55" s="241">
        <v>3.2000000000000001E-2</v>
      </c>
      <c r="E55" s="241">
        <v>3.2000000000000001E-2</v>
      </c>
      <c r="F55" s="241">
        <v>3.7999999999999999E-2</v>
      </c>
      <c r="G55" s="241">
        <v>3.5999999999999997E-2</v>
      </c>
      <c r="H55" s="241">
        <v>3.3000000000000002E-2</v>
      </c>
      <c r="I55" s="241">
        <v>0.16</v>
      </c>
      <c r="J55" s="241">
        <v>0.158</v>
      </c>
      <c r="K55" s="241">
        <v>0.17799999999999999</v>
      </c>
      <c r="L55" s="241">
        <v>0.16</v>
      </c>
      <c r="M55" s="241">
        <v>0.126</v>
      </c>
      <c r="N55" s="241">
        <v>7.5999999999999998E-2</v>
      </c>
      <c r="O55" s="175"/>
      <c r="P55" s="175"/>
      <c r="Q55" s="175"/>
      <c r="R55" s="175"/>
      <c r="S55" s="175"/>
      <c r="T55" s="175"/>
    </row>
    <row r="56" spans="1:20">
      <c r="A56" s="42"/>
      <c r="B56" s="42" t="s">
        <v>18</v>
      </c>
      <c r="C56" s="241">
        <v>2.5999999999999999E-2</v>
      </c>
      <c r="D56" s="241">
        <v>2.5999999999999999E-2</v>
      </c>
      <c r="E56" s="241">
        <v>2.7E-2</v>
      </c>
      <c r="F56" s="241">
        <v>3.5000000000000003E-2</v>
      </c>
      <c r="G56" s="241">
        <v>3.4000000000000002E-2</v>
      </c>
      <c r="H56" s="241">
        <v>2.9000000000000001E-2</v>
      </c>
      <c r="I56" s="241">
        <v>0.123</v>
      </c>
      <c r="J56" s="241">
        <v>0.113</v>
      </c>
      <c r="K56" s="241">
        <v>0.124</v>
      </c>
      <c r="L56" s="241">
        <v>0.107</v>
      </c>
      <c r="M56" s="241">
        <v>8.1000000000000003E-2</v>
      </c>
      <c r="N56" s="241">
        <v>4.4999999999999998E-2</v>
      </c>
      <c r="O56" s="175"/>
      <c r="P56" s="175"/>
      <c r="Q56" s="175"/>
      <c r="R56" s="175"/>
      <c r="S56" s="175"/>
      <c r="T56" s="175"/>
    </row>
    <row r="57" spans="1:20">
      <c r="A57" s="42"/>
      <c r="B57" s="42" t="s">
        <v>29</v>
      </c>
      <c r="C57" s="241">
        <v>3.1E-2</v>
      </c>
      <c r="D57" s="241">
        <v>0.03</v>
      </c>
      <c r="E57" s="241">
        <v>3.1E-2</v>
      </c>
      <c r="F57" s="241">
        <v>3.9E-2</v>
      </c>
      <c r="G57" s="241">
        <v>3.5999999999999997E-2</v>
      </c>
      <c r="H57" s="241">
        <v>3.1E-2</v>
      </c>
      <c r="I57" s="241">
        <v>0.109</v>
      </c>
      <c r="J57" s="241">
        <v>0.106</v>
      </c>
      <c r="K57" s="241">
        <v>0.124</v>
      </c>
      <c r="L57" s="241">
        <v>0.114</v>
      </c>
      <c r="M57" s="241">
        <v>8.6999999999999994E-2</v>
      </c>
      <c r="N57" s="241">
        <v>5.0999999999999997E-2</v>
      </c>
      <c r="O57" s="175"/>
      <c r="P57" s="175"/>
      <c r="Q57" s="175"/>
      <c r="R57" s="175"/>
      <c r="S57" s="175"/>
      <c r="T57" s="175"/>
    </row>
    <row r="58" spans="1:20">
      <c r="A58" s="42"/>
      <c r="B58" s="42" t="s">
        <v>25</v>
      </c>
      <c r="C58" s="241">
        <v>0.03</v>
      </c>
      <c r="D58" s="241">
        <v>0.03</v>
      </c>
      <c r="E58" s="241">
        <v>0.03</v>
      </c>
      <c r="F58" s="241">
        <v>3.6999999999999998E-2</v>
      </c>
      <c r="G58" s="241">
        <v>3.5999999999999997E-2</v>
      </c>
      <c r="H58" s="241">
        <v>3.2000000000000001E-2</v>
      </c>
      <c r="I58" s="241">
        <v>0.14199999999999999</v>
      </c>
      <c r="J58" s="241">
        <v>0.13500000000000001</v>
      </c>
      <c r="K58" s="241">
        <v>0.14899999999999999</v>
      </c>
      <c r="L58" s="241">
        <v>0.13200000000000001</v>
      </c>
      <c r="M58" s="241">
        <v>0.10199999999999999</v>
      </c>
      <c r="N58" s="241">
        <v>5.8999999999999997E-2</v>
      </c>
      <c r="O58" s="175"/>
      <c r="P58" s="175"/>
      <c r="Q58" s="175"/>
      <c r="R58" s="175"/>
      <c r="S58" s="175"/>
      <c r="T58" s="175"/>
    </row>
    <row r="59" spans="1:20">
      <c r="A59" s="42"/>
      <c r="B59" s="42" t="s">
        <v>24</v>
      </c>
      <c r="C59" s="241">
        <v>0.03</v>
      </c>
      <c r="D59" s="241">
        <v>3.1E-2</v>
      </c>
      <c r="E59" s="241">
        <v>3.2000000000000001E-2</v>
      </c>
      <c r="F59" s="241">
        <v>3.9E-2</v>
      </c>
      <c r="G59" s="241">
        <v>3.7999999999999999E-2</v>
      </c>
      <c r="H59" s="241">
        <v>3.3000000000000002E-2</v>
      </c>
      <c r="I59" s="241">
        <v>0.156</v>
      </c>
      <c r="J59" s="241">
        <v>0.14199999999999999</v>
      </c>
      <c r="K59" s="241">
        <v>0.154</v>
      </c>
      <c r="L59" s="241">
        <v>0.129</v>
      </c>
      <c r="M59" s="241">
        <v>9.9000000000000005E-2</v>
      </c>
      <c r="N59" s="241">
        <v>5.7000000000000002E-2</v>
      </c>
      <c r="O59" s="175"/>
      <c r="P59" s="175"/>
      <c r="Q59" s="175"/>
      <c r="R59" s="175"/>
      <c r="S59" s="175"/>
      <c r="T59" s="175"/>
    </row>
    <row r="60" spans="1:20">
      <c r="A60" s="42"/>
      <c r="B60" s="42" t="s">
        <v>19</v>
      </c>
      <c r="C60" s="241">
        <v>2.7E-2</v>
      </c>
      <c r="D60" s="241">
        <v>2.7E-2</v>
      </c>
      <c r="E60" s="241">
        <v>2.8000000000000001E-2</v>
      </c>
      <c r="F60" s="241">
        <v>3.4000000000000002E-2</v>
      </c>
      <c r="G60" s="241">
        <v>3.3000000000000002E-2</v>
      </c>
      <c r="H60" s="241">
        <v>2.9000000000000001E-2</v>
      </c>
      <c r="I60" s="241">
        <v>0.13</v>
      </c>
      <c r="J60" s="241">
        <v>0.122</v>
      </c>
      <c r="K60" s="241">
        <v>0.13500000000000001</v>
      </c>
      <c r="L60" s="241">
        <v>0.115</v>
      </c>
      <c r="M60" s="241">
        <v>8.8999999999999996E-2</v>
      </c>
      <c r="N60" s="241">
        <v>0.05</v>
      </c>
      <c r="O60" s="175"/>
      <c r="P60" s="175"/>
      <c r="Q60" s="175"/>
      <c r="R60" s="175"/>
      <c r="S60" s="175"/>
      <c r="T60" s="175"/>
    </row>
    <row r="61" spans="1:20">
      <c r="A61" s="42"/>
      <c r="B61" s="42" t="s">
        <v>30</v>
      </c>
      <c r="C61" s="241">
        <v>3.4000000000000002E-2</v>
      </c>
      <c r="D61" s="241">
        <v>3.5999999999999997E-2</v>
      </c>
      <c r="E61" s="241">
        <v>3.7999999999999999E-2</v>
      </c>
      <c r="F61" s="241">
        <v>4.8000000000000001E-2</v>
      </c>
      <c r="G61" s="241">
        <v>4.5999999999999999E-2</v>
      </c>
      <c r="H61" s="241">
        <v>0.04</v>
      </c>
      <c r="I61" s="241">
        <v>0.17299999999999999</v>
      </c>
      <c r="J61" s="241">
        <v>0.156</v>
      </c>
      <c r="K61" s="241">
        <v>0.16600000000000001</v>
      </c>
      <c r="L61" s="241">
        <v>0.13500000000000001</v>
      </c>
      <c r="M61" s="241">
        <v>0.10299999999999999</v>
      </c>
      <c r="N61" s="241">
        <v>5.8000000000000003E-2</v>
      </c>
      <c r="O61" s="175"/>
      <c r="P61" s="175"/>
      <c r="Q61" s="175"/>
      <c r="R61" s="175"/>
      <c r="S61" s="175"/>
      <c r="T61" s="175"/>
    </row>
    <row r="62" spans="1:20">
      <c r="A62" s="42"/>
      <c r="B62" s="42" t="s">
        <v>37</v>
      </c>
      <c r="C62" s="241">
        <v>4.1000000000000002E-2</v>
      </c>
      <c r="D62" s="241">
        <v>4.1000000000000002E-2</v>
      </c>
      <c r="E62" s="241">
        <v>4.2999999999999997E-2</v>
      </c>
      <c r="F62" s="241">
        <v>5.3999999999999999E-2</v>
      </c>
      <c r="G62" s="241">
        <v>5.0999999999999997E-2</v>
      </c>
      <c r="H62" s="241">
        <v>4.5999999999999999E-2</v>
      </c>
      <c r="I62" s="241">
        <v>0.19800000000000001</v>
      </c>
      <c r="J62" s="241">
        <v>0.188</v>
      </c>
      <c r="K62" s="241">
        <v>0.20599999999999999</v>
      </c>
      <c r="L62" s="241">
        <v>0.182</v>
      </c>
      <c r="M62" s="241">
        <v>0.14399999999999999</v>
      </c>
      <c r="N62" s="241">
        <v>8.5999999999999993E-2</v>
      </c>
      <c r="O62" s="175"/>
      <c r="P62" s="175"/>
      <c r="Q62" s="175"/>
      <c r="R62" s="175"/>
      <c r="S62" s="175"/>
      <c r="T62" s="175"/>
    </row>
    <row r="63" spans="1:20">
      <c r="A63" s="42"/>
      <c r="B63" s="42" t="s">
        <v>34</v>
      </c>
      <c r="C63" s="241">
        <v>4.7E-2</v>
      </c>
      <c r="D63" s="241">
        <v>4.7E-2</v>
      </c>
      <c r="E63" s="241">
        <v>5.2999999999999999E-2</v>
      </c>
      <c r="F63" s="241">
        <v>6.2E-2</v>
      </c>
      <c r="G63" s="241">
        <v>5.8000000000000003E-2</v>
      </c>
      <c r="H63" s="241">
        <v>5.0999999999999997E-2</v>
      </c>
      <c r="I63" s="241">
        <v>0.14399999999999999</v>
      </c>
      <c r="J63" s="241">
        <v>0.13300000000000001</v>
      </c>
      <c r="K63" s="241">
        <v>0.14899999999999999</v>
      </c>
      <c r="L63" s="241">
        <v>0.13700000000000001</v>
      </c>
      <c r="M63" s="241">
        <v>0.107</v>
      </c>
      <c r="N63" s="241">
        <v>6.2E-2</v>
      </c>
      <c r="O63" s="175"/>
      <c r="P63" s="175"/>
      <c r="Q63" s="175"/>
      <c r="R63" s="175"/>
      <c r="S63" s="175"/>
      <c r="T63" s="175"/>
    </row>
    <row r="64" spans="1:20">
      <c r="A64" s="42"/>
      <c r="B64" s="42" t="s">
        <v>20</v>
      </c>
      <c r="C64" s="241">
        <v>2.9000000000000001E-2</v>
      </c>
      <c r="D64" s="241">
        <v>2.9000000000000001E-2</v>
      </c>
      <c r="E64" s="241">
        <v>0.03</v>
      </c>
      <c r="F64" s="241">
        <v>3.5999999999999997E-2</v>
      </c>
      <c r="G64" s="241">
        <v>3.5000000000000003E-2</v>
      </c>
      <c r="H64" s="241">
        <v>3.1E-2</v>
      </c>
      <c r="I64" s="241">
        <v>0.124</v>
      </c>
      <c r="J64" s="241">
        <v>0.11799999999999999</v>
      </c>
      <c r="K64" s="241">
        <v>0.13200000000000001</v>
      </c>
      <c r="L64" s="241">
        <v>0.11600000000000001</v>
      </c>
      <c r="M64" s="241">
        <v>8.8999999999999996E-2</v>
      </c>
      <c r="N64" s="241">
        <v>5.0999999999999997E-2</v>
      </c>
      <c r="O64" s="175"/>
      <c r="P64" s="175"/>
      <c r="Q64" s="175"/>
      <c r="R64" s="175"/>
      <c r="S64" s="175"/>
      <c r="T64" s="175"/>
    </row>
    <row r="65" spans="1:20">
      <c r="A65" s="42"/>
      <c r="B65" s="42" t="s">
        <v>21</v>
      </c>
      <c r="C65" s="241">
        <v>3.2000000000000001E-2</v>
      </c>
      <c r="D65" s="241">
        <v>3.2000000000000001E-2</v>
      </c>
      <c r="E65" s="241">
        <v>3.5999999999999997E-2</v>
      </c>
      <c r="F65" s="241">
        <v>4.5999999999999999E-2</v>
      </c>
      <c r="G65" s="241">
        <v>4.3999999999999997E-2</v>
      </c>
      <c r="H65" s="241">
        <v>3.9E-2</v>
      </c>
      <c r="I65" s="241">
        <v>0.17100000000000001</v>
      </c>
      <c r="J65" s="241">
        <v>0.15</v>
      </c>
      <c r="K65" s="241">
        <v>0.158</v>
      </c>
      <c r="L65" s="241">
        <v>0.13400000000000001</v>
      </c>
      <c r="M65" s="241">
        <v>0.10299999999999999</v>
      </c>
      <c r="N65" s="241">
        <v>5.7000000000000002E-2</v>
      </c>
      <c r="O65" s="175"/>
      <c r="P65" s="175"/>
      <c r="Q65" s="175"/>
      <c r="R65" s="175"/>
      <c r="S65" s="175"/>
      <c r="T65" s="175"/>
    </row>
    <row r="66" spans="1:20">
      <c r="A66" s="42"/>
      <c r="B66" s="42" t="s">
        <v>28</v>
      </c>
      <c r="C66" s="241">
        <v>3.5999999999999997E-2</v>
      </c>
      <c r="D66" s="241">
        <v>3.5000000000000003E-2</v>
      </c>
      <c r="E66" s="241">
        <v>3.6999999999999998E-2</v>
      </c>
      <c r="F66" s="241">
        <v>4.4999999999999998E-2</v>
      </c>
      <c r="G66" s="241">
        <v>4.2999999999999997E-2</v>
      </c>
      <c r="H66" s="241">
        <v>3.9E-2</v>
      </c>
      <c r="I66" s="241">
        <v>0.154</v>
      </c>
      <c r="J66" s="241">
        <v>0.14799999999999999</v>
      </c>
      <c r="K66" s="241">
        <v>0.16400000000000001</v>
      </c>
      <c r="L66" s="241">
        <v>0.14599999999999999</v>
      </c>
      <c r="M66" s="241">
        <v>0.114</v>
      </c>
      <c r="N66" s="241">
        <v>6.8000000000000005E-2</v>
      </c>
      <c r="O66" s="175"/>
      <c r="P66" s="175"/>
      <c r="Q66" s="175"/>
      <c r="R66" s="175"/>
      <c r="S66" s="175"/>
      <c r="T66" s="175"/>
    </row>
    <row r="67" spans="1:20">
      <c r="A67" s="42"/>
      <c r="B67" s="42" t="s">
        <v>27</v>
      </c>
      <c r="C67" s="241">
        <v>0.03</v>
      </c>
      <c r="D67" s="241">
        <v>3.1E-2</v>
      </c>
      <c r="E67" s="241">
        <v>3.4000000000000002E-2</v>
      </c>
      <c r="F67" s="241">
        <v>4.3999999999999997E-2</v>
      </c>
      <c r="G67" s="241">
        <v>4.2000000000000003E-2</v>
      </c>
      <c r="H67" s="241">
        <v>3.5999999999999997E-2</v>
      </c>
      <c r="I67" s="241">
        <v>0.14399999999999999</v>
      </c>
      <c r="J67" s="241">
        <v>0.127</v>
      </c>
      <c r="K67" s="241">
        <v>0.13800000000000001</v>
      </c>
      <c r="L67" s="241">
        <v>0.121</v>
      </c>
      <c r="M67" s="241">
        <v>9.1999999999999998E-2</v>
      </c>
      <c r="N67" s="241">
        <v>5.1999999999999998E-2</v>
      </c>
      <c r="O67" s="175"/>
      <c r="P67" s="175"/>
      <c r="Q67" s="175"/>
      <c r="R67" s="175"/>
      <c r="S67" s="175"/>
      <c r="T67" s="175"/>
    </row>
    <row r="68" spans="1:20">
      <c r="A68" s="42"/>
      <c r="B68" s="48" t="s">
        <v>53</v>
      </c>
      <c r="C68" s="240">
        <v>3.4000000000000002E-2</v>
      </c>
      <c r="D68" s="240">
        <v>3.5000000000000003E-2</v>
      </c>
      <c r="E68" s="240">
        <v>3.5999999999999997E-2</v>
      </c>
      <c r="F68" s="240">
        <v>4.3999999999999997E-2</v>
      </c>
      <c r="G68" s="240">
        <v>4.2000000000000003E-2</v>
      </c>
      <c r="H68" s="240">
        <v>3.6999999999999998E-2</v>
      </c>
      <c r="I68" s="240">
        <v>0.159</v>
      </c>
      <c r="J68" s="240">
        <v>0.151</v>
      </c>
      <c r="K68" s="240">
        <v>0.16600000000000001</v>
      </c>
      <c r="L68" s="240">
        <v>0.14399999999999999</v>
      </c>
      <c r="M68" s="240">
        <v>0.111</v>
      </c>
      <c r="N68" s="240">
        <v>6.5000000000000002E-2</v>
      </c>
      <c r="O68" s="175"/>
      <c r="P68" s="175"/>
      <c r="Q68" s="175"/>
      <c r="R68" s="175"/>
      <c r="S68" s="175"/>
      <c r="T68" s="175"/>
    </row>
    <row r="69" spans="1:20">
      <c r="A69" s="175"/>
      <c r="B69" s="46" t="s">
        <v>22</v>
      </c>
      <c r="C69" s="336">
        <v>3.2000000000000001E-2</v>
      </c>
      <c r="D69" s="336">
        <v>3.2000000000000001E-2</v>
      </c>
      <c r="E69" s="336">
        <v>3.2000000000000001E-2</v>
      </c>
      <c r="F69" s="336">
        <v>3.9E-2</v>
      </c>
      <c r="G69" s="336">
        <v>3.6999999999999998E-2</v>
      </c>
      <c r="H69" s="336">
        <v>3.2000000000000001E-2</v>
      </c>
      <c r="I69" s="336">
        <v>0.13400000000000001</v>
      </c>
      <c r="J69" s="336">
        <v>0.127</v>
      </c>
      <c r="K69" s="336">
        <v>0.14000000000000001</v>
      </c>
      <c r="L69" s="336">
        <v>0.123</v>
      </c>
      <c r="M69" s="336">
        <v>9.2999999999999999E-2</v>
      </c>
      <c r="N69" s="336">
        <v>5.1999999999999998E-2</v>
      </c>
      <c r="O69" s="175"/>
      <c r="P69" s="175"/>
      <c r="Q69" s="175"/>
      <c r="R69" s="175"/>
      <c r="S69" s="175"/>
      <c r="T69" s="175"/>
    </row>
    <row r="71" spans="1:20" ht="26.5" customHeight="1">
      <c r="A71" s="402" t="s">
        <v>178</v>
      </c>
      <c r="B71" s="402"/>
      <c r="C71" s="402"/>
      <c r="D71" s="402"/>
      <c r="E71" s="402"/>
      <c r="F71" s="402"/>
      <c r="G71" s="175"/>
      <c r="H71" s="175"/>
      <c r="I71" s="175"/>
      <c r="J71" s="175"/>
      <c r="K71" s="175"/>
      <c r="L71" s="175"/>
      <c r="M71" s="175"/>
      <c r="N71" s="175"/>
      <c r="O71" s="175"/>
      <c r="P71" s="175"/>
      <c r="Q71" s="175"/>
      <c r="R71" s="175"/>
      <c r="S71" s="175"/>
      <c r="T71" s="175"/>
    </row>
    <row r="72" spans="1:20">
      <c r="A72" s="402" t="s">
        <v>179</v>
      </c>
      <c r="B72" s="402"/>
      <c r="C72" s="402"/>
      <c r="D72" s="402"/>
      <c r="E72" s="402"/>
      <c r="F72" s="402"/>
      <c r="G72" s="175"/>
      <c r="H72" s="175"/>
      <c r="I72" s="175"/>
      <c r="J72" s="175"/>
      <c r="K72" s="175"/>
      <c r="L72" s="175"/>
      <c r="M72" s="175"/>
      <c r="N72" s="175"/>
      <c r="O72" s="175"/>
      <c r="P72" s="175"/>
      <c r="Q72" s="175"/>
      <c r="R72" s="175"/>
      <c r="S72" s="175"/>
      <c r="T72" s="175"/>
    </row>
    <row r="73" spans="1:20" s="175" customFormat="1">
      <c r="A73" s="199"/>
      <c r="B73" s="199"/>
      <c r="C73" s="199"/>
      <c r="D73" s="199"/>
      <c r="E73" s="199"/>
      <c r="F73" s="199"/>
    </row>
    <row r="74" spans="1:20" s="75" customFormat="1">
      <c r="A74" s="222" t="s">
        <v>538</v>
      </c>
      <c r="B74" s="223"/>
      <c r="C74" s="223"/>
      <c r="D74" s="223"/>
      <c r="E74" s="223"/>
      <c r="F74" s="223"/>
    </row>
    <row r="75" spans="1:20" s="175" customFormat="1">
      <c r="A75" s="199"/>
      <c r="B75" s="199"/>
      <c r="C75" s="199"/>
      <c r="D75" s="199"/>
      <c r="E75" s="199"/>
      <c r="F75" s="199"/>
    </row>
    <row r="76" spans="1:20" s="175" customFormat="1">
      <c r="A76" s="199"/>
      <c r="C76" s="287"/>
      <c r="D76" s="415">
        <v>2019</v>
      </c>
      <c r="E76" s="415"/>
      <c r="F76" s="415"/>
      <c r="G76" s="415">
        <v>2020</v>
      </c>
      <c r="H76" s="415"/>
      <c r="I76" s="415"/>
      <c r="J76" s="415"/>
      <c r="K76" s="415"/>
      <c r="L76" s="415"/>
      <c r="M76" s="415"/>
      <c r="N76" s="415"/>
      <c r="O76" s="415"/>
    </row>
    <row r="77" spans="1:20" s="175" customFormat="1">
      <c r="A77" s="199"/>
      <c r="C77" s="69" t="s">
        <v>180</v>
      </c>
      <c r="D77" s="69" t="s">
        <v>170</v>
      </c>
      <c r="E77" s="69" t="s">
        <v>171</v>
      </c>
      <c r="F77" s="69" t="s">
        <v>172</v>
      </c>
      <c r="G77" s="44" t="s">
        <v>173</v>
      </c>
      <c r="H77" s="69" t="s">
        <v>174</v>
      </c>
      <c r="I77" s="69" t="s">
        <v>175</v>
      </c>
      <c r="J77" s="69" t="s">
        <v>176</v>
      </c>
      <c r="K77" s="44" t="s">
        <v>177</v>
      </c>
      <c r="L77" s="69" t="s">
        <v>166</v>
      </c>
      <c r="M77" s="69" t="s">
        <v>167</v>
      </c>
      <c r="N77" s="69" t="s">
        <v>168</v>
      </c>
      <c r="O77" s="44" t="s">
        <v>169</v>
      </c>
      <c r="P77" s="69" t="s">
        <v>70</v>
      </c>
      <c r="Q77" s="69" t="s">
        <v>652</v>
      </c>
    </row>
    <row r="78" spans="1:20" s="5" customFormat="1">
      <c r="A78" s="198"/>
      <c r="B78" s="294" t="s">
        <v>18</v>
      </c>
      <c r="C78" s="337">
        <v>0.04</v>
      </c>
      <c r="D78" s="241">
        <v>2.5999999999999999E-2</v>
      </c>
      <c r="E78" s="241">
        <v>2.5999999999999999E-2</v>
      </c>
      <c r="F78" s="241">
        <v>2.7E-2</v>
      </c>
      <c r="G78" s="241">
        <v>3.5000000000000003E-2</v>
      </c>
      <c r="H78" s="241">
        <v>3.4000000000000002E-2</v>
      </c>
      <c r="I78" s="241">
        <v>2.9000000000000001E-2</v>
      </c>
      <c r="J78" s="241">
        <v>0.123</v>
      </c>
      <c r="K78" s="241">
        <v>0.113</v>
      </c>
      <c r="L78" s="241">
        <v>0.124</v>
      </c>
      <c r="M78" s="241">
        <v>0.107</v>
      </c>
      <c r="N78" s="241">
        <v>8.1000000000000003E-2</v>
      </c>
      <c r="O78" s="241">
        <v>4.4999999999999998E-2</v>
      </c>
      <c r="P78" s="337"/>
      <c r="Q78" s="241">
        <v>5.5E-2</v>
      </c>
    </row>
    <row r="79" spans="1:20" s="175" customFormat="1">
      <c r="A79" s="199"/>
      <c r="B79" s="294" t="s">
        <v>19</v>
      </c>
      <c r="C79" s="337">
        <v>4.2000000000000003E-2</v>
      </c>
      <c r="D79" s="241">
        <v>2.7E-2</v>
      </c>
      <c r="E79" s="241">
        <v>2.7E-2</v>
      </c>
      <c r="F79" s="241">
        <v>2.8000000000000001E-2</v>
      </c>
      <c r="G79" s="241">
        <v>3.4000000000000002E-2</v>
      </c>
      <c r="H79" s="241">
        <v>3.3000000000000002E-2</v>
      </c>
      <c r="I79" s="241">
        <v>2.9000000000000001E-2</v>
      </c>
      <c r="J79" s="241">
        <v>0.13</v>
      </c>
      <c r="K79" s="241">
        <v>0.122</v>
      </c>
      <c r="L79" s="241">
        <v>0.13500000000000001</v>
      </c>
      <c r="M79" s="241">
        <v>0.115</v>
      </c>
      <c r="N79" s="241">
        <v>8.8999999999999996E-2</v>
      </c>
      <c r="O79" s="241">
        <v>0.05</v>
      </c>
      <c r="P79" s="337"/>
      <c r="Q79" s="241">
        <v>5.5E-2</v>
      </c>
    </row>
    <row r="80" spans="1:20" s="175" customFormat="1">
      <c r="A80" s="199"/>
      <c r="B80" s="294" t="s">
        <v>20</v>
      </c>
      <c r="C80" s="337">
        <v>4.3999999999999997E-2</v>
      </c>
      <c r="D80" s="241">
        <v>2.9000000000000001E-2</v>
      </c>
      <c r="E80" s="241">
        <v>2.9000000000000001E-2</v>
      </c>
      <c r="F80" s="241">
        <v>0.03</v>
      </c>
      <c r="G80" s="241">
        <v>3.5999999999999997E-2</v>
      </c>
      <c r="H80" s="241">
        <v>3.5000000000000003E-2</v>
      </c>
      <c r="I80" s="241">
        <v>3.1E-2</v>
      </c>
      <c r="J80" s="241">
        <v>0.124</v>
      </c>
      <c r="K80" s="241">
        <v>0.11799999999999999</v>
      </c>
      <c r="L80" s="241">
        <v>0.13200000000000001</v>
      </c>
      <c r="M80" s="241">
        <v>0.11600000000000001</v>
      </c>
      <c r="N80" s="241">
        <v>8.8999999999999996E-2</v>
      </c>
      <c r="O80" s="241">
        <v>5.0999999999999997E-2</v>
      </c>
      <c r="P80" s="337"/>
      <c r="Q80" s="241">
        <v>5.5E-2</v>
      </c>
    </row>
    <row r="81" spans="1:17" s="175" customFormat="1">
      <c r="A81" s="199"/>
      <c r="B81" s="294" t="s">
        <v>29</v>
      </c>
      <c r="C81" s="337">
        <v>4.4999999999999998E-2</v>
      </c>
      <c r="D81" s="241">
        <v>3.1E-2</v>
      </c>
      <c r="E81" s="241">
        <v>0.03</v>
      </c>
      <c r="F81" s="241">
        <v>3.1E-2</v>
      </c>
      <c r="G81" s="241">
        <v>3.9E-2</v>
      </c>
      <c r="H81" s="241">
        <v>3.5999999999999997E-2</v>
      </c>
      <c r="I81" s="241">
        <v>3.1E-2</v>
      </c>
      <c r="J81" s="241">
        <v>0.109</v>
      </c>
      <c r="K81" s="241">
        <v>0.106</v>
      </c>
      <c r="L81" s="241">
        <v>0.124</v>
      </c>
      <c r="M81" s="241">
        <v>0.114</v>
      </c>
      <c r="N81" s="241">
        <v>8.6999999999999994E-2</v>
      </c>
      <c r="O81" s="241">
        <v>5.0999999999999997E-2</v>
      </c>
      <c r="P81" s="337"/>
      <c r="Q81" s="241">
        <v>5.5E-2</v>
      </c>
    </row>
    <row r="82" spans="1:17" s="175" customFormat="1">
      <c r="A82" s="199"/>
      <c r="B82" s="33" t="s">
        <v>22</v>
      </c>
      <c r="D82" s="336">
        <v>3.2000000000000001E-2</v>
      </c>
      <c r="E82" s="336">
        <v>3.2000000000000001E-2</v>
      </c>
      <c r="F82" s="336">
        <v>3.2000000000000001E-2</v>
      </c>
      <c r="G82" s="336">
        <v>3.9E-2</v>
      </c>
      <c r="H82" s="336">
        <v>3.6999999999999998E-2</v>
      </c>
      <c r="I82" s="336">
        <v>3.2000000000000001E-2</v>
      </c>
      <c r="J82" s="336">
        <v>0.13400000000000001</v>
      </c>
      <c r="K82" s="336">
        <v>0.127</v>
      </c>
      <c r="L82" s="336">
        <v>0.14000000000000001</v>
      </c>
      <c r="M82" s="336">
        <v>0.123</v>
      </c>
      <c r="N82" s="336">
        <v>9.2999999999999999E-2</v>
      </c>
      <c r="O82" s="336">
        <v>5.1999999999999998E-2</v>
      </c>
      <c r="P82" s="338">
        <v>4.5999999999999999E-2</v>
      </c>
      <c r="Q82" s="336">
        <v>5.5E-2</v>
      </c>
    </row>
    <row r="83" spans="1:17" s="175" customFormat="1">
      <c r="A83" s="199"/>
      <c r="B83" s="294" t="s">
        <v>25</v>
      </c>
      <c r="C83" s="337">
        <v>4.8000000000000001E-2</v>
      </c>
      <c r="D83" s="241">
        <v>0.03</v>
      </c>
      <c r="E83" s="241">
        <v>0.03</v>
      </c>
      <c r="F83" s="241">
        <v>0.03</v>
      </c>
      <c r="G83" s="241">
        <v>3.6999999999999998E-2</v>
      </c>
      <c r="H83" s="241">
        <v>3.5999999999999997E-2</v>
      </c>
      <c r="I83" s="241">
        <v>3.2000000000000001E-2</v>
      </c>
      <c r="J83" s="241">
        <v>0.14199999999999999</v>
      </c>
      <c r="K83" s="241">
        <v>0.13500000000000001</v>
      </c>
      <c r="L83" s="241">
        <v>0.14899999999999999</v>
      </c>
      <c r="M83" s="241">
        <v>0.13200000000000001</v>
      </c>
      <c r="N83" s="241">
        <v>0.10199999999999999</v>
      </c>
      <c r="O83" s="241">
        <v>5.8999999999999997E-2</v>
      </c>
      <c r="P83" s="337"/>
      <c r="Q83" s="241">
        <v>5.5E-2</v>
      </c>
    </row>
    <row r="84" spans="1:17" s="175" customFormat="1">
      <c r="A84" s="199"/>
      <c r="B84" s="294" t="s">
        <v>24</v>
      </c>
      <c r="C84" s="337">
        <v>4.8000000000000001E-2</v>
      </c>
      <c r="D84" s="241">
        <v>0.03</v>
      </c>
      <c r="E84" s="241">
        <v>3.1E-2</v>
      </c>
      <c r="F84" s="241">
        <v>3.2000000000000001E-2</v>
      </c>
      <c r="G84" s="241">
        <v>3.9E-2</v>
      </c>
      <c r="H84" s="241">
        <v>3.7999999999999999E-2</v>
      </c>
      <c r="I84" s="241">
        <v>3.3000000000000002E-2</v>
      </c>
      <c r="J84" s="241">
        <v>0.156</v>
      </c>
      <c r="K84" s="241">
        <v>0.14199999999999999</v>
      </c>
      <c r="L84" s="241">
        <v>0.154</v>
      </c>
      <c r="M84" s="241">
        <v>0.129</v>
      </c>
      <c r="N84" s="241">
        <v>9.9000000000000005E-2</v>
      </c>
      <c r="O84" s="241">
        <v>5.7000000000000002E-2</v>
      </c>
      <c r="P84" s="337"/>
      <c r="Q84" s="241">
        <v>5.5E-2</v>
      </c>
    </row>
    <row r="85" spans="1:17" s="175" customFormat="1">
      <c r="A85" s="199"/>
      <c r="B85" s="294" t="s">
        <v>27</v>
      </c>
      <c r="C85" s="337">
        <v>4.8000000000000001E-2</v>
      </c>
      <c r="D85" s="241">
        <v>0.03</v>
      </c>
      <c r="E85" s="241">
        <v>3.1E-2</v>
      </c>
      <c r="F85" s="241">
        <v>3.4000000000000002E-2</v>
      </c>
      <c r="G85" s="241">
        <v>4.3999999999999997E-2</v>
      </c>
      <c r="H85" s="241">
        <v>4.2000000000000003E-2</v>
      </c>
      <c r="I85" s="241">
        <v>3.5999999999999997E-2</v>
      </c>
      <c r="J85" s="241">
        <v>0.14399999999999999</v>
      </c>
      <c r="K85" s="241">
        <v>0.127</v>
      </c>
      <c r="L85" s="241">
        <v>0.13800000000000001</v>
      </c>
      <c r="M85" s="241">
        <v>0.121</v>
      </c>
      <c r="N85" s="241">
        <v>9.1999999999999998E-2</v>
      </c>
      <c r="O85" s="241">
        <v>5.1999999999999998E-2</v>
      </c>
      <c r="P85" s="337"/>
      <c r="Q85" s="241">
        <v>5.5E-2</v>
      </c>
    </row>
    <row r="86" spans="1:17" s="175" customFormat="1">
      <c r="A86" s="199"/>
      <c r="B86" s="294" t="s">
        <v>23</v>
      </c>
      <c r="C86" s="337">
        <v>0.05</v>
      </c>
      <c r="D86" s="241">
        <v>2.9000000000000001E-2</v>
      </c>
      <c r="E86" s="241">
        <v>2.8000000000000001E-2</v>
      </c>
      <c r="F86" s="241">
        <v>2.8000000000000001E-2</v>
      </c>
      <c r="G86" s="241">
        <v>3.5000000000000003E-2</v>
      </c>
      <c r="H86" s="241">
        <v>3.4000000000000002E-2</v>
      </c>
      <c r="I86" s="241">
        <v>0.03</v>
      </c>
      <c r="J86" s="241">
        <v>0.155</v>
      </c>
      <c r="K86" s="241">
        <v>0.14899999999999999</v>
      </c>
      <c r="L86" s="241">
        <v>0.16500000000000001</v>
      </c>
      <c r="M86" s="241">
        <v>0.14399999999999999</v>
      </c>
      <c r="N86" s="241">
        <v>0.112</v>
      </c>
      <c r="O86" s="241">
        <v>6.5000000000000002E-2</v>
      </c>
      <c r="P86" s="337"/>
      <c r="Q86" s="241">
        <v>5.5E-2</v>
      </c>
    </row>
    <row r="87" spans="1:17" s="175" customFormat="1">
      <c r="A87" s="199"/>
      <c r="B87" s="294" t="s">
        <v>647</v>
      </c>
      <c r="C87" s="337">
        <v>5.1999999999999998E-2</v>
      </c>
      <c r="D87" s="241">
        <v>3.5000000000000003E-2</v>
      </c>
      <c r="E87" s="241">
        <v>3.5999999999999997E-2</v>
      </c>
      <c r="F87" s="241">
        <v>3.7999999999999999E-2</v>
      </c>
      <c r="G87" s="241">
        <v>4.5999999999999999E-2</v>
      </c>
      <c r="H87" s="241">
        <v>4.2999999999999997E-2</v>
      </c>
      <c r="I87" s="241">
        <v>3.6999999999999998E-2</v>
      </c>
      <c r="J87" s="241">
        <v>0.158</v>
      </c>
      <c r="K87" s="241">
        <v>0.14499999999999999</v>
      </c>
      <c r="L87" s="241">
        <v>0.157</v>
      </c>
      <c r="M87" s="241">
        <v>0.13400000000000001</v>
      </c>
      <c r="N87" s="241">
        <v>0.10199999999999999</v>
      </c>
      <c r="O87" s="241">
        <v>5.7000000000000002E-2</v>
      </c>
      <c r="P87" s="337"/>
      <c r="Q87" s="241">
        <v>5.5E-2</v>
      </c>
    </row>
    <row r="88" spans="1:17" s="175" customFormat="1">
      <c r="A88" s="199"/>
      <c r="B88" s="294" t="s">
        <v>21</v>
      </c>
      <c r="C88" s="337">
        <v>5.1999999999999998E-2</v>
      </c>
      <c r="D88" s="241">
        <v>3.2000000000000001E-2</v>
      </c>
      <c r="E88" s="241">
        <v>3.2000000000000001E-2</v>
      </c>
      <c r="F88" s="241">
        <v>3.5999999999999997E-2</v>
      </c>
      <c r="G88" s="241">
        <v>4.5999999999999999E-2</v>
      </c>
      <c r="H88" s="241">
        <v>4.3999999999999997E-2</v>
      </c>
      <c r="I88" s="241">
        <v>3.9E-2</v>
      </c>
      <c r="J88" s="241">
        <v>0.17100000000000001</v>
      </c>
      <c r="K88" s="241">
        <v>0.15</v>
      </c>
      <c r="L88" s="241">
        <v>0.158</v>
      </c>
      <c r="M88" s="241">
        <v>0.13400000000000001</v>
      </c>
      <c r="N88" s="241">
        <v>0.10299999999999999</v>
      </c>
      <c r="O88" s="241">
        <v>5.7000000000000002E-2</v>
      </c>
      <c r="P88" s="337"/>
      <c r="Q88" s="241">
        <v>5.5E-2</v>
      </c>
    </row>
    <row r="89" spans="1:17" s="175" customFormat="1">
      <c r="A89" s="199"/>
      <c r="B89" s="294" t="s">
        <v>30</v>
      </c>
      <c r="C89" s="337">
        <v>5.2999999999999999E-2</v>
      </c>
      <c r="D89" s="241">
        <v>3.4000000000000002E-2</v>
      </c>
      <c r="E89" s="241">
        <v>3.5999999999999997E-2</v>
      </c>
      <c r="F89" s="241">
        <v>3.7999999999999999E-2</v>
      </c>
      <c r="G89" s="241">
        <v>4.8000000000000001E-2</v>
      </c>
      <c r="H89" s="241">
        <v>4.5999999999999999E-2</v>
      </c>
      <c r="I89" s="241">
        <v>0.04</v>
      </c>
      <c r="J89" s="241">
        <v>0.17299999999999999</v>
      </c>
      <c r="K89" s="241">
        <v>0.156</v>
      </c>
      <c r="L89" s="241">
        <v>0.16600000000000001</v>
      </c>
      <c r="M89" s="241">
        <v>0.13500000000000001</v>
      </c>
      <c r="N89" s="241">
        <v>0.10299999999999999</v>
      </c>
      <c r="O89" s="241">
        <v>5.8000000000000003E-2</v>
      </c>
      <c r="P89" s="337"/>
      <c r="Q89" s="241">
        <v>5.5E-2</v>
      </c>
    </row>
    <row r="90" spans="1:17" s="175" customFormat="1">
      <c r="A90" s="199"/>
      <c r="B90" s="294" t="s">
        <v>648</v>
      </c>
      <c r="C90" s="337">
        <v>5.7000000000000002E-2</v>
      </c>
      <c r="D90" s="241">
        <v>0.04</v>
      </c>
      <c r="E90" s="241">
        <v>0.04</v>
      </c>
      <c r="F90" s="241">
        <v>4.1000000000000002E-2</v>
      </c>
      <c r="G90" s="241">
        <v>4.8000000000000001E-2</v>
      </c>
      <c r="H90" s="241">
        <v>4.5999999999999999E-2</v>
      </c>
      <c r="I90" s="241">
        <v>0.04</v>
      </c>
      <c r="J90" s="241">
        <v>0.16200000000000001</v>
      </c>
      <c r="K90" s="241">
        <v>0.152</v>
      </c>
      <c r="L90" s="241">
        <v>0.16600000000000001</v>
      </c>
      <c r="M90" s="241">
        <v>0.14499999999999999</v>
      </c>
      <c r="N90" s="241">
        <v>0.113</v>
      </c>
      <c r="O90" s="241">
        <v>6.5000000000000002E-2</v>
      </c>
      <c r="P90" s="337"/>
      <c r="Q90" s="241">
        <v>5.5E-2</v>
      </c>
    </row>
    <row r="91" spans="1:17" s="175" customFormat="1">
      <c r="A91" s="199"/>
      <c r="B91" s="294" t="s">
        <v>28</v>
      </c>
      <c r="C91" s="337">
        <v>5.7000000000000002E-2</v>
      </c>
      <c r="D91" s="241">
        <v>3.5999999999999997E-2</v>
      </c>
      <c r="E91" s="241">
        <v>3.5000000000000003E-2</v>
      </c>
      <c r="F91" s="241">
        <v>3.6999999999999998E-2</v>
      </c>
      <c r="G91" s="241">
        <v>4.4999999999999998E-2</v>
      </c>
      <c r="H91" s="241">
        <v>4.2999999999999997E-2</v>
      </c>
      <c r="I91" s="241">
        <v>3.9E-2</v>
      </c>
      <c r="J91" s="241">
        <v>0.154</v>
      </c>
      <c r="K91" s="241">
        <v>0.14799999999999999</v>
      </c>
      <c r="L91" s="241">
        <v>0.16400000000000001</v>
      </c>
      <c r="M91" s="241">
        <v>0.14599999999999999</v>
      </c>
      <c r="N91" s="241">
        <v>0.114</v>
      </c>
      <c r="O91" s="241">
        <v>6.8000000000000005E-2</v>
      </c>
      <c r="P91" s="337"/>
      <c r="Q91" s="241">
        <v>5.5E-2</v>
      </c>
    </row>
    <row r="92" spans="1:17" s="175" customFormat="1">
      <c r="A92" s="199"/>
      <c r="B92" s="294" t="s">
        <v>649</v>
      </c>
      <c r="C92" s="337">
        <v>5.7000000000000002E-2</v>
      </c>
      <c r="D92" s="241">
        <v>3.2000000000000001E-2</v>
      </c>
      <c r="E92" s="241">
        <v>3.2000000000000001E-2</v>
      </c>
      <c r="F92" s="241">
        <v>3.2000000000000001E-2</v>
      </c>
      <c r="G92" s="241">
        <v>3.7999999999999999E-2</v>
      </c>
      <c r="H92" s="241">
        <v>3.5999999999999997E-2</v>
      </c>
      <c r="I92" s="241">
        <v>3.3000000000000002E-2</v>
      </c>
      <c r="J92" s="241">
        <v>0.16</v>
      </c>
      <c r="K92" s="241">
        <v>0.158</v>
      </c>
      <c r="L92" s="241">
        <v>0.17799999999999999</v>
      </c>
      <c r="M92" s="241">
        <v>0.16</v>
      </c>
      <c r="N92" s="241">
        <v>0.126</v>
      </c>
      <c r="O92" s="241">
        <v>7.5999999999999998E-2</v>
      </c>
      <c r="P92" s="337"/>
      <c r="Q92" s="241">
        <v>5.5E-2</v>
      </c>
    </row>
    <row r="93" spans="1:17" s="175" customFormat="1">
      <c r="A93" s="199"/>
      <c r="B93" s="294" t="s">
        <v>34</v>
      </c>
      <c r="C93" s="337">
        <v>6.2E-2</v>
      </c>
      <c r="D93" s="241">
        <v>4.7E-2</v>
      </c>
      <c r="E93" s="241">
        <v>4.7E-2</v>
      </c>
      <c r="F93" s="241">
        <v>5.2999999999999999E-2</v>
      </c>
      <c r="G93" s="241">
        <v>6.2E-2</v>
      </c>
      <c r="H93" s="241">
        <v>5.8000000000000003E-2</v>
      </c>
      <c r="I93" s="241">
        <v>5.0999999999999997E-2</v>
      </c>
      <c r="J93" s="241">
        <v>0.14399999999999999</v>
      </c>
      <c r="K93" s="241">
        <v>0.13300000000000001</v>
      </c>
      <c r="L93" s="241">
        <v>0.14899999999999999</v>
      </c>
      <c r="M93" s="241">
        <v>0.13700000000000001</v>
      </c>
      <c r="N93" s="241">
        <v>0.107</v>
      </c>
      <c r="O93" s="241">
        <v>6.2E-2</v>
      </c>
      <c r="P93" s="337"/>
      <c r="Q93" s="241">
        <v>5.5E-2</v>
      </c>
    </row>
    <row r="94" spans="1:17" s="175" customFormat="1">
      <c r="A94" s="199"/>
      <c r="B94" s="294" t="s">
        <v>650</v>
      </c>
      <c r="C94" s="337">
        <v>6.9000000000000006E-2</v>
      </c>
      <c r="D94" s="241">
        <v>4.3999999999999997E-2</v>
      </c>
      <c r="E94" s="241">
        <v>4.3999999999999997E-2</v>
      </c>
      <c r="F94" s="241">
        <v>4.4999999999999998E-2</v>
      </c>
      <c r="G94" s="241">
        <v>5.2999999999999999E-2</v>
      </c>
      <c r="H94" s="241">
        <v>0.05</v>
      </c>
      <c r="I94" s="241">
        <v>4.5999999999999999E-2</v>
      </c>
      <c r="J94" s="241">
        <v>0.16800000000000001</v>
      </c>
      <c r="K94" s="241">
        <v>0.16600000000000001</v>
      </c>
      <c r="L94" s="241">
        <v>0.189</v>
      </c>
      <c r="M94" s="241">
        <v>0.17199999999999999</v>
      </c>
      <c r="N94" s="241">
        <v>0.13800000000000001</v>
      </c>
      <c r="O94" s="241">
        <v>8.4000000000000005E-2</v>
      </c>
      <c r="P94" s="337"/>
      <c r="Q94" s="241">
        <v>5.5E-2</v>
      </c>
    </row>
    <row r="95" spans="1:17" s="175" customFormat="1">
      <c r="A95" s="199"/>
      <c r="B95" s="294" t="s">
        <v>37</v>
      </c>
      <c r="C95" s="337">
        <v>7.0000000000000007E-2</v>
      </c>
      <c r="D95" s="241">
        <v>4.1000000000000002E-2</v>
      </c>
      <c r="E95" s="241">
        <v>4.1000000000000002E-2</v>
      </c>
      <c r="F95" s="241">
        <v>4.2999999999999997E-2</v>
      </c>
      <c r="G95" s="241">
        <v>5.3999999999999999E-2</v>
      </c>
      <c r="H95" s="241">
        <v>5.0999999999999997E-2</v>
      </c>
      <c r="I95" s="241">
        <v>4.5999999999999999E-2</v>
      </c>
      <c r="J95" s="241">
        <v>0.19800000000000001</v>
      </c>
      <c r="K95" s="241">
        <v>0.188</v>
      </c>
      <c r="L95" s="241">
        <v>0.20599999999999999</v>
      </c>
      <c r="M95" s="241">
        <v>0.182</v>
      </c>
      <c r="N95" s="241">
        <v>0.14399999999999999</v>
      </c>
      <c r="O95" s="241">
        <v>8.5999999999999993E-2</v>
      </c>
      <c r="P95" s="337"/>
      <c r="Q95" s="241">
        <v>5.5E-2</v>
      </c>
    </row>
    <row r="96" spans="1:17" s="5" customFormat="1">
      <c r="A96" s="198"/>
      <c r="B96" s="294" t="s">
        <v>651</v>
      </c>
      <c r="C96" s="337">
        <v>7.0999999999999994E-2</v>
      </c>
      <c r="D96" s="241">
        <v>0.05</v>
      </c>
      <c r="E96" s="241">
        <v>5.2999999999999999E-2</v>
      </c>
      <c r="F96" s="241">
        <v>0.06</v>
      </c>
      <c r="G96" s="241">
        <v>7.2999999999999995E-2</v>
      </c>
      <c r="H96" s="241">
        <v>6.8000000000000005E-2</v>
      </c>
      <c r="I96" s="241">
        <v>0.06</v>
      </c>
      <c r="J96" s="241">
        <v>0.16500000000000001</v>
      </c>
      <c r="K96" s="241">
        <v>0.151</v>
      </c>
      <c r="L96" s="241">
        <v>0.16700000000000001</v>
      </c>
      <c r="M96" s="241">
        <v>0.151</v>
      </c>
      <c r="N96" s="241">
        <v>0.115</v>
      </c>
      <c r="O96" s="241">
        <v>6.7000000000000004E-2</v>
      </c>
      <c r="P96" s="337"/>
      <c r="Q96" s="241">
        <v>5.5E-2</v>
      </c>
    </row>
    <row r="97" spans="1:20" s="175" customFormat="1">
      <c r="A97" s="199"/>
      <c r="B97" s="294" t="s">
        <v>35</v>
      </c>
      <c r="C97" s="337">
        <v>8.5000000000000006E-2</v>
      </c>
      <c r="D97" s="241">
        <v>4.8000000000000001E-2</v>
      </c>
      <c r="E97" s="241">
        <v>0.05</v>
      </c>
      <c r="F97" s="241">
        <v>5.5E-2</v>
      </c>
      <c r="G97" s="241">
        <v>6.8000000000000005E-2</v>
      </c>
      <c r="H97" s="241">
        <v>6.4000000000000001E-2</v>
      </c>
      <c r="I97" s="241">
        <v>5.7000000000000002E-2</v>
      </c>
      <c r="J97" s="241">
        <v>0.33800000000000002</v>
      </c>
      <c r="K97" s="241">
        <v>0.32500000000000001</v>
      </c>
      <c r="L97" s="241">
        <v>0.34399999999999997</v>
      </c>
      <c r="M97" s="241">
        <v>0.245</v>
      </c>
      <c r="N97" s="241">
        <v>0.17899999999999999</v>
      </c>
      <c r="O97" s="241">
        <v>0.10100000000000001</v>
      </c>
      <c r="P97" s="337"/>
      <c r="Q97" s="241">
        <v>5.5E-2</v>
      </c>
    </row>
    <row r="98" spans="1:20" s="175" customFormat="1">
      <c r="A98" s="199"/>
      <c r="B98" s="294" t="s">
        <v>577</v>
      </c>
      <c r="C98" s="337">
        <v>0.11700000000000001</v>
      </c>
      <c r="D98" s="241">
        <v>5.6000000000000001E-2</v>
      </c>
      <c r="E98" s="241">
        <v>8.6999999999999994E-2</v>
      </c>
      <c r="F98" s="241">
        <v>0.105</v>
      </c>
      <c r="G98" s="241">
        <v>0.13600000000000001</v>
      </c>
      <c r="H98" s="241">
        <v>0.121</v>
      </c>
      <c r="I98" s="241">
        <v>0.109</v>
      </c>
      <c r="J98" s="241">
        <v>0.26900000000000002</v>
      </c>
      <c r="K98" s="241">
        <v>0.22600000000000001</v>
      </c>
      <c r="L98" s="241">
        <v>0.20200000000000001</v>
      </c>
      <c r="M98" s="241">
        <v>0.153</v>
      </c>
      <c r="N98" s="241">
        <v>0.112</v>
      </c>
      <c r="O98" s="241">
        <v>6.8000000000000005E-2</v>
      </c>
      <c r="P98" s="337"/>
      <c r="Q98" s="241">
        <v>5.5E-2</v>
      </c>
    </row>
    <row r="99" spans="1:20" s="175" customFormat="1">
      <c r="A99" s="199"/>
      <c r="B99" s="153" t="s">
        <v>53</v>
      </c>
      <c r="C99" s="337">
        <v>5.5E-2</v>
      </c>
      <c r="D99" s="240">
        <v>3.4000000000000002E-2</v>
      </c>
      <c r="E99" s="240">
        <v>3.5000000000000003E-2</v>
      </c>
      <c r="F99" s="240">
        <v>3.5999999999999997E-2</v>
      </c>
      <c r="G99" s="240">
        <v>4.3999999999999997E-2</v>
      </c>
      <c r="H99" s="240">
        <v>4.2000000000000003E-2</v>
      </c>
      <c r="I99" s="240">
        <v>3.6999999999999998E-2</v>
      </c>
      <c r="J99" s="240">
        <v>0.159</v>
      </c>
      <c r="K99" s="240">
        <v>0.151</v>
      </c>
      <c r="L99" s="240">
        <v>0.16600000000000001</v>
      </c>
      <c r="M99" s="240">
        <v>0.14399999999999999</v>
      </c>
      <c r="N99" s="240">
        <v>0.111</v>
      </c>
      <c r="O99" s="240">
        <v>6.5000000000000002E-2</v>
      </c>
      <c r="P99" s="337"/>
      <c r="Q99" s="337"/>
    </row>
    <row r="100" spans="1:20" s="175" customFormat="1">
      <c r="A100" s="205"/>
      <c r="B100" s="48"/>
      <c r="C100" s="193"/>
      <c r="D100" s="49"/>
      <c r="E100" s="49"/>
      <c r="F100" s="49"/>
      <c r="G100" s="49"/>
      <c r="H100" s="49"/>
      <c r="I100" s="49"/>
      <c r="J100" s="49"/>
      <c r="K100" s="49"/>
      <c r="L100" s="49"/>
      <c r="M100" s="49"/>
      <c r="N100" s="49"/>
      <c r="O100" s="49"/>
    </row>
    <row r="101" spans="1:20" s="175" customFormat="1">
      <c r="A101" s="402" t="s">
        <v>178</v>
      </c>
      <c r="B101" s="402"/>
      <c r="C101" s="402"/>
      <c r="D101" s="402"/>
      <c r="E101" s="402"/>
      <c r="F101" s="402"/>
    </row>
    <row r="102" spans="1:20" s="175" customFormat="1">
      <c r="A102" s="402" t="s">
        <v>179</v>
      </c>
      <c r="B102" s="402"/>
      <c r="C102" s="402"/>
      <c r="D102" s="402"/>
      <c r="E102" s="402"/>
      <c r="F102" s="402"/>
    </row>
    <row r="103" spans="1:20" s="175" customFormat="1">
      <c r="A103" s="199"/>
      <c r="B103" s="199"/>
      <c r="C103" s="199"/>
      <c r="D103" s="199"/>
      <c r="E103" s="199"/>
      <c r="F103" s="199"/>
    </row>
    <row r="104" spans="1:20">
      <c r="A104" s="199"/>
      <c r="B104" s="199"/>
      <c r="C104" s="199"/>
      <c r="D104" s="199"/>
      <c r="E104" s="199"/>
      <c r="F104" s="199"/>
      <c r="G104" s="175"/>
      <c r="H104" s="175"/>
      <c r="I104" s="175"/>
      <c r="J104" s="175"/>
      <c r="K104" s="175"/>
      <c r="L104" s="175"/>
      <c r="M104" s="175"/>
      <c r="N104" s="175"/>
      <c r="O104" s="175"/>
      <c r="P104" s="175"/>
      <c r="Q104" s="175"/>
      <c r="R104" s="175"/>
      <c r="S104" s="175"/>
      <c r="T104" s="175"/>
    </row>
    <row r="105" spans="1:20" s="75" customFormat="1">
      <c r="A105" s="398" t="s">
        <v>539</v>
      </c>
      <c r="B105" s="398"/>
      <c r="C105" s="398"/>
      <c r="D105" s="398"/>
      <c r="E105" s="398"/>
      <c r="F105" s="398"/>
    </row>
    <row r="106" spans="1:20">
      <c r="A106" s="199"/>
      <c r="B106" s="199"/>
      <c r="C106" s="199"/>
      <c r="D106" s="199"/>
      <c r="E106" s="199"/>
      <c r="F106" s="199"/>
      <c r="G106" s="175"/>
      <c r="H106" s="175"/>
      <c r="I106" s="175"/>
      <c r="J106" s="175"/>
      <c r="K106" s="175"/>
      <c r="L106" s="175"/>
      <c r="M106" s="175"/>
      <c r="N106" s="175"/>
      <c r="O106" s="175"/>
      <c r="P106" s="175"/>
      <c r="Q106" s="175"/>
      <c r="R106" s="175"/>
      <c r="S106" s="175"/>
      <c r="T106" s="175"/>
    </row>
    <row r="107" spans="1:20">
      <c r="A107" s="41"/>
      <c r="B107" s="175"/>
      <c r="C107" s="414" t="s">
        <v>181</v>
      </c>
      <c r="D107" s="414"/>
      <c r="E107" s="414"/>
      <c r="F107" s="414"/>
      <c r="G107" s="76"/>
      <c r="H107" s="76"/>
      <c r="I107" s="76"/>
      <c r="J107" s="76"/>
      <c r="K107" s="76"/>
      <c r="L107" s="76"/>
      <c r="M107" s="76"/>
      <c r="N107" s="76"/>
      <c r="O107" s="175"/>
      <c r="P107" s="175"/>
      <c r="Q107" s="175"/>
      <c r="R107" s="175"/>
      <c r="S107" s="175"/>
      <c r="T107" s="175"/>
    </row>
    <row r="108" spans="1:20" ht="24">
      <c r="A108" s="41"/>
      <c r="B108" s="84"/>
      <c r="C108" t="s">
        <v>412</v>
      </c>
      <c r="D108" s="72" t="s">
        <v>182</v>
      </c>
      <c r="E108" s="72" t="s">
        <v>183</v>
      </c>
      <c r="F108" s="72" t="s">
        <v>184</v>
      </c>
      <c r="G108" s="72" t="s">
        <v>183</v>
      </c>
      <c r="H108" s="90" t="s">
        <v>413</v>
      </c>
      <c r="I108" s="90"/>
      <c r="J108" s="90"/>
      <c r="K108" s="90"/>
      <c r="L108" s="90"/>
      <c r="M108" s="90"/>
      <c r="N108" s="91"/>
      <c r="O108" s="88"/>
      <c r="P108" s="88"/>
      <c r="Q108" s="88"/>
      <c r="R108" s="88"/>
      <c r="S108" s="88"/>
      <c r="T108" s="89"/>
    </row>
    <row r="109" spans="1:20">
      <c r="A109" s="41"/>
      <c r="B109" s="42" t="s">
        <v>44</v>
      </c>
      <c r="C109" s="357"/>
      <c r="D109" s="385">
        <v>48475</v>
      </c>
      <c r="E109" s="385">
        <v>6427</v>
      </c>
      <c r="F109" s="385">
        <v>37240</v>
      </c>
      <c r="G109" s="385">
        <v>5230</v>
      </c>
      <c r="H109" s="90"/>
      <c r="I109" s="90"/>
      <c r="J109" s="90"/>
      <c r="K109" s="90"/>
      <c r="L109" s="90"/>
      <c r="M109" s="90"/>
      <c r="N109" s="90"/>
      <c r="O109" s="88"/>
      <c r="P109" s="88"/>
      <c r="Q109" s="88"/>
      <c r="R109" s="88"/>
      <c r="S109" s="88"/>
      <c r="T109" s="88"/>
    </row>
    <row r="110" spans="1:20" s="358" customFormat="1">
      <c r="A110" s="41"/>
      <c r="B110" s="42" t="s">
        <v>35</v>
      </c>
      <c r="C110" s="385"/>
      <c r="D110" s="385">
        <v>50804</v>
      </c>
      <c r="E110" s="385">
        <v>1794</v>
      </c>
      <c r="F110" s="385">
        <v>42462</v>
      </c>
      <c r="G110" s="385">
        <v>3730</v>
      </c>
      <c r="H110" s="385"/>
      <c r="I110" s="90"/>
      <c r="J110" s="90"/>
      <c r="K110" s="90"/>
      <c r="L110" s="90"/>
      <c r="M110" s="90"/>
      <c r="N110" s="90"/>
      <c r="O110" s="88"/>
      <c r="P110" s="88"/>
      <c r="Q110" s="88"/>
      <c r="R110" s="88"/>
      <c r="S110" s="88"/>
      <c r="T110" s="88"/>
    </row>
    <row r="111" spans="1:20">
      <c r="A111" s="41"/>
      <c r="B111" s="42" t="s">
        <v>37</v>
      </c>
      <c r="C111" s="357"/>
      <c r="D111" s="385">
        <v>51381</v>
      </c>
      <c r="E111" s="385">
        <v>1609</v>
      </c>
      <c r="F111" s="385">
        <v>44029</v>
      </c>
      <c r="G111" s="385">
        <v>3412</v>
      </c>
      <c r="H111" s="90"/>
      <c r="I111" s="90"/>
      <c r="J111" s="90"/>
      <c r="K111" s="90"/>
      <c r="L111" s="90"/>
      <c r="M111" s="90"/>
      <c r="N111" s="90"/>
      <c r="O111" s="88"/>
      <c r="P111" s="88"/>
      <c r="Q111" s="88"/>
      <c r="R111" s="88"/>
      <c r="S111" s="88"/>
      <c r="T111" s="88"/>
    </row>
    <row r="112" spans="1:20">
      <c r="A112" s="41"/>
      <c r="B112" s="42" t="s">
        <v>43</v>
      </c>
      <c r="C112" s="357"/>
      <c r="D112" s="385">
        <v>55151</v>
      </c>
      <c r="E112" s="385">
        <v>2851</v>
      </c>
      <c r="F112" s="385">
        <v>49475</v>
      </c>
      <c r="G112" s="385">
        <v>2457</v>
      </c>
      <c r="H112" s="90"/>
      <c r="I112" s="90"/>
      <c r="J112" s="90"/>
      <c r="K112" s="90"/>
      <c r="L112" s="90"/>
      <c r="M112" s="90"/>
      <c r="N112" s="90"/>
      <c r="O112" s="88"/>
      <c r="P112" s="88"/>
      <c r="Q112" s="88"/>
      <c r="R112" s="88"/>
      <c r="S112" s="88"/>
      <c r="T112" s="88"/>
    </row>
    <row r="113" spans="1:20">
      <c r="A113" s="41"/>
      <c r="B113" s="42" t="s">
        <v>42</v>
      </c>
      <c r="C113" s="357"/>
      <c r="D113" s="385">
        <v>55444</v>
      </c>
      <c r="E113" s="385">
        <v>6695</v>
      </c>
      <c r="F113" s="385">
        <v>56062</v>
      </c>
      <c r="G113" s="385">
        <v>9822</v>
      </c>
      <c r="H113" s="90"/>
      <c r="I113" s="90"/>
      <c r="J113" s="90"/>
      <c r="K113" s="90"/>
      <c r="L113" s="90"/>
      <c r="M113" s="90"/>
      <c r="N113" s="90"/>
      <c r="O113" s="88"/>
      <c r="P113" s="88"/>
      <c r="Q113" s="88"/>
      <c r="R113" s="88"/>
      <c r="S113" s="88"/>
      <c r="T113" s="88"/>
    </row>
    <row r="114" spans="1:20">
      <c r="A114" s="41"/>
      <c r="B114" s="42" t="s">
        <v>28</v>
      </c>
      <c r="C114" s="357"/>
      <c r="D114" s="385">
        <v>57069</v>
      </c>
      <c r="E114" s="385">
        <v>4396</v>
      </c>
      <c r="F114" s="385">
        <v>50585</v>
      </c>
      <c r="G114" s="385">
        <v>2127</v>
      </c>
      <c r="H114" s="90"/>
      <c r="I114" s="90"/>
      <c r="J114" s="90"/>
      <c r="K114" s="90"/>
      <c r="L114" s="90"/>
      <c r="M114" s="90"/>
      <c r="N114" s="90"/>
      <c r="O114" s="88"/>
      <c r="P114" s="88"/>
      <c r="Q114" s="88"/>
      <c r="R114" s="88"/>
      <c r="S114" s="88"/>
      <c r="T114" s="88"/>
    </row>
    <row r="115" spans="1:20">
      <c r="A115" s="41"/>
      <c r="B115" s="42" t="s">
        <v>41</v>
      </c>
      <c r="C115" s="357"/>
      <c r="D115" s="385">
        <v>57290</v>
      </c>
      <c r="E115" s="385">
        <v>3944</v>
      </c>
      <c r="F115" s="385">
        <v>51083</v>
      </c>
      <c r="G115" s="385">
        <v>1542</v>
      </c>
      <c r="H115" s="90"/>
      <c r="I115" s="90"/>
      <c r="J115" s="90"/>
      <c r="K115" s="90"/>
      <c r="L115" s="90"/>
      <c r="M115" s="90"/>
      <c r="N115" s="90"/>
      <c r="O115" s="88"/>
      <c r="P115" s="88"/>
      <c r="Q115" s="88"/>
      <c r="R115" s="88"/>
      <c r="S115" s="88"/>
      <c r="T115" s="88"/>
    </row>
    <row r="116" spans="1:20">
      <c r="A116" s="41"/>
      <c r="B116" s="42" t="s">
        <v>39</v>
      </c>
      <c r="C116" s="357"/>
      <c r="D116" s="385">
        <v>61826</v>
      </c>
      <c r="E116" s="385">
        <v>1403</v>
      </c>
      <c r="F116" s="385">
        <v>53860</v>
      </c>
      <c r="G116" s="385">
        <v>3423</v>
      </c>
      <c r="H116" s="90"/>
      <c r="I116" s="90"/>
      <c r="J116" s="90"/>
      <c r="K116" s="90"/>
      <c r="L116" s="90"/>
      <c r="M116" s="90"/>
      <c r="N116" s="90"/>
      <c r="O116" s="88"/>
      <c r="P116" s="88"/>
      <c r="Q116" s="88"/>
      <c r="R116" s="88"/>
      <c r="S116" s="88"/>
      <c r="T116" s="88"/>
    </row>
    <row r="117" spans="1:20" s="276" customFormat="1">
      <c r="A117" s="383"/>
      <c r="B117" s="46" t="s">
        <v>22</v>
      </c>
      <c r="C117" s="140">
        <v>65618</v>
      </c>
      <c r="D117" s="140">
        <v>65618</v>
      </c>
      <c r="E117" s="140">
        <v>2857</v>
      </c>
      <c r="F117" s="140">
        <v>56292</v>
      </c>
      <c r="G117" s="140">
        <v>2189</v>
      </c>
      <c r="H117" s="140">
        <v>56292</v>
      </c>
      <c r="I117" s="92"/>
      <c r="J117" s="92"/>
      <c r="K117" s="92"/>
      <c r="L117" s="92"/>
      <c r="M117" s="92"/>
      <c r="N117" s="92"/>
      <c r="O117" s="384"/>
      <c r="P117" s="384"/>
      <c r="Q117" s="384"/>
      <c r="R117" s="384"/>
      <c r="S117" s="384"/>
      <c r="T117" s="384"/>
    </row>
    <row r="118" spans="1:20">
      <c r="A118" s="41"/>
      <c r="B118" s="42" t="s">
        <v>29</v>
      </c>
      <c r="C118" s="357"/>
      <c r="D118" s="385">
        <v>65744</v>
      </c>
      <c r="E118" s="385">
        <v>2525</v>
      </c>
      <c r="F118" s="385">
        <v>53136</v>
      </c>
      <c r="G118" s="385">
        <v>4129</v>
      </c>
      <c r="H118" s="90"/>
      <c r="I118" s="90"/>
      <c r="J118" s="90"/>
      <c r="K118" s="90"/>
      <c r="L118" s="90"/>
      <c r="M118" s="90"/>
      <c r="N118" s="90"/>
      <c r="O118" s="88"/>
      <c r="P118" s="88"/>
      <c r="Q118" s="88"/>
      <c r="R118" s="88"/>
      <c r="S118" s="88"/>
      <c r="T118" s="88"/>
    </row>
    <row r="119" spans="1:20">
      <c r="A119" s="41"/>
      <c r="B119" s="42" t="s">
        <v>34</v>
      </c>
      <c r="C119" s="357"/>
      <c r="D119" s="385">
        <v>68365</v>
      </c>
      <c r="E119" s="385">
        <v>8183</v>
      </c>
      <c r="F119" s="385">
        <v>40948</v>
      </c>
      <c r="G119" s="385">
        <v>1758</v>
      </c>
      <c r="H119" s="90"/>
      <c r="I119" s="90"/>
      <c r="J119" s="90"/>
      <c r="K119" s="90"/>
      <c r="L119" s="90"/>
      <c r="M119" s="90"/>
      <c r="N119" s="90"/>
      <c r="O119" s="88"/>
      <c r="P119" s="88"/>
      <c r="Q119" s="88"/>
      <c r="R119" s="88"/>
      <c r="S119" s="88"/>
      <c r="T119" s="88"/>
    </row>
    <row r="120" spans="1:20">
      <c r="A120" s="41"/>
      <c r="B120" s="42" t="s">
        <v>30</v>
      </c>
      <c r="C120" s="357"/>
      <c r="D120" s="385">
        <v>69262</v>
      </c>
      <c r="E120" s="385">
        <v>4690</v>
      </c>
      <c r="F120" s="385">
        <v>50334</v>
      </c>
      <c r="G120" s="385">
        <v>1872</v>
      </c>
      <c r="H120" s="90"/>
      <c r="I120" s="90"/>
      <c r="J120" s="90"/>
      <c r="K120" s="90"/>
      <c r="L120" s="90"/>
      <c r="M120" s="90"/>
      <c r="N120" s="90"/>
      <c r="O120" s="88"/>
      <c r="P120" s="88"/>
      <c r="Q120" s="88"/>
      <c r="R120" s="88"/>
      <c r="S120" s="88"/>
      <c r="T120" s="88"/>
    </row>
    <row r="121" spans="1:20">
      <c r="A121" s="41"/>
      <c r="B121" s="42" t="s">
        <v>25</v>
      </c>
      <c r="C121" s="357"/>
      <c r="D121" s="385">
        <v>70126</v>
      </c>
      <c r="E121" s="385">
        <v>2863</v>
      </c>
      <c r="F121" s="385">
        <v>54272</v>
      </c>
      <c r="G121" s="385">
        <v>2658</v>
      </c>
      <c r="H121" s="90"/>
      <c r="I121" s="90"/>
      <c r="J121" s="90"/>
      <c r="K121" s="90"/>
      <c r="L121" s="90"/>
      <c r="M121" s="90"/>
      <c r="N121" s="90"/>
      <c r="O121" s="88"/>
      <c r="P121" s="88"/>
      <c r="Q121" s="88"/>
      <c r="R121" s="88"/>
      <c r="S121" s="88"/>
      <c r="T121" s="88"/>
    </row>
    <row r="122" spans="1:20">
      <c r="A122" s="41"/>
      <c r="B122" s="42" t="s">
        <v>40</v>
      </c>
      <c r="C122" s="357"/>
      <c r="D122" s="385">
        <v>70376</v>
      </c>
      <c r="E122" s="385">
        <v>4281</v>
      </c>
      <c r="F122" s="385">
        <v>52376</v>
      </c>
      <c r="G122" s="385">
        <v>2726</v>
      </c>
      <c r="H122" s="90"/>
      <c r="I122" s="90"/>
      <c r="J122" s="90"/>
      <c r="K122" s="90"/>
      <c r="L122" s="90"/>
      <c r="M122" s="90"/>
      <c r="N122" s="90"/>
      <c r="O122" s="88"/>
      <c r="P122" s="88"/>
      <c r="Q122" s="88"/>
      <c r="R122" s="88"/>
      <c r="S122" s="88"/>
      <c r="T122" s="88"/>
    </row>
    <row r="123" spans="1:20">
      <c r="A123" s="41"/>
      <c r="B123" s="42" t="s">
        <v>27</v>
      </c>
      <c r="C123" s="357"/>
      <c r="D123" s="385">
        <v>71622</v>
      </c>
      <c r="E123" s="385">
        <v>5088</v>
      </c>
      <c r="F123" s="385">
        <v>54780</v>
      </c>
      <c r="G123" s="385">
        <v>5463</v>
      </c>
      <c r="H123" s="90"/>
      <c r="I123" s="90"/>
      <c r="J123" s="90"/>
      <c r="K123" s="90"/>
      <c r="L123" s="90"/>
      <c r="M123" s="90"/>
      <c r="N123" s="90"/>
      <c r="O123" s="88"/>
      <c r="P123" s="88"/>
      <c r="Q123" s="88"/>
      <c r="R123" s="88"/>
      <c r="S123" s="88"/>
      <c r="T123" s="88"/>
    </row>
    <row r="124" spans="1:20">
      <c r="A124" s="41"/>
      <c r="B124" s="42" t="s">
        <v>21</v>
      </c>
      <c r="C124" s="357"/>
      <c r="D124" s="385">
        <v>73782</v>
      </c>
      <c r="E124" s="385">
        <v>6215</v>
      </c>
      <c r="F124" s="385">
        <v>57163</v>
      </c>
      <c r="G124" s="385">
        <v>3028</v>
      </c>
      <c r="H124" s="92"/>
      <c r="I124" s="92"/>
      <c r="J124" s="92"/>
      <c r="K124" s="92"/>
      <c r="L124" s="92"/>
      <c r="M124" s="92"/>
      <c r="N124" s="92"/>
      <c r="O124" s="88"/>
      <c r="P124" s="88"/>
      <c r="Q124" s="88"/>
      <c r="R124" s="88"/>
      <c r="S124" s="88"/>
      <c r="T124" s="88"/>
    </row>
    <row r="125" spans="1:20">
      <c r="A125" s="41"/>
      <c r="B125" s="42" t="s">
        <v>23</v>
      </c>
      <c r="C125" s="357"/>
      <c r="D125" s="385">
        <v>78131</v>
      </c>
      <c r="E125" s="385">
        <v>4920</v>
      </c>
      <c r="F125" s="385">
        <v>64035</v>
      </c>
      <c r="G125" s="385">
        <v>3484</v>
      </c>
      <c r="H125" s="90"/>
      <c r="I125" s="90"/>
      <c r="J125" s="90"/>
      <c r="K125" s="90"/>
      <c r="L125" s="90"/>
      <c r="M125" s="90"/>
      <c r="N125" s="90"/>
      <c r="O125" s="88"/>
      <c r="P125" s="88"/>
      <c r="Q125" s="88"/>
      <c r="R125" s="88"/>
      <c r="S125" s="88"/>
      <c r="T125" s="88"/>
    </row>
    <row r="126" spans="1:20">
      <c r="A126" s="41"/>
      <c r="B126" s="42" t="s">
        <v>24</v>
      </c>
      <c r="C126" s="357"/>
      <c r="D126" s="385">
        <v>85136</v>
      </c>
      <c r="E126" s="385">
        <v>4935</v>
      </c>
      <c r="F126" s="385">
        <v>55707</v>
      </c>
      <c r="G126" s="385">
        <v>2395</v>
      </c>
      <c r="H126" s="90"/>
      <c r="I126" s="90"/>
      <c r="J126" s="90"/>
      <c r="K126" s="90"/>
      <c r="L126" s="90"/>
      <c r="M126" s="90"/>
      <c r="N126" s="90"/>
      <c r="O126" s="88"/>
      <c r="P126" s="88"/>
      <c r="Q126" s="88"/>
      <c r="R126" s="88"/>
      <c r="S126" s="88"/>
      <c r="T126" s="88"/>
    </row>
    <row r="127" spans="1:20">
      <c r="A127" s="41"/>
      <c r="B127" s="42" t="s">
        <v>18</v>
      </c>
      <c r="C127" s="357"/>
      <c r="D127" s="386">
        <v>85139</v>
      </c>
      <c r="E127" s="386">
        <v>9202</v>
      </c>
      <c r="F127" s="386">
        <v>64846</v>
      </c>
      <c r="G127" s="386">
        <v>5772</v>
      </c>
      <c r="H127" s="90"/>
      <c r="I127" s="90"/>
      <c r="J127" s="90"/>
      <c r="K127" s="90"/>
      <c r="L127" s="90"/>
      <c r="M127" s="90"/>
      <c r="N127" s="90"/>
      <c r="O127" s="88"/>
      <c r="P127" s="88"/>
      <c r="Q127" s="88"/>
      <c r="R127" s="88"/>
      <c r="S127" s="88"/>
      <c r="T127" s="88"/>
    </row>
    <row r="128" spans="1:20">
      <c r="A128" s="41"/>
      <c r="B128" s="42" t="s">
        <v>20</v>
      </c>
      <c r="C128" s="357"/>
      <c r="D128" s="385">
        <v>90100</v>
      </c>
      <c r="E128" s="385">
        <v>5202</v>
      </c>
      <c r="F128" s="385">
        <v>65402</v>
      </c>
      <c r="G128" s="385">
        <v>4644</v>
      </c>
      <c r="H128" s="90"/>
      <c r="I128" s="90"/>
      <c r="J128" s="90"/>
      <c r="K128" s="90"/>
      <c r="L128" s="90"/>
      <c r="M128" s="90"/>
      <c r="N128" s="90"/>
      <c r="O128" s="88"/>
      <c r="P128" s="88"/>
      <c r="Q128" s="88"/>
      <c r="R128" s="88"/>
      <c r="S128" s="88"/>
      <c r="T128" s="88"/>
    </row>
    <row r="129" spans="1:20">
      <c r="A129" s="41"/>
      <c r="B129" s="42" t="s">
        <v>19</v>
      </c>
      <c r="C129" s="357"/>
      <c r="D129" s="385">
        <v>91140</v>
      </c>
      <c r="E129" s="385">
        <v>3039</v>
      </c>
      <c r="F129" s="385">
        <v>67965</v>
      </c>
      <c r="G129" s="385">
        <v>3783</v>
      </c>
      <c r="H129" s="90"/>
      <c r="I129" s="90"/>
      <c r="J129" s="90"/>
      <c r="K129" s="90"/>
      <c r="L129" s="90"/>
      <c r="M129" s="90"/>
      <c r="N129" s="90"/>
      <c r="O129" s="88"/>
      <c r="P129" s="88"/>
      <c r="Q129" s="88"/>
      <c r="R129" s="88"/>
      <c r="S129" s="88"/>
      <c r="T129" s="88"/>
    </row>
    <row r="131" spans="1:20" s="249" customFormat="1"/>
    <row r="132" spans="1:20" s="249" customFormat="1"/>
    <row r="133" spans="1:20" ht="26.5" customHeight="1">
      <c r="A133" s="402" t="s">
        <v>540</v>
      </c>
      <c r="B133" s="402"/>
      <c r="C133" s="402"/>
      <c r="D133" s="402"/>
      <c r="E133" s="402"/>
      <c r="F133" s="402"/>
      <c r="G133" s="175"/>
      <c r="H133" s="175"/>
      <c r="I133" s="175"/>
      <c r="J133" s="175"/>
      <c r="K133" s="175"/>
      <c r="L133" s="175"/>
      <c r="M133" s="175"/>
      <c r="N133" s="175"/>
      <c r="O133" s="175"/>
      <c r="P133" s="175"/>
      <c r="Q133" s="175"/>
      <c r="R133" s="175"/>
      <c r="S133" s="175"/>
      <c r="T133" s="175"/>
    </row>
    <row r="134" spans="1:20">
      <c r="A134" s="402" t="s">
        <v>185</v>
      </c>
      <c r="B134" s="402"/>
      <c r="C134" s="402"/>
      <c r="D134" s="402"/>
      <c r="E134" s="402"/>
      <c r="F134" s="402"/>
      <c r="G134" s="175"/>
      <c r="H134" s="175"/>
      <c r="I134" s="175"/>
      <c r="J134" s="175"/>
      <c r="K134" s="175"/>
      <c r="L134" s="175"/>
      <c r="M134" s="175"/>
      <c r="N134" s="175"/>
      <c r="O134" s="175"/>
      <c r="P134" s="175"/>
      <c r="Q134" s="175"/>
      <c r="R134" s="175"/>
      <c r="S134" s="175"/>
      <c r="T134" s="175"/>
    </row>
    <row r="135" spans="1:20" s="252" customFormat="1">
      <c r="A135" s="398" t="s">
        <v>395</v>
      </c>
      <c r="B135" s="398"/>
      <c r="C135" s="398"/>
      <c r="D135" s="398"/>
      <c r="E135" s="398"/>
      <c r="F135" s="398"/>
      <c r="G135" s="398"/>
      <c r="H135" s="398"/>
      <c r="I135" s="398"/>
    </row>
    <row r="136" spans="1:20" s="175" customFormat="1">
      <c r="A136" s="247"/>
      <c r="B136" s="247"/>
      <c r="C136" s="247"/>
      <c r="D136" s="247"/>
      <c r="E136" s="247"/>
      <c r="F136" s="247"/>
      <c r="G136" s="247"/>
      <c r="H136" s="247"/>
      <c r="I136" s="247"/>
    </row>
    <row r="137" spans="1:20" s="175" customFormat="1">
      <c r="A137" s="247"/>
      <c r="B137" s="247"/>
      <c r="C137" s="414" t="s">
        <v>181</v>
      </c>
      <c r="D137" s="414"/>
      <c r="E137" s="414"/>
      <c r="F137" s="414"/>
      <c r="G137" s="247"/>
      <c r="H137" s="247"/>
      <c r="I137" s="247"/>
    </row>
    <row r="138" spans="1:20" s="175" customFormat="1" ht="29">
      <c r="A138" s="247"/>
      <c r="B138" s="247"/>
      <c r="C138" s="248" t="s">
        <v>401</v>
      </c>
      <c r="D138" s="251" t="s">
        <v>183</v>
      </c>
      <c r="E138" s="251" t="s">
        <v>184</v>
      </c>
      <c r="F138" s="251" t="s">
        <v>183</v>
      </c>
      <c r="G138" s="247"/>
      <c r="H138" s="247"/>
      <c r="I138" s="247"/>
    </row>
    <row r="139" spans="1:20" s="175" customFormat="1">
      <c r="B139" s="33" t="s">
        <v>22</v>
      </c>
      <c r="C139" s="224">
        <v>65618</v>
      </c>
      <c r="D139" s="224">
        <v>2857</v>
      </c>
      <c r="E139" s="224">
        <v>56292</v>
      </c>
      <c r="F139" s="224">
        <v>2189</v>
      </c>
    </row>
    <row r="140" spans="1:20" s="175" customFormat="1">
      <c r="B140" s="84" t="s">
        <v>53</v>
      </c>
      <c r="C140" s="178">
        <v>67007</v>
      </c>
      <c r="D140" s="178">
        <v>603</v>
      </c>
      <c r="E140" s="178">
        <v>53810</v>
      </c>
      <c r="F140" s="178">
        <v>935</v>
      </c>
    </row>
    <row r="141" spans="1:20" s="175" customFormat="1">
      <c r="B141" s="84" t="s">
        <v>57</v>
      </c>
      <c r="C141" s="178">
        <v>52989</v>
      </c>
      <c r="D141" s="178">
        <v>206</v>
      </c>
      <c r="E141" s="178">
        <v>43215</v>
      </c>
      <c r="F141" s="178">
        <v>182</v>
      </c>
    </row>
    <row r="142" spans="1:20" s="175" customFormat="1">
      <c r="A142" s="84"/>
      <c r="B142" s="178"/>
      <c r="C142" s="178"/>
      <c r="D142" s="178"/>
      <c r="E142" s="178"/>
      <c r="F142" s="246"/>
    </row>
    <row r="143" spans="1:20" s="175" customFormat="1">
      <c r="A143" s="402" t="s">
        <v>540</v>
      </c>
      <c r="B143" s="402"/>
      <c r="C143" s="402"/>
      <c r="D143" s="402"/>
      <c r="E143" s="402"/>
      <c r="F143" s="402"/>
    </row>
    <row r="144" spans="1:20" s="175" customFormat="1" ht="15" customHeight="1">
      <c r="A144" s="402"/>
      <c r="B144" s="402"/>
      <c r="C144" s="402"/>
      <c r="D144" s="402"/>
      <c r="E144" s="402"/>
      <c r="F144" s="402"/>
      <c r="G144" s="246"/>
      <c r="H144" s="246"/>
      <c r="I144" s="246"/>
    </row>
    <row r="145" spans="1:20" s="249" customFormat="1" ht="15" customHeight="1">
      <c r="A145" s="259"/>
      <c r="B145" s="259"/>
      <c r="C145" s="259"/>
      <c r="D145" s="259"/>
      <c r="E145" s="259"/>
      <c r="F145" s="259"/>
      <c r="G145" s="259"/>
      <c r="H145" s="259"/>
      <c r="I145" s="259"/>
    </row>
    <row r="146" spans="1:20" s="249" customFormat="1" ht="15" customHeight="1">
      <c r="A146" s="259"/>
      <c r="B146" s="259"/>
      <c r="C146" s="259"/>
      <c r="D146" s="259"/>
      <c r="E146" s="259"/>
      <c r="F146" s="259"/>
      <c r="G146" s="259"/>
      <c r="H146" s="259"/>
      <c r="I146" s="259"/>
    </row>
    <row r="147" spans="1:20" s="75" customFormat="1">
      <c r="A147" s="398" t="s">
        <v>386</v>
      </c>
      <c r="B147" s="398"/>
      <c r="C147" s="398"/>
      <c r="D147" s="398"/>
      <c r="E147" s="398"/>
      <c r="F147" s="398"/>
      <c r="G147" s="398"/>
      <c r="H147" s="398"/>
      <c r="I147" s="398"/>
    </row>
    <row r="148" spans="1:20">
      <c r="A148" s="175"/>
      <c r="B148" s="175"/>
      <c r="C148" s="175"/>
      <c r="D148" s="175"/>
      <c r="E148" s="175"/>
      <c r="F148" s="175"/>
      <c r="G148" s="175"/>
      <c r="H148" s="175"/>
      <c r="I148" s="175"/>
      <c r="J148" s="5"/>
      <c r="K148" s="5"/>
      <c r="L148" s="6"/>
      <c r="M148" s="6"/>
      <c r="N148" s="6"/>
      <c r="O148" s="6"/>
      <c r="P148" s="5"/>
      <c r="Q148" s="5"/>
      <c r="R148" s="5"/>
      <c r="S148" s="5"/>
      <c r="T148" s="5"/>
    </row>
    <row r="149" spans="1:20">
      <c r="A149" s="175"/>
      <c r="B149" s="175"/>
      <c r="C149" s="414" t="s">
        <v>181</v>
      </c>
      <c r="D149" s="414"/>
      <c r="E149" s="414"/>
      <c r="F149" s="414"/>
      <c r="G149" s="175"/>
      <c r="H149" s="175"/>
      <c r="I149" s="175"/>
      <c r="J149" s="5"/>
      <c r="K149" s="5"/>
      <c r="L149" s="6"/>
      <c r="M149" s="6"/>
      <c r="N149" s="6"/>
      <c r="O149" s="6"/>
      <c r="P149" s="5"/>
      <c r="Q149" s="5"/>
      <c r="R149" s="5"/>
      <c r="S149" s="5"/>
      <c r="T149" s="5"/>
    </row>
    <row r="150" spans="1:20" ht="24">
      <c r="A150" s="175"/>
      <c r="B150" s="1"/>
      <c r="C150" s="72" t="s">
        <v>182</v>
      </c>
      <c r="D150" s="72" t="s">
        <v>183</v>
      </c>
      <c r="E150" s="72" t="s">
        <v>184</v>
      </c>
      <c r="F150" s="72" t="s">
        <v>183</v>
      </c>
      <c r="G150" s="175"/>
      <c r="H150" s="175"/>
      <c r="I150" s="175"/>
      <c r="J150" s="175"/>
      <c r="K150" s="175"/>
      <c r="L150" s="13"/>
      <c r="M150" s="13"/>
      <c r="N150" s="13"/>
      <c r="O150" s="13"/>
      <c r="P150" s="175"/>
      <c r="Q150" s="175"/>
      <c r="R150" s="175"/>
      <c r="S150" s="175"/>
      <c r="T150" s="175"/>
    </row>
    <row r="151" spans="1:20">
      <c r="A151" s="175"/>
      <c r="B151" s="32">
        <v>2015</v>
      </c>
      <c r="C151" s="228">
        <v>62507</v>
      </c>
      <c r="D151" s="228">
        <v>2566</v>
      </c>
      <c r="E151" s="228">
        <v>50877</v>
      </c>
      <c r="F151" s="228">
        <v>1076</v>
      </c>
      <c r="G151" s="175"/>
      <c r="H151" s="175"/>
      <c r="I151" s="175"/>
      <c r="J151" s="175"/>
      <c r="K151" s="175"/>
      <c r="L151" s="13"/>
      <c r="M151" s="13"/>
      <c r="N151" s="13"/>
      <c r="O151" s="13"/>
      <c r="P151" s="175"/>
      <c r="Q151" s="175"/>
      <c r="R151" s="175"/>
      <c r="S151" s="175"/>
      <c r="T151" s="175"/>
    </row>
    <row r="152" spans="1:20">
      <c r="A152" s="175"/>
      <c r="B152" s="21">
        <v>2016</v>
      </c>
      <c r="C152" s="228">
        <v>60963</v>
      </c>
      <c r="D152" s="228">
        <v>1187</v>
      </c>
      <c r="E152" s="228">
        <v>51010</v>
      </c>
      <c r="F152" s="228">
        <v>1055</v>
      </c>
      <c r="G152" s="175"/>
      <c r="H152" s="175"/>
      <c r="I152" s="175"/>
      <c r="J152" s="175"/>
      <c r="K152" s="175"/>
      <c r="L152" s="13"/>
      <c r="M152" s="13"/>
      <c r="N152" s="13"/>
      <c r="O152" s="13"/>
      <c r="P152" s="175"/>
      <c r="Q152" s="175"/>
      <c r="R152" s="175"/>
      <c r="S152" s="175"/>
      <c r="T152" s="175"/>
    </row>
    <row r="153" spans="1:20">
      <c r="A153" s="175"/>
      <c r="B153" s="59">
        <v>2017</v>
      </c>
      <c r="C153" s="228">
        <v>66168</v>
      </c>
      <c r="D153" s="228">
        <v>2763</v>
      </c>
      <c r="E153" s="228">
        <v>52104</v>
      </c>
      <c r="F153" s="228">
        <v>2194</v>
      </c>
      <c r="G153" s="175"/>
      <c r="H153" s="175"/>
      <c r="I153" s="175"/>
      <c r="J153" s="175"/>
      <c r="K153" s="175"/>
      <c r="L153" s="13"/>
      <c r="M153" s="13"/>
      <c r="N153" s="13"/>
      <c r="O153" s="13"/>
      <c r="P153" s="175"/>
      <c r="Q153" s="175"/>
      <c r="R153" s="175"/>
      <c r="S153" s="175"/>
      <c r="T153" s="175"/>
    </row>
    <row r="154" spans="1:20">
      <c r="A154" s="175"/>
      <c r="B154" s="294">
        <v>2018</v>
      </c>
      <c r="C154" s="228">
        <v>66111</v>
      </c>
      <c r="D154" s="228">
        <v>3954</v>
      </c>
      <c r="E154" s="228">
        <v>51318</v>
      </c>
      <c r="F154" s="228">
        <v>1398</v>
      </c>
      <c r="G154" s="175"/>
      <c r="H154" s="175"/>
      <c r="I154" s="175"/>
      <c r="J154" s="175"/>
      <c r="K154" s="175"/>
      <c r="L154" s="13"/>
      <c r="M154" s="13"/>
      <c r="N154" s="13"/>
      <c r="O154" s="13"/>
      <c r="P154" s="175"/>
      <c r="Q154" s="175"/>
      <c r="R154" s="175"/>
      <c r="S154" s="175"/>
      <c r="T154" s="175"/>
    </row>
    <row r="155" spans="1:20">
      <c r="A155" s="175"/>
      <c r="B155" s="294">
        <v>2019</v>
      </c>
      <c r="C155" s="228">
        <v>65618</v>
      </c>
      <c r="D155" s="228">
        <v>2857</v>
      </c>
      <c r="E155" s="228">
        <v>56292</v>
      </c>
      <c r="F155" s="228">
        <v>2189</v>
      </c>
      <c r="G155" s="175"/>
      <c r="H155" s="175"/>
      <c r="I155" s="175"/>
      <c r="J155" s="175"/>
      <c r="K155" s="175"/>
      <c r="L155" s="13"/>
      <c r="M155" s="13"/>
      <c r="N155" s="13"/>
      <c r="O155" s="13"/>
      <c r="P155" s="175"/>
      <c r="Q155" s="175"/>
      <c r="R155" s="175"/>
      <c r="S155" s="175"/>
      <c r="T155" s="175"/>
    </row>
    <row r="157" spans="1:20" ht="26.5" customHeight="1">
      <c r="A157" s="402" t="s">
        <v>540</v>
      </c>
      <c r="B157" s="402"/>
      <c r="C157" s="402"/>
      <c r="D157" s="402"/>
      <c r="E157" s="402"/>
      <c r="F157" s="402"/>
    </row>
    <row r="158" spans="1:20">
      <c r="A158" s="402" t="s">
        <v>65</v>
      </c>
      <c r="B158" s="402"/>
      <c r="C158" s="402"/>
      <c r="D158" s="402"/>
      <c r="E158" s="402"/>
      <c r="F158" s="402"/>
    </row>
    <row r="159" spans="1:20" s="249" customFormat="1">
      <c r="A159" s="259"/>
      <c r="B159" s="259"/>
      <c r="C159" s="259"/>
      <c r="D159" s="259"/>
      <c r="E159" s="259"/>
      <c r="F159" s="259"/>
    </row>
    <row r="160" spans="1:20" s="249" customFormat="1">
      <c r="A160" s="259"/>
      <c r="B160" s="259"/>
      <c r="C160" s="259"/>
      <c r="D160" s="259"/>
      <c r="E160" s="259"/>
      <c r="F160" s="259"/>
    </row>
    <row r="162" spans="1:12" s="75" customFormat="1">
      <c r="A162" s="398" t="s">
        <v>541</v>
      </c>
      <c r="B162" s="398"/>
      <c r="C162" s="398"/>
      <c r="D162" s="398"/>
      <c r="E162" s="398"/>
      <c r="F162" s="398"/>
    </row>
    <row r="164" spans="1:12">
      <c r="A164" s="175"/>
      <c r="B164" s="175"/>
      <c r="C164" s="414" t="s">
        <v>181</v>
      </c>
      <c r="D164" s="414"/>
      <c r="E164" s="414"/>
      <c r="F164" s="414"/>
    </row>
    <row r="165" spans="1:12" ht="24">
      <c r="A165" s="175"/>
      <c r="B165" s="201"/>
      <c r="C165" s="72" t="s">
        <v>182</v>
      </c>
      <c r="D165" s="72" t="s">
        <v>183</v>
      </c>
      <c r="E165" s="72" t="s">
        <v>184</v>
      </c>
      <c r="F165" s="72" t="s">
        <v>183</v>
      </c>
    </row>
    <row r="166" spans="1:12" s="175" customFormat="1">
      <c r="A166" s="7" t="s">
        <v>398</v>
      </c>
      <c r="B166" s="173" t="s">
        <v>310</v>
      </c>
      <c r="C166" s="335">
        <v>119381</v>
      </c>
      <c r="D166" s="335">
        <v>7556</v>
      </c>
      <c r="E166" s="335">
        <v>75087</v>
      </c>
      <c r="F166" s="335">
        <v>7076</v>
      </c>
      <c r="I166" s="357"/>
      <c r="J166" s="357"/>
      <c r="K166" s="357"/>
      <c r="L166" s="357"/>
    </row>
    <row r="167" spans="1:12" s="175" customFormat="1" ht="29">
      <c r="A167" s="7" t="s">
        <v>399</v>
      </c>
      <c r="B167" s="256" t="s">
        <v>294</v>
      </c>
      <c r="C167" s="335">
        <v>64619</v>
      </c>
      <c r="D167" s="335">
        <v>5645</v>
      </c>
      <c r="E167" s="335">
        <v>59848</v>
      </c>
      <c r="F167" s="335">
        <v>6792</v>
      </c>
      <c r="I167" s="357"/>
      <c r="J167" s="357"/>
      <c r="K167" s="357"/>
      <c r="L167" s="357"/>
    </row>
    <row r="168" spans="1:12" s="175" customFormat="1">
      <c r="A168" s="7" t="s">
        <v>400</v>
      </c>
      <c r="B168" s="256" t="s">
        <v>313</v>
      </c>
      <c r="C168" s="335">
        <v>25322</v>
      </c>
      <c r="D168" s="335">
        <v>6803</v>
      </c>
      <c r="E168" s="335">
        <v>50329</v>
      </c>
      <c r="F168" s="335">
        <v>18256</v>
      </c>
      <c r="I168" s="357"/>
      <c r="J168" s="357"/>
      <c r="K168" s="357"/>
      <c r="L168" s="357"/>
    </row>
    <row r="169" spans="1:12">
      <c r="A169" s="175"/>
      <c r="B169" s="256" t="s">
        <v>310</v>
      </c>
      <c r="C169" s="335">
        <v>119381</v>
      </c>
      <c r="D169" s="335">
        <v>7556</v>
      </c>
      <c r="E169" s="335">
        <v>75087</v>
      </c>
      <c r="F169" s="335">
        <v>7076</v>
      </c>
      <c r="I169" s="357"/>
      <c r="J169" s="357"/>
      <c r="K169" s="357"/>
      <c r="L169" s="357"/>
    </row>
    <row r="170" spans="1:12" ht="29">
      <c r="A170" s="175"/>
      <c r="B170" s="173" t="s">
        <v>309</v>
      </c>
      <c r="C170" s="335">
        <v>106088</v>
      </c>
      <c r="D170" s="335">
        <v>6872</v>
      </c>
      <c r="E170" s="335">
        <v>71002</v>
      </c>
      <c r="F170" s="335">
        <v>6202</v>
      </c>
      <c r="I170" s="357"/>
      <c r="J170" s="357"/>
      <c r="K170" s="357"/>
      <c r="L170" s="357"/>
    </row>
    <row r="171" spans="1:12">
      <c r="A171" s="175"/>
      <c r="B171" s="173" t="s">
        <v>325</v>
      </c>
      <c r="C171" s="335">
        <v>90625</v>
      </c>
      <c r="D171" s="335">
        <v>14440</v>
      </c>
      <c r="E171" s="335">
        <v>61827</v>
      </c>
      <c r="F171" s="335">
        <v>9043</v>
      </c>
      <c r="I171" s="357"/>
      <c r="J171" s="357"/>
      <c r="K171" s="357"/>
      <c r="L171" s="357"/>
    </row>
    <row r="172" spans="1:12">
      <c r="A172" s="175"/>
      <c r="B172" s="173" t="s">
        <v>306</v>
      </c>
      <c r="C172" s="335">
        <v>90313</v>
      </c>
      <c r="D172" s="335">
        <v>13575</v>
      </c>
      <c r="E172" s="335">
        <v>63382</v>
      </c>
      <c r="F172" s="335">
        <v>8203</v>
      </c>
      <c r="I172" s="357"/>
      <c r="J172" s="357"/>
      <c r="K172" s="357"/>
      <c r="L172" s="357"/>
    </row>
    <row r="173" spans="1:12" s="175" customFormat="1">
      <c r="B173" s="173" t="s">
        <v>320</v>
      </c>
      <c r="C173" s="335">
        <v>89267</v>
      </c>
      <c r="D173" s="335">
        <v>9998</v>
      </c>
      <c r="E173" s="335">
        <v>70577</v>
      </c>
      <c r="F173" s="335">
        <v>9875</v>
      </c>
      <c r="I173" s="357"/>
      <c r="J173" s="357"/>
      <c r="K173" s="357"/>
      <c r="L173" s="357"/>
    </row>
    <row r="174" spans="1:12" s="175" customFormat="1">
      <c r="B174" s="173" t="s">
        <v>295</v>
      </c>
      <c r="C174" s="335">
        <v>84762</v>
      </c>
      <c r="D174" s="335">
        <v>15506</v>
      </c>
      <c r="E174" s="335">
        <v>74271</v>
      </c>
      <c r="F174" s="335">
        <v>9065</v>
      </c>
      <c r="I174" s="357"/>
      <c r="J174" s="357"/>
      <c r="K174" s="357"/>
      <c r="L174" s="357"/>
    </row>
    <row r="175" spans="1:12" s="175" customFormat="1">
      <c r="B175" s="173" t="s">
        <v>312</v>
      </c>
      <c r="C175" s="335">
        <v>83570</v>
      </c>
      <c r="D175" s="335">
        <v>4735</v>
      </c>
      <c r="E175" s="335">
        <v>60164</v>
      </c>
      <c r="F175" s="335">
        <v>3327</v>
      </c>
      <c r="I175" s="357"/>
      <c r="J175" s="357"/>
      <c r="K175" s="357"/>
      <c r="L175" s="357"/>
    </row>
    <row r="176" spans="1:12" s="175" customFormat="1">
      <c r="B176" s="173" t="s">
        <v>308</v>
      </c>
      <c r="C176" s="335">
        <v>83462</v>
      </c>
      <c r="D176" s="335">
        <v>10483</v>
      </c>
      <c r="E176" s="335">
        <v>75833</v>
      </c>
      <c r="F176" s="335">
        <v>18946</v>
      </c>
      <c r="I176" s="357"/>
      <c r="J176" s="357"/>
      <c r="K176" s="357"/>
      <c r="L176" s="357"/>
    </row>
    <row r="177" spans="2:12" s="175" customFormat="1">
      <c r="B177" s="173" t="s">
        <v>304</v>
      </c>
      <c r="C177" s="335">
        <v>80096</v>
      </c>
      <c r="D177" s="335">
        <v>15606</v>
      </c>
      <c r="E177" s="335">
        <v>56774</v>
      </c>
      <c r="F177" s="335">
        <v>16482</v>
      </c>
      <c r="I177" s="357"/>
      <c r="J177" s="357"/>
      <c r="K177" s="357"/>
      <c r="L177" s="357"/>
    </row>
    <row r="178" spans="2:12" s="175" customFormat="1" ht="29">
      <c r="B178" s="173" t="s">
        <v>292</v>
      </c>
      <c r="C178" s="335">
        <v>79151</v>
      </c>
      <c r="D178" s="335">
        <v>4400</v>
      </c>
      <c r="E178" s="335">
        <v>57872</v>
      </c>
      <c r="F178" s="335">
        <v>9693</v>
      </c>
      <c r="I178" s="357"/>
      <c r="J178" s="357"/>
      <c r="K178" s="357"/>
      <c r="L178" s="357"/>
    </row>
    <row r="179" spans="2:12" s="175" customFormat="1">
      <c r="B179" s="173" t="s">
        <v>305</v>
      </c>
      <c r="C179" s="335">
        <v>77542</v>
      </c>
      <c r="D179" s="335">
        <v>8018</v>
      </c>
      <c r="E179" s="335">
        <v>59299</v>
      </c>
      <c r="F179" s="335">
        <v>6516</v>
      </c>
      <c r="I179" s="357"/>
      <c r="J179" s="357"/>
      <c r="K179" s="357"/>
      <c r="L179" s="357"/>
    </row>
    <row r="180" spans="2:12" s="175" customFormat="1">
      <c r="B180" s="173" t="s">
        <v>322</v>
      </c>
      <c r="C180" s="335">
        <v>76042</v>
      </c>
      <c r="D180" s="335">
        <v>10587</v>
      </c>
      <c r="E180" s="335">
        <v>61023</v>
      </c>
      <c r="F180" s="335">
        <v>11406</v>
      </c>
      <c r="I180" s="357"/>
      <c r="J180" s="357"/>
      <c r="K180" s="357"/>
      <c r="L180" s="357"/>
    </row>
    <row r="181" spans="2:12" s="175" customFormat="1">
      <c r="B181" s="173" t="s">
        <v>301</v>
      </c>
      <c r="C181" s="335">
        <v>75700</v>
      </c>
      <c r="D181" s="335">
        <v>3614</v>
      </c>
      <c r="E181" s="335">
        <v>59539</v>
      </c>
      <c r="F181" s="335">
        <v>3759</v>
      </c>
      <c r="I181" s="357"/>
      <c r="J181" s="357"/>
      <c r="K181" s="357"/>
      <c r="L181" s="357"/>
    </row>
    <row r="182" spans="2:12" s="175" customFormat="1">
      <c r="B182" s="173" t="s">
        <v>296</v>
      </c>
      <c r="C182" s="335">
        <v>74538</v>
      </c>
      <c r="D182" s="335">
        <v>4466</v>
      </c>
      <c r="E182" s="335">
        <v>63966</v>
      </c>
      <c r="F182" s="335">
        <v>4242</v>
      </c>
      <c r="I182" s="357"/>
      <c r="J182" s="357"/>
      <c r="K182" s="357"/>
      <c r="L182" s="357"/>
    </row>
    <row r="183" spans="2:12" s="175" customFormat="1">
      <c r="B183" s="173" t="s">
        <v>323</v>
      </c>
      <c r="C183" s="335">
        <v>71042</v>
      </c>
      <c r="D183" s="335">
        <v>14222</v>
      </c>
      <c r="E183" s="335">
        <v>53824</v>
      </c>
      <c r="F183" s="335">
        <v>3201</v>
      </c>
      <c r="I183" s="357"/>
      <c r="J183" s="357"/>
      <c r="K183" s="357"/>
      <c r="L183" s="357"/>
    </row>
    <row r="184" spans="2:12" s="175" customFormat="1">
      <c r="B184" s="173" t="s">
        <v>297</v>
      </c>
      <c r="C184" s="335">
        <v>70417</v>
      </c>
      <c r="D184" s="335">
        <v>20413</v>
      </c>
      <c r="E184" s="335">
        <v>48534</v>
      </c>
      <c r="F184" s="335">
        <v>8612</v>
      </c>
      <c r="I184" s="357"/>
      <c r="J184" s="357"/>
      <c r="K184" s="357"/>
      <c r="L184" s="357"/>
    </row>
    <row r="185" spans="2:12" s="175" customFormat="1">
      <c r="B185" s="173" t="s">
        <v>289</v>
      </c>
      <c r="C185" s="335">
        <v>69000</v>
      </c>
      <c r="D185" s="335">
        <v>10739</v>
      </c>
      <c r="E185" s="335">
        <v>55875</v>
      </c>
      <c r="F185" s="335">
        <v>6428</v>
      </c>
      <c r="I185" s="357"/>
      <c r="J185" s="357"/>
      <c r="K185" s="357"/>
      <c r="L185" s="357"/>
    </row>
    <row r="186" spans="2:12" s="175" customFormat="1">
      <c r="B186" s="173" t="s">
        <v>299</v>
      </c>
      <c r="C186" s="335">
        <v>68750</v>
      </c>
      <c r="D186" s="335">
        <v>17169</v>
      </c>
      <c r="E186" s="335">
        <v>51458</v>
      </c>
      <c r="F186" s="335">
        <v>10956</v>
      </c>
      <c r="I186" s="357"/>
      <c r="J186" s="357"/>
      <c r="K186" s="357"/>
      <c r="L186" s="357"/>
    </row>
    <row r="187" spans="2:12" s="175" customFormat="1" ht="29">
      <c r="B187" s="173" t="s">
        <v>327</v>
      </c>
      <c r="C187" s="335">
        <v>67321</v>
      </c>
      <c r="D187" s="335">
        <v>6715</v>
      </c>
      <c r="E187" s="335">
        <v>52969</v>
      </c>
      <c r="F187" s="335">
        <v>6530</v>
      </c>
      <c r="I187" s="357"/>
      <c r="J187" s="357"/>
      <c r="K187" s="357"/>
      <c r="L187" s="357"/>
    </row>
    <row r="188" spans="2:12" s="175" customFormat="1" ht="29">
      <c r="B188" s="173" t="s">
        <v>291</v>
      </c>
      <c r="C188" s="335">
        <v>65604</v>
      </c>
      <c r="D188" s="335">
        <v>7909</v>
      </c>
      <c r="E188" s="335">
        <v>50679</v>
      </c>
      <c r="F188" s="335">
        <v>3639</v>
      </c>
      <c r="I188" s="357"/>
      <c r="J188" s="357"/>
      <c r="K188" s="357"/>
      <c r="L188" s="357"/>
    </row>
    <row r="189" spans="2:12" s="175" customFormat="1" ht="29">
      <c r="B189" s="173" t="s">
        <v>294</v>
      </c>
      <c r="C189" s="335">
        <v>64619</v>
      </c>
      <c r="D189" s="335">
        <v>5645</v>
      </c>
      <c r="E189" s="335">
        <v>59848</v>
      </c>
      <c r="F189" s="335">
        <v>6792</v>
      </c>
      <c r="I189" s="357"/>
      <c r="J189" s="357"/>
      <c r="K189" s="357"/>
      <c r="L189" s="357"/>
    </row>
    <row r="190" spans="2:12" s="175" customFormat="1">
      <c r="B190" s="173" t="s">
        <v>319</v>
      </c>
      <c r="C190" s="335">
        <v>64375</v>
      </c>
      <c r="D190" s="335">
        <v>9720</v>
      </c>
      <c r="E190" s="335">
        <v>62857</v>
      </c>
      <c r="F190" s="335">
        <v>10107</v>
      </c>
      <c r="I190" s="357"/>
      <c r="J190" s="357"/>
      <c r="K190" s="357"/>
      <c r="L190" s="357"/>
    </row>
    <row r="191" spans="2:12" s="175" customFormat="1">
      <c r="B191" s="173" t="s">
        <v>303</v>
      </c>
      <c r="C191" s="335">
        <v>63683</v>
      </c>
      <c r="D191" s="335">
        <v>5870</v>
      </c>
      <c r="E191" s="335">
        <v>53955</v>
      </c>
      <c r="F191" s="335">
        <v>3899</v>
      </c>
      <c r="I191" s="357"/>
      <c r="J191" s="357"/>
      <c r="K191" s="357"/>
      <c r="L191" s="357"/>
    </row>
    <row r="192" spans="2:12" s="175" customFormat="1">
      <c r="B192" s="173" t="s">
        <v>298</v>
      </c>
      <c r="C192" s="335">
        <v>63492</v>
      </c>
      <c r="D192" s="335">
        <v>3174</v>
      </c>
      <c r="E192" s="335">
        <v>56250</v>
      </c>
      <c r="F192" s="335">
        <v>7558</v>
      </c>
      <c r="I192" s="357"/>
      <c r="J192" s="357"/>
      <c r="K192" s="357"/>
      <c r="L192" s="357"/>
    </row>
    <row r="193" spans="1:12" s="175" customFormat="1">
      <c r="B193" s="173" t="s">
        <v>315</v>
      </c>
      <c r="C193" s="335">
        <v>62258</v>
      </c>
      <c r="D193" s="335">
        <v>6122</v>
      </c>
      <c r="E193" s="335">
        <v>51935</v>
      </c>
      <c r="F193" s="335">
        <v>6470</v>
      </c>
      <c r="I193" s="357"/>
      <c r="J193" s="357"/>
      <c r="K193" s="357"/>
      <c r="L193" s="357"/>
    </row>
    <row r="194" spans="1:12" s="175" customFormat="1">
      <c r="B194" s="173" t="s">
        <v>321</v>
      </c>
      <c r="C194" s="335">
        <v>59583</v>
      </c>
      <c r="D194" s="335">
        <v>8291</v>
      </c>
      <c r="E194" s="335">
        <v>60758</v>
      </c>
      <c r="F194" s="335">
        <v>9589</v>
      </c>
      <c r="I194" s="357"/>
      <c r="J194" s="357"/>
      <c r="K194" s="357"/>
      <c r="L194" s="357"/>
    </row>
    <row r="195" spans="1:12" s="175" customFormat="1" ht="29">
      <c r="B195" s="173" t="s">
        <v>324</v>
      </c>
      <c r="C195" s="335">
        <v>59167</v>
      </c>
      <c r="D195" s="335">
        <v>5962</v>
      </c>
      <c r="E195" s="335">
        <v>48594</v>
      </c>
      <c r="F195" s="335">
        <v>6135</v>
      </c>
      <c r="I195" s="357"/>
      <c r="J195" s="357"/>
      <c r="K195" s="357"/>
      <c r="L195" s="357"/>
    </row>
    <row r="196" spans="1:12" s="175" customFormat="1">
      <c r="B196" s="173" t="s">
        <v>307</v>
      </c>
      <c r="C196" s="335">
        <v>58963</v>
      </c>
      <c r="D196" s="335">
        <v>4320</v>
      </c>
      <c r="E196" s="335">
        <v>49215</v>
      </c>
      <c r="F196" s="335">
        <v>2945</v>
      </c>
      <c r="I196" s="357"/>
      <c r="J196" s="357"/>
      <c r="K196" s="357"/>
      <c r="L196" s="357"/>
    </row>
    <row r="197" spans="1:12" s="175" customFormat="1">
      <c r="B197" s="173" t="s">
        <v>329</v>
      </c>
      <c r="C197" s="335">
        <v>58438</v>
      </c>
      <c r="D197" s="335">
        <v>16342</v>
      </c>
      <c r="E197" s="335">
        <v>44803</v>
      </c>
      <c r="F197" s="335">
        <v>9240</v>
      </c>
      <c r="I197" s="357"/>
      <c r="J197" s="357"/>
      <c r="K197" s="357"/>
      <c r="L197" s="357"/>
    </row>
    <row r="198" spans="1:12">
      <c r="A198" s="175"/>
      <c r="B198" s="173" t="s">
        <v>311</v>
      </c>
      <c r="C198" s="335">
        <v>56786</v>
      </c>
      <c r="D198" s="335">
        <v>7322</v>
      </c>
      <c r="E198" s="335">
        <v>43390</v>
      </c>
      <c r="F198" s="335">
        <v>4508</v>
      </c>
      <c r="I198" s="357"/>
      <c r="J198" s="357"/>
      <c r="K198" s="357"/>
      <c r="L198" s="357"/>
    </row>
    <row r="199" spans="1:12" ht="29">
      <c r="A199" s="175"/>
      <c r="B199" s="173" t="s">
        <v>316</v>
      </c>
      <c r="C199" s="335">
        <v>55250</v>
      </c>
      <c r="D199" s="335">
        <v>10878</v>
      </c>
      <c r="E199" s="335">
        <v>41250</v>
      </c>
      <c r="F199" s="335">
        <v>21761</v>
      </c>
      <c r="I199" s="357"/>
      <c r="J199" s="357"/>
      <c r="K199" s="357"/>
      <c r="L199" s="357"/>
    </row>
    <row r="200" spans="1:12">
      <c r="A200" s="175"/>
      <c r="B200" s="173" t="s">
        <v>314</v>
      </c>
      <c r="C200" s="335">
        <v>53188</v>
      </c>
      <c r="D200" s="335">
        <v>3899</v>
      </c>
      <c r="E200" s="335">
        <v>49052</v>
      </c>
      <c r="F200" s="335">
        <v>8489</v>
      </c>
      <c r="I200" s="357"/>
      <c r="J200" s="357"/>
      <c r="K200" s="357"/>
      <c r="L200" s="357"/>
    </row>
    <row r="201" spans="1:12" ht="29">
      <c r="A201" s="175"/>
      <c r="B201" s="173" t="s">
        <v>317</v>
      </c>
      <c r="C201" s="335">
        <v>53125</v>
      </c>
      <c r="D201" s="335">
        <v>2579</v>
      </c>
      <c r="E201" s="335">
        <v>39090</v>
      </c>
      <c r="F201" s="335">
        <v>3356</v>
      </c>
      <c r="I201" s="357"/>
      <c r="J201" s="357"/>
      <c r="K201" s="357"/>
      <c r="L201" s="357"/>
    </row>
    <row r="202" spans="1:12">
      <c r="A202" s="175"/>
      <c r="B202" s="173" t="s">
        <v>300</v>
      </c>
      <c r="C202" s="335">
        <v>51149</v>
      </c>
      <c r="D202" s="335">
        <v>6965</v>
      </c>
      <c r="E202" s="335">
        <v>38354</v>
      </c>
      <c r="F202" s="335">
        <v>3304</v>
      </c>
      <c r="I202" s="357"/>
      <c r="J202" s="357"/>
      <c r="K202" s="357"/>
      <c r="L202" s="357"/>
    </row>
    <row r="203" spans="1:12">
      <c r="A203" s="175"/>
      <c r="B203" s="173" t="s">
        <v>293</v>
      </c>
      <c r="C203" s="335">
        <v>50754</v>
      </c>
      <c r="D203" s="335">
        <v>5329</v>
      </c>
      <c r="E203" s="335">
        <v>43627</v>
      </c>
      <c r="F203" s="335">
        <v>3068</v>
      </c>
      <c r="I203" s="357"/>
      <c r="J203" s="357"/>
      <c r="K203" s="357"/>
      <c r="L203" s="357"/>
    </row>
    <row r="204" spans="1:12">
      <c r="A204" s="175"/>
      <c r="B204" s="173" t="s">
        <v>318</v>
      </c>
      <c r="C204" s="335">
        <v>50421</v>
      </c>
      <c r="D204" s="335">
        <v>2785</v>
      </c>
      <c r="E204" s="335">
        <v>42350</v>
      </c>
      <c r="F204" s="335">
        <v>6167</v>
      </c>
      <c r="I204" s="357"/>
      <c r="J204" s="357"/>
      <c r="K204" s="357"/>
      <c r="L204" s="357"/>
    </row>
    <row r="205" spans="1:12">
      <c r="A205" s="175"/>
      <c r="B205" s="173" t="s">
        <v>302</v>
      </c>
      <c r="C205" s="335">
        <v>48611</v>
      </c>
      <c r="D205" s="335">
        <v>14378</v>
      </c>
      <c r="E205" s="335">
        <v>62917</v>
      </c>
      <c r="F205" s="335">
        <v>21022</v>
      </c>
      <c r="I205" s="357"/>
      <c r="J205" s="357"/>
      <c r="K205" s="357"/>
      <c r="L205" s="357"/>
    </row>
    <row r="206" spans="1:12">
      <c r="A206" s="175"/>
      <c r="B206" s="173" t="s">
        <v>326</v>
      </c>
      <c r="C206" s="335">
        <v>48349</v>
      </c>
      <c r="D206" s="335">
        <v>2228</v>
      </c>
      <c r="E206" s="335">
        <v>46457</v>
      </c>
      <c r="F206" s="335">
        <v>4482</v>
      </c>
    </row>
    <row r="207" spans="1:12">
      <c r="A207" s="175"/>
      <c r="B207" s="173" t="s">
        <v>328</v>
      </c>
      <c r="C207" s="335">
        <v>38906</v>
      </c>
      <c r="D207" s="335">
        <v>6933</v>
      </c>
      <c r="E207" s="335">
        <v>37857</v>
      </c>
      <c r="F207" s="335">
        <v>12882</v>
      </c>
    </row>
    <row r="208" spans="1:12">
      <c r="A208" s="175"/>
      <c r="B208" s="173" t="s">
        <v>313</v>
      </c>
      <c r="C208" s="335">
        <v>25322</v>
      </c>
      <c r="D208" s="335">
        <v>6803</v>
      </c>
      <c r="E208" s="335">
        <v>50329</v>
      </c>
      <c r="F208" s="335">
        <v>18256</v>
      </c>
    </row>
    <row r="209" spans="2:6" s="249" customFormat="1">
      <c r="B209" s="256"/>
      <c r="C209" s="228"/>
      <c r="D209" s="228"/>
      <c r="E209" s="228"/>
      <c r="F209" s="228"/>
    </row>
    <row r="210" spans="2:6" s="249" customFormat="1">
      <c r="B210" s="256"/>
      <c r="C210" s="228"/>
      <c r="D210" s="228"/>
      <c r="E210" s="228"/>
      <c r="F210" s="228"/>
    </row>
    <row r="211" spans="2:6" s="249" customFormat="1">
      <c r="B211" s="256"/>
      <c r="C211" s="228"/>
      <c r="D211" s="228"/>
      <c r="E211" s="228"/>
      <c r="F211" s="228"/>
    </row>
    <row r="212" spans="2:6" s="249" customFormat="1">
      <c r="B212" s="256"/>
      <c r="C212" s="228"/>
      <c r="D212" s="228"/>
      <c r="E212" s="228"/>
      <c r="F212" s="228"/>
    </row>
    <row r="213" spans="2:6" s="249" customFormat="1">
      <c r="B213" s="256"/>
      <c r="C213" s="228"/>
      <c r="D213" s="228"/>
      <c r="E213" s="228"/>
      <c r="F213" s="228"/>
    </row>
    <row r="214" spans="2:6" s="249" customFormat="1">
      <c r="B214" s="256"/>
      <c r="C214" s="228"/>
      <c r="D214" s="228"/>
      <c r="E214" s="228"/>
      <c r="F214" s="228"/>
    </row>
    <row r="215" spans="2:6" s="249" customFormat="1">
      <c r="B215" s="256"/>
      <c r="C215" s="228"/>
      <c r="D215" s="228"/>
      <c r="E215" s="228"/>
      <c r="F215" s="228"/>
    </row>
    <row r="216" spans="2:6" s="249" customFormat="1">
      <c r="B216" s="256"/>
      <c r="C216" s="228"/>
      <c r="D216" s="228"/>
      <c r="E216" s="228"/>
      <c r="F216" s="228"/>
    </row>
    <row r="217" spans="2:6" s="249" customFormat="1">
      <c r="B217" s="256"/>
      <c r="C217" s="228"/>
      <c r="D217" s="228"/>
      <c r="E217" s="228"/>
      <c r="F217" s="228"/>
    </row>
    <row r="218" spans="2:6" s="249" customFormat="1">
      <c r="B218" s="256"/>
      <c r="C218" s="228"/>
      <c r="D218" s="228"/>
      <c r="E218" s="228"/>
      <c r="F218" s="228"/>
    </row>
    <row r="219" spans="2:6" s="249" customFormat="1">
      <c r="B219" s="256"/>
      <c r="C219" s="228"/>
      <c r="D219" s="228"/>
      <c r="E219" s="228"/>
      <c r="F219" s="228"/>
    </row>
    <row r="220" spans="2:6" s="249" customFormat="1">
      <c r="B220" s="256"/>
      <c r="C220" s="228"/>
      <c r="D220" s="228"/>
      <c r="E220" s="228"/>
      <c r="F220" s="228"/>
    </row>
    <row r="221" spans="2:6" s="249" customFormat="1">
      <c r="B221" s="256"/>
      <c r="C221" s="228"/>
      <c r="D221" s="228"/>
      <c r="E221" s="228"/>
      <c r="F221" s="228"/>
    </row>
    <row r="222" spans="2:6" s="249" customFormat="1">
      <c r="B222" s="256"/>
      <c r="C222" s="228"/>
      <c r="D222" s="228"/>
      <c r="E222" s="228"/>
      <c r="F222" s="228"/>
    </row>
    <row r="223" spans="2:6" s="249" customFormat="1">
      <c r="B223" s="256"/>
      <c r="C223" s="228"/>
      <c r="D223" s="228"/>
      <c r="E223" s="228"/>
      <c r="F223" s="228"/>
    </row>
    <row r="224" spans="2:6" s="249" customFormat="1">
      <c r="B224" s="256"/>
      <c r="C224" s="228"/>
      <c r="D224" s="228"/>
      <c r="E224" s="228"/>
      <c r="F224" s="228"/>
    </row>
    <row r="225" spans="1:6" s="249" customFormat="1">
      <c r="B225" s="256"/>
      <c r="C225" s="228"/>
      <c r="D225" s="228"/>
      <c r="E225" s="228"/>
      <c r="F225" s="228"/>
    </row>
    <row r="226" spans="1:6" s="249" customFormat="1">
      <c r="B226" s="256"/>
      <c r="C226" s="228"/>
      <c r="D226" s="228"/>
      <c r="E226" s="228"/>
      <c r="F226" s="228"/>
    </row>
    <row r="227" spans="1:6" s="249" customFormat="1">
      <c r="B227" s="256"/>
      <c r="C227" s="228"/>
      <c r="D227" s="228"/>
      <c r="E227" s="228"/>
      <c r="F227" s="228"/>
    </row>
    <row r="228" spans="1:6" s="249" customFormat="1">
      <c r="B228" s="256"/>
      <c r="C228" s="228"/>
      <c r="D228" s="228"/>
      <c r="E228" s="228"/>
      <c r="F228" s="228"/>
    </row>
    <row r="229" spans="1:6" s="249" customFormat="1">
      <c r="B229" s="256"/>
      <c r="C229" s="228"/>
      <c r="D229" s="228"/>
      <c r="E229" s="228"/>
      <c r="F229" s="228"/>
    </row>
    <row r="230" spans="1:6" s="249" customFormat="1">
      <c r="B230" s="256"/>
      <c r="C230" s="228"/>
      <c r="D230" s="228"/>
      <c r="E230" s="228"/>
      <c r="F230" s="228"/>
    </row>
    <row r="231" spans="1:6" s="249" customFormat="1">
      <c r="B231" s="256"/>
      <c r="C231" s="228"/>
      <c r="D231" s="228"/>
      <c r="E231" s="228"/>
      <c r="F231" s="228"/>
    </row>
    <row r="232" spans="1:6" s="249" customFormat="1">
      <c r="B232" s="256"/>
      <c r="C232" s="228"/>
      <c r="D232" s="228"/>
      <c r="E232" s="228"/>
      <c r="F232" s="228"/>
    </row>
    <row r="233" spans="1:6" s="249" customFormat="1">
      <c r="B233" s="256"/>
      <c r="C233" s="228"/>
      <c r="D233" s="228"/>
      <c r="E233" s="228"/>
      <c r="F233" s="228"/>
    </row>
    <row r="234" spans="1:6" s="249" customFormat="1">
      <c r="B234" s="256"/>
      <c r="C234" s="228"/>
      <c r="D234" s="228"/>
      <c r="E234" s="228"/>
      <c r="F234" s="228"/>
    </row>
    <row r="235" spans="1:6" s="249" customFormat="1">
      <c r="B235" s="256"/>
      <c r="C235" s="228"/>
      <c r="D235" s="228"/>
      <c r="E235" s="228"/>
      <c r="F235" s="228"/>
    </row>
    <row r="236" spans="1:6" s="249" customFormat="1">
      <c r="B236" s="256"/>
      <c r="C236" s="228"/>
      <c r="D236" s="228"/>
      <c r="E236" s="228"/>
      <c r="F236" s="228"/>
    </row>
    <row r="237" spans="1:6" s="249" customFormat="1">
      <c r="B237" s="256"/>
      <c r="C237" s="228"/>
      <c r="D237" s="228"/>
      <c r="E237" s="228"/>
      <c r="F237" s="228"/>
    </row>
    <row r="238" spans="1:6" s="249" customFormat="1">
      <c r="B238" s="256"/>
      <c r="C238" s="228"/>
      <c r="D238" s="228"/>
      <c r="E238" s="228"/>
      <c r="F238" s="228"/>
    </row>
    <row r="239" spans="1:6">
      <c r="A239" s="175"/>
      <c r="B239" s="32"/>
      <c r="C239" s="178"/>
      <c r="D239" s="178"/>
      <c r="E239" s="178"/>
      <c r="F239" s="178"/>
    </row>
    <row r="240" spans="1:6" ht="26.5" customHeight="1">
      <c r="A240" s="402" t="s">
        <v>542</v>
      </c>
      <c r="B240" s="402"/>
      <c r="C240" s="402"/>
      <c r="D240" s="402"/>
      <c r="E240" s="402"/>
      <c r="F240" s="402"/>
    </row>
    <row r="241" spans="1:6">
      <c r="A241" s="402" t="s">
        <v>185</v>
      </c>
      <c r="B241" s="402"/>
      <c r="C241" s="402"/>
      <c r="D241" s="402"/>
      <c r="E241" s="402"/>
      <c r="F241" s="402"/>
    </row>
  </sheetData>
  <sortState ref="I166:L205">
    <sortCondition descending="1" ref="I166:I205"/>
  </sortState>
  <mergeCells count="31">
    <mergeCell ref="A101:F101"/>
    <mergeCell ref="A102:F102"/>
    <mergeCell ref="C137:F137"/>
    <mergeCell ref="A39:F39"/>
    <mergeCell ref="A40:F40"/>
    <mergeCell ref="A105:F105"/>
    <mergeCell ref="A43:F43"/>
    <mergeCell ref="C45:E45"/>
    <mergeCell ref="F45:N45"/>
    <mergeCell ref="G76:O76"/>
    <mergeCell ref="A162:F162"/>
    <mergeCell ref="C164:F164"/>
    <mergeCell ref="A240:F240"/>
    <mergeCell ref="A241:F241"/>
    <mergeCell ref="A71:F71"/>
    <mergeCell ref="A72:F72"/>
    <mergeCell ref="A135:I135"/>
    <mergeCell ref="A143:F144"/>
    <mergeCell ref="D76:F76"/>
    <mergeCell ref="C149:F149"/>
    <mergeCell ref="A157:F157"/>
    <mergeCell ref="A158:F158"/>
    <mergeCell ref="C107:F107"/>
    <mergeCell ref="A133:F133"/>
    <mergeCell ref="A134:F134"/>
    <mergeCell ref="A147:I147"/>
    <mergeCell ref="A1:F1"/>
    <mergeCell ref="A28:F28"/>
    <mergeCell ref="A29:F29"/>
    <mergeCell ref="C3:F3"/>
    <mergeCell ref="A31:F3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80" zoomScaleNormal="80" workbookViewId="0">
      <selection activeCell="H134" sqref="H134"/>
    </sheetView>
  </sheetViews>
  <sheetFormatPr defaultColWidth="8.81640625" defaultRowHeight="14.5"/>
  <cols>
    <col min="2" max="2" width="13.81640625" customWidth="1"/>
  </cols>
  <sheetData>
    <row r="1" spans="1:26" s="225" customFormat="1">
      <c r="A1" s="398" t="s">
        <v>543</v>
      </c>
      <c r="B1" s="398"/>
      <c r="C1" s="398"/>
      <c r="D1" s="398"/>
      <c r="E1" s="398"/>
      <c r="F1" s="398"/>
      <c r="G1" s="398"/>
      <c r="H1" s="398"/>
      <c r="I1" s="75"/>
      <c r="J1" s="75"/>
      <c r="K1" s="75"/>
      <c r="L1" s="75"/>
      <c r="M1" s="75"/>
      <c r="N1" s="75"/>
      <c r="O1" s="75"/>
      <c r="P1" s="75"/>
      <c r="Q1" s="75"/>
      <c r="R1" s="75"/>
      <c r="S1" s="75"/>
      <c r="T1" s="75"/>
      <c r="U1" s="75"/>
      <c r="V1" s="75"/>
      <c r="W1" s="75"/>
      <c r="X1" s="75"/>
      <c r="Y1" s="75"/>
      <c r="Z1" s="75"/>
    </row>
    <row r="2" spans="1:26" s="165" customFormat="1">
      <c r="A2" s="168"/>
      <c r="B2" s="168"/>
      <c r="C2" s="168"/>
      <c r="D2" s="168"/>
      <c r="E2" s="168"/>
      <c r="F2" s="168"/>
      <c r="G2" s="168"/>
      <c r="H2" s="168"/>
      <c r="I2" s="169"/>
      <c r="J2" s="169"/>
      <c r="K2" s="169"/>
      <c r="L2" s="169"/>
      <c r="M2" s="169"/>
      <c r="N2" s="169"/>
      <c r="O2" s="169"/>
      <c r="P2" s="169"/>
      <c r="Q2" s="169"/>
      <c r="R2" s="169"/>
      <c r="S2" s="169"/>
      <c r="T2" s="169"/>
      <c r="U2" s="169"/>
      <c r="V2" s="169"/>
      <c r="W2" s="169"/>
      <c r="X2" s="169"/>
      <c r="Y2" s="169"/>
      <c r="Z2" s="169"/>
    </row>
    <row r="3" spans="1:26" ht="58">
      <c r="A3" s="175"/>
      <c r="B3" t="s">
        <v>70</v>
      </c>
      <c r="C3" s="13" t="s">
        <v>186</v>
      </c>
      <c r="D3" s="13" t="s">
        <v>187</v>
      </c>
      <c r="F3" s="175" t="s">
        <v>188</v>
      </c>
      <c r="G3" s="175" t="s">
        <v>189</v>
      </c>
      <c r="H3" s="175"/>
      <c r="I3" s="175"/>
      <c r="J3" s="175"/>
      <c r="K3" s="175"/>
      <c r="L3" s="175"/>
      <c r="M3" s="175"/>
      <c r="N3" s="175"/>
      <c r="O3" s="175"/>
      <c r="P3" s="175"/>
      <c r="Q3" s="175"/>
      <c r="R3" s="175"/>
      <c r="S3" s="175"/>
      <c r="T3" s="175"/>
      <c r="U3" s="175"/>
      <c r="V3" s="175"/>
      <c r="W3" s="175"/>
      <c r="X3" s="175"/>
      <c r="Y3" s="175"/>
      <c r="Z3" s="175"/>
    </row>
    <row r="4" spans="1:26">
      <c r="A4" s="357" t="s">
        <v>18</v>
      </c>
      <c r="B4" s="357"/>
      <c r="C4" s="357">
        <v>58</v>
      </c>
      <c r="D4" s="360">
        <v>0.5</v>
      </c>
      <c r="E4" s="360"/>
      <c r="F4" s="357">
        <v>468</v>
      </c>
      <c r="G4" s="360">
        <v>3.8</v>
      </c>
      <c r="H4" s="175"/>
      <c r="I4" s="175"/>
      <c r="J4" s="175"/>
      <c r="K4" s="175"/>
      <c r="L4" s="175"/>
      <c r="M4" s="175"/>
      <c r="N4" s="175"/>
      <c r="O4" s="175"/>
      <c r="P4" s="175"/>
      <c r="Q4" s="175"/>
      <c r="R4" s="175"/>
      <c r="S4" s="175"/>
      <c r="T4" s="175"/>
      <c r="U4" s="175"/>
      <c r="V4" s="175"/>
      <c r="W4" s="175"/>
      <c r="X4" s="175"/>
      <c r="Y4" s="175"/>
      <c r="Z4" s="175"/>
    </row>
    <row r="5" spans="1:26">
      <c r="A5" s="357" t="s">
        <v>19</v>
      </c>
      <c r="B5" s="357"/>
      <c r="C5" s="357">
        <v>267</v>
      </c>
      <c r="D5" s="360">
        <v>0.5</v>
      </c>
      <c r="E5" s="360"/>
      <c r="F5" s="357">
        <v>3026</v>
      </c>
      <c r="G5" s="360">
        <v>6.1</v>
      </c>
      <c r="H5" s="175"/>
      <c r="I5" s="175"/>
      <c r="J5" s="175"/>
      <c r="K5" s="175"/>
      <c r="L5" s="175"/>
      <c r="M5" s="175"/>
      <c r="N5" s="175"/>
      <c r="O5" s="175"/>
      <c r="P5" s="175"/>
      <c r="Q5" s="175"/>
      <c r="R5" s="175"/>
      <c r="S5" s="175"/>
      <c r="T5" s="175"/>
      <c r="U5" s="175"/>
      <c r="V5" s="175"/>
      <c r="W5" s="175"/>
      <c r="X5" s="175"/>
      <c r="Y5" s="175"/>
      <c r="Z5" s="175"/>
    </row>
    <row r="6" spans="1:26">
      <c r="A6" s="357" t="s">
        <v>21</v>
      </c>
      <c r="B6" s="357"/>
      <c r="C6" s="358">
        <v>76</v>
      </c>
      <c r="D6" s="360">
        <v>0.5</v>
      </c>
      <c r="E6" s="360"/>
      <c r="F6" s="358">
        <v>635</v>
      </c>
      <c r="G6" s="360">
        <v>4.5999999999999996</v>
      </c>
      <c r="H6" s="175"/>
      <c r="I6" s="175"/>
      <c r="J6" s="175"/>
      <c r="K6" s="175"/>
      <c r="L6" s="175"/>
      <c r="M6" s="175"/>
      <c r="N6" s="175"/>
      <c r="O6" s="175"/>
      <c r="P6" s="175"/>
      <c r="Q6" s="175"/>
      <c r="R6" s="175"/>
      <c r="S6" s="175"/>
      <c r="T6" s="175"/>
      <c r="U6" s="175"/>
      <c r="V6" s="175"/>
      <c r="W6" s="175"/>
      <c r="X6" s="175"/>
      <c r="Y6" s="175"/>
      <c r="Z6" s="175"/>
    </row>
    <row r="7" spans="1:26">
      <c r="A7" s="357" t="s">
        <v>20</v>
      </c>
      <c r="B7" s="357"/>
      <c r="C7" s="358">
        <v>183</v>
      </c>
      <c r="D7" s="360">
        <v>0.6</v>
      </c>
      <c r="E7" s="360"/>
      <c r="F7" s="358">
        <v>2881</v>
      </c>
      <c r="G7" s="360">
        <v>8.6999999999999993</v>
      </c>
      <c r="H7" s="175"/>
      <c r="I7" s="175"/>
      <c r="J7" s="175"/>
      <c r="K7" s="175"/>
      <c r="L7" s="175"/>
      <c r="M7" s="175"/>
      <c r="N7" s="175"/>
      <c r="O7" s="175"/>
      <c r="P7" s="175"/>
      <c r="Q7" s="175"/>
      <c r="R7" s="175"/>
      <c r="S7" s="175"/>
      <c r="T7" s="175"/>
      <c r="U7" s="175"/>
      <c r="V7" s="175"/>
      <c r="W7" s="175"/>
      <c r="X7" s="175"/>
      <c r="Y7" s="175"/>
      <c r="Z7" s="175"/>
    </row>
    <row r="8" spans="1:26">
      <c r="A8" s="357" t="s">
        <v>27</v>
      </c>
      <c r="B8" s="357"/>
      <c r="C8" s="358">
        <v>78</v>
      </c>
      <c r="D8" s="360">
        <v>0.7</v>
      </c>
      <c r="E8" s="360"/>
      <c r="F8" s="358">
        <v>1181</v>
      </c>
      <c r="G8" s="360">
        <v>11.2</v>
      </c>
      <c r="H8" s="175"/>
      <c r="I8" s="175"/>
      <c r="J8" s="175"/>
      <c r="K8" s="175"/>
      <c r="L8" s="175"/>
      <c r="M8" s="175"/>
      <c r="N8" s="175"/>
      <c r="O8" s="175"/>
      <c r="P8" s="175"/>
      <c r="Q8" s="175"/>
      <c r="R8" s="175"/>
      <c r="S8" s="175"/>
      <c r="T8" s="175"/>
      <c r="U8" s="175"/>
      <c r="V8" s="175"/>
      <c r="W8" s="175"/>
      <c r="X8" s="175"/>
      <c r="Y8" s="175"/>
      <c r="Z8" s="175"/>
    </row>
    <row r="9" spans="1:26">
      <c r="A9" s="357" t="s">
        <v>23</v>
      </c>
      <c r="B9" s="357"/>
      <c r="C9" s="357">
        <v>709</v>
      </c>
      <c r="D9" s="360">
        <v>0.8</v>
      </c>
      <c r="E9" s="360"/>
      <c r="F9" s="357">
        <v>8084</v>
      </c>
      <c r="G9" s="360">
        <v>8.6</v>
      </c>
      <c r="H9" s="175"/>
      <c r="I9" s="175"/>
      <c r="J9" s="175"/>
      <c r="K9" s="175"/>
      <c r="L9" s="175"/>
      <c r="M9" s="175"/>
      <c r="N9" s="175"/>
      <c r="O9" s="175"/>
      <c r="P9" s="175"/>
      <c r="Q9" s="175"/>
      <c r="R9" s="175"/>
      <c r="S9" s="175"/>
      <c r="T9" s="175"/>
      <c r="U9" s="175"/>
      <c r="V9" s="175"/>
      <c r="W9" s="175"/>
      <c r="X9" s="175"/>
      <c r="Y9" s="175"/>
      <c r="Z9" s="175"/>
    </row>
    <row r="10" spans="1:26">
      <c r="A10" s="357" t="s">
        <v>30</v>
      </c>
      <c r="B10" s="357"/>
      <c r="C10" s="357">
        <v>555</v>
      </c>
      <c r="D10" s="360">
        <v>0.9</v>
      </c>
      <c r="E10" s="360"/>
      <c r="F10" s="357">
        <v>5890</v>
      </c>
      <c r="G10" s="360">
        <v>9.9</v>
      </c>
      <c r="H10" s="175"/>
      <c r="I10" s="175"/>
      <c r="J10" s="175"/>
      <c r="K10" s="175"/>
      <c r="L10" s="175"/>
      <c r="M10" s="175"/>
      <c r="N10" s="175"/>
      <c r="O10" s="175"/>
      <c r="P10" s="175"/>
      <c r="Q10" s="175"/>
      <c r="R10" s="175"/>
      <c r="S10" s="175"/>
      <c r="T10" s="175"/>
      <c r="U10" s="175"/>
      <c r="V10" s="175"/>
      <c r="W10" s="175"/>
      <c r="X10" s="175"/>
      <c r="Y10" s="175"/>
      <c r="Z10" s="175"/>
    </row>
    <row r="11" spans="1:26">
      <c r="A11" s="357" t="s">
        <v>26</v>
      </c>
      <c r="B11" s="357"/>
      <c r="C11" s="357">
        <v>301</v>
      </c>
      <c r="D11" s="360">
        <v>1</v>
      </c>
      <c r="E11" s="360"/>
      <c r="F11" s="357">
        <v>4531</v>
      </c>
      <c r="G11" s="360">
        <v>15.7</v>
      </c>
      <c r="H11" s="175"/>
      <c r="I11" s="175"/>
      <c r="J11" s="175"/>
      <c r="K11" s="175"/>
      <c r="L11" s="175"/>
      <c r="M11" s="175"/>
      <c r="N11" s="175"/>
      <c r="O11" s="175"/>
      <c r="P11" s="175"/>
      <c r="Q11" s="175"/>
      <c r="R11" s="175"/>
      <c r="S11" s="175"/>
      <c r="T11" s="175"/>
      <c r="U11" s="175"/>
      <c r="V11" s="175"/>
      <c r="W11" s="175"/>
      <c r="X11" s="175"/>
      <c r="Y11" s="175"/>
      <c r="Z11" s="175"/>
    </row>
    <row r="12" spans="1:26">
      <c r="A12" s="357" t="s">
        <v>25</v>
      </c>
      <c r="B12" s="357"/>
      <c r="C12" s="357">
        <v>1059</v>
      </c>
      <c r="D12" s="360">
        <v>1.3</v>
      </c>
      <c r="E12" s="360"/>
      <c r="F12" s="357">
        <v>9460</v>
      </c>
      <c r="G12" s="360">
        <v>11.3</v>
      </c>
      <c r="H12" s="175"/>
      <c r="I12" s="175"/>
      <c r="J12" s="175"/>
      <c r="K12" s="175"/>
      <c r="L12" s="175"/>
      <c r="M12" s="175"/>
      <c r="N12" s="175"/>
      <c r="O12" s="175"/>
      <c r="P12" s="175"/>
      <c r="Q12" s="175"/>
      <c r="R12" s="175"/>
      <c r="S12" s="175"/>
      <c r="T12" s="175"/>
      <c r="U12" s="175"/>
      <c r="V12" s="175"/>
      <c r="W12" s="175"/>
      <c r="X12" s="175"/>
      <c r="Y12" s="175"/>
      <c r="Z12" s="175"/>
    </row>
    <row r="13" spans="1:26">
      <c r="A13" s="357" t="s">
        <v>24</v>
      </c>
      <c r="B13" s="357"/>
      <c r="C13" s="357">
        <v>830</v>
      </c>
      <c r="D13" s="360">
        <v>1.3</v>
      </c>
      <c r="E13" s="360"/>
      <c r="F13" s="357">
        <v>7440</v>
      </c>
      <c r="G13" s="360">
        <v>11.7</v>
      </c>
      <c r="H13" s="175"/>
      <c r="I13" s="175"/>
      <c r="J13" s="175"/>
      <c r="K13" s="175"/>
      <c r="L13" s="175"/>
      <c r="M13" s="175"/>
      <c r="N13" s="175"/>
      <c r="O13" s="175"/>
      <c r="P13" s="175"/>
      <c r="Q13" s="175"/>
      <c r="R13" s="175"/>
      <c r="S13" s="175"/>
      <c r="T13" s="175"/>
      <c r="U13" s="175"/>
      <c r="V13" s="175"/>
      <c r="W13" s="175"/>
      <c r="X13" s="175"/>
      <c r="Y13" s="175"/>
      <c r="Z13" s="175"/>
    </row>
    <row r="14" spans="1:26" s="276" customFormat="1">
      <c r="A14" s="276" t="s">
        <v>22</v>
      </c>
      <c r="B14" s="276">
        <v>663</v>
      </c>
      <c r="D14" s="351">
        <v>1.5</v>
      </c>
      <c r="E14" s="351"/>
      <c r="F14" s="276">
        <v>5151</v>
      </c>
      <c r="G14" s="351">
        <v>11.6</v>
      </c>
    </row>
    <row r="15" spans="1:26">
      <c r="A15" s="357" t="s">
        <v>31</v>
      </c>
      <c r="B15" s="357"/>
      <c r="C15" s="357">
        <v>161</v>
      </c>
      <c r="D15" s="360">
        <v>1.8</v>
      </c>
      <c r="E15" s="360"/>
      <c r="F15" s="357">
        <v>1910</v>
      </c>
      <c r="G15" s="360">
        <v>20.8</v>
      </c>
      <c r="H15" s="175"/>
      <c r="I15" s="175"/>
      <c r="J15" s="175"/>
      <c r="K15" s="175"/>
      <c r="L15" s="175"/>
      <c r="M15" s="175"/>
      <c r="N15" s="175"/>
      <c r="O15" s="175"/>
      <c r="P15" s="175"/>
      <c r="Q15" s="175"/>
      <c r="R15" s="175"/>
      <c r="S15" s="175"/>
      <c r="T15" s="175"/>
      <c r="U15" s="175"/>
      <c r="V15" s="175"/>
      <c r="W15" s="175"/>
      <c r="X15" s="175"/>
      <c r="Y15" s="175"/>
      <c r="Z15" s="175"/>
    </row>
    <row r="16" spans="1:26">
      <c r="A16" s="358" t="s">
        <v>35</v>
      </c>
      <c r="B16" s="358"/>
      <c r="C16" s="358">
        <v>672</v>
      </c>
      <c r="D16" s="359">
        <v>2.5</v>
      </c>
      <c r="E16" s="359"/>
      <c r="F16" s="358">
        <v>6314</v>
      </c>
      <c r="G16" s="359">
        <v>23.8</v>
      </c>
      <c r="H16" s="175"/>
      <c r="I16" s="175"/>
      <c r="J16" s="175"/>
      <c r="K16" s="175"/>
      <c r="L16" s="175"/>
      <c r="M16" s="175"/>
      <c r="N16" s="175"/>
      <c r="O16" s="175"/>
      <c r="P16" s="175"/>
      <c r="Q16" s="175"/>
      <c r="R16" s="175"/>
      <c r="S16" s="175"/>
      <c r="T16" s="175"/>
      <c r="U16" s="175"/>
      <c r="V16" s="175"/>
      <c r="W16" s="175"/>
      <c r="X16" s="175"/>
      <c r="Y16" s="175"/>
      <c r="Z16" s="175"/>
    </row>
    <row r="17" spans="1:7">
      <c r="A17" s="357" t="s">
        <v>28</v>
      </c>
      <c r="B17" s="357"/>
      <c r="C17" s="358">
        <v>1578</v>
      </c>
      <c r="D17" s="360">
        <v>2.8</v>
      </c>
      <c r="E17" s="360"/>
      <c r="F17" s="358">
        <v>9442</v>
      </c>
      <c r="G17" s="360">
        <v>16.899999999999999</v>
      </c>
    </row>
    <row r="18" spans="1:7">
      <c r="A18" s="357" t="s">
        <v>34</v>
      </c>
      <c r="B18" s="357"/>
      <c r="C18" s="358">
        <v>181</v>
      </c>
      <c r="D18" s="360">
        <v>2.9</v>
      </c>
      <c r="E18" s="360"/>
      <c r="F18" s="358">
        <v>919</v>
      </c>
      <c r="G18" s="360">
        <v>14.9</v>
      </c>
    </row>
    <row r="19" spans="1:7">
      <c r="A19" s="357" t="s">
        <v>36</v>
      </c>
      <c r="B19" s="357"/>
      <c r="C19" s="357">
        <v>2275</v>
      </c>
      <c r="D19" s="360">
        <v>3.3</v>
      </c>
      <c r="E19" s="360"/>
      <c r="F19" s="357">
        <v>11098</v>
      </c>
      <c r="G19" s="360">
        <v>16.100000000000001</v>
      </c>
    </row>
    <row r="20" spans="1:7">
      <c r="A20" s="358" t="s">
        <v>37</v>
      </c>
      <c r="B20" s="358"/>
      <c r="C20" s="358">
        <v>1842</v>
      </c>
      <c r="D20" s="359">
        <v>3.6</v>
      </c>
      <c r="E20" s="359"/>
      <c r="F20" s="358">
        <v>7720</v>
      </c>
      <c r="G20" s="359">
        <v>15.2</v>
      </c>
    </row>
    <row r="21" spans="1:7">
      <c r="A21" s="357" t="s">
        <v>29</v>
      </c>
      <c r="B21" s="357"/>
      <c r="C21" s="357">
        <v>1364</v>
      </c>
      <c r="D21" s="360">
        <v>3.7</v>
      </c>
      <c r="E21" s="360"/>
      <c r="F21" s="357">
        <v>5596</v>
      </c>
      <c r="G21" s="360">
        <v>15.1</v>
      </c>
    </row>
    <row r="22" spans="1:7">
      <c r="A22" s="357" t="s">
        <v>32</v>
      </c>
      <c r="B22" s="357"/>
      <c r="C22" s="357">
        <v>1924</v>
      </c>
      <c r="D22" s="360">
        <v>3.8</v>
      </c>
      <c r="E22" s="360"/>
      <c r="F22" s="357">
        <v>10576</v>
      </c>
      <c r="G22" s="360">
        <v>21</v>
      </c>
    </row>
    <row r="23" spans="1:7">
      <c r="A23" s="357" t="s">
        <v>33</v>
      </c>
      <c r="B23" s="357"/>
      <c r="C23" s="357">
        <v>3028</v>
      </c>
      <c r="D23" s="360">
        <v>3.8</v>
      </c>
      <c r="E23" s="360"/>
      <c r="F23" s="357">
        <v>12465</v>
      </c>
      <c r="G23" s="360">
        <v>15.6</v>
      </c>
    </row>
    <row r="24" spans="1:7">
      <c r="A24" s="357" t="s">
        <v>38</v>
      </c>
      <c r="B24" s="357"/>
      <c r="C24" s="357">
        <v>631</v>
      </c>
      <c r="D24" s="360">
        <v>4.2</v>
      </c>
      <c r="E24" s="360"/>
      <c r="F24" s="357">
        <v>4047</v>
      </c>
      <c r="G24" s="360">
        <v>27</v>
      </c>
    </row>
    <row r="26" spans="1:7">
      <c r="A26" s="175" t="s">
        <v>190</v>
      </c>
      <c r="B26" s="175"/>
      <c r="C26" s="175"/>
      <c r="D26" s="175"/>
      <c r="E26" s="175"/>
      <c r="F26" s="175"/>
    </row>
    <row r="27" spans="1:7">
      <c r="A27" s="175" t="s">
        <v>191</v>
      </c>
      <c r="B27" s="175"/>
      <c r="C27" s="175"/>
      <c r="D27" s="175"/>
      <c r="E27" s="175"/>
      <c r="F27" s="175"/>
    </row>
    <row r="28" spans="1:7">
      <c r="A28" s="175" t="s">
        <v>192</v>
      </c>
      <c r="B28" s="175"/>
      <c r="C28" s="175"/>
      <c r="D28" s="175"/>
      <c r="E28" s="175"/>
      <c r="F28" s="175"/>
    </row>
    <row r="29" spans="1:7">
      <c r="A29" s="175" t="s">
        <v>544</v>
      </c>
      <c r="B29" s="175"/>
      <c r="C29" s="175"/>
      <c r="D29" s="175"/>
      <c r="E29" s="175"/>
      <c r="F29" s="175"/>
    </row>
    <row r="30" spans="1:7">
      <c r="A30" s="175" t="s">
        <v>545</v>
      </c>
      <c r="B30" s="175"/>
      <c r="C30" s="175"/>
      <c r="D30" s="175"/>
      <c r="E30" s="175"/>
      <c r="F30" s="175"/>
    </row>
    <row r="31" spans="1:7">
      <c r="A31" s="210" t="s">
        <v>546</v>
      </c>
      <c r="B31" s="175"/>
      <c r="C31" s="175"/>
      <c r="D31" s="175"/>
      <c r="E31" s="175"/>
      <c r="F31" s="175"/>
    </row>
    <row r="32" spans="1:7">
      <c r="A32" s="175" t="s">
        <v>193</v>
      </c>
      <c r="B32" s="175"/>
      <c r="C32" s="175"/>
      <c r="D32" s="175"/>
      <c r="E32" s="175"/>
      <c r="F32" s="175"/>
    </row>
    <row r="34" spans="1:26" s="75" customFormat="1">
      <c r="A34" s="398" t="s">
        <v>387</v>
      </c>
      <c r="B34" s="398"/>
      <c r="C34" s="398"/>
      <c r="D34" s="398"/>
      <c r="E34" s="398"/>
      <c r="F34" s="398"/>
      <c r="G34" s="398"/>
      <c r="H34" s="398"/>
    </row>
    <row r="36" spans="1:26">
      <c r="A36" s="175"/>
      <c r="B36" s="175" t="s">
        <v>194</v>
      </c>
      <c r="C36" s="175" t="s">
        <v>195</v>
      </c>
      <c r="D36" s="175"/>
      <c r="E36" s="175"/>
      <c r="F36" s="175"/>
      <c r="G36" s="175"/>
      <c r="H36" s="175"/>
      <c r="I36" s="175"/>
      <c r="J36" s="175"/>
      <c r="K36" s="175"/>
      <c r="L36" s="175"/>
      <c r="M36" s="175"/>
      <c r="N36" s="175"/>
      <c r="O36" s="175"/>
      <c r="P36" s="175"/>
      <c r="Q36" s="175"/>
      <c r="R36" s="175"/>
      <c r="S36" s="175"/>
      <c r="T36" s="175"/>
      <c r="U36" s="175"/>
      <c r="V36" s="175"/>
      <c r="W36" s="175"/>
      <c r="X36" s="175"/>
      <c r="Y36" s="175"/>
      <c r="Z36" s="175"/>
    </row>
    <row r="38" spans="1:26">
      <c r="A38" s="175"/>
      <c r="B38" s="175" t="s">
        <v>196</v>
      </c>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175"/>
    </row>
    <row r="39" spans="1:26">
      <c r="A39" s="175"/>
      <c r="B39" s="175" t="s">
        <v>197</v>
      </c>
      <c r="C39">
        <v>12</v>
      </c>
      <c r="D39" s="175"/>
      <c r="E39" s="175"/>
      <c r="F39" s="175"/>
      <c r="G39" s="175"/>
      <c r="H39" s="175"/>
      <c r="I39" s="175"/>
      <c r="J39" s="175"/>
      <c r="K39" s="175"/>
      <c r="L39" s="175"/>
      <c r="M39" s="175"/>
      <c r="N39" s="175"/>
      <c r="O39" s="175"/>
      <c r="P39" s="175"/>
      <c r="Q39" s="175"/>
      <c r="R39" s="175"/>
      <c r="S39" s="175"/>
      <c r="T39" s="175"/>
      <c r="U39" s="175"/>
      <c r="V39" s="175"/>
      <c r="W39" s="175"/>
      <c r="X39" s="175"/>
      <c r="Y39" s="175"/>
      <c r="Z39" s="175"/>
    </row>
    <row r="40" spans="1:26">
      <c r="A40" s="175"/>
      <c r="B40" s="175" t="s">
        <v>198</v>
      </c>
      <c r="C40">
        <v>99</v>
      </c>
      <c r="D40" s="175"/>
      <c r="E40" s="175"/>
      <c r="F40" s="175"/>
      <c r="G40" s="175"/>
      <c r="H40" s="175"/>
      <c r="I40" s="175"/>
      <c r="J40" s="175"/>
      <c r="K40" s="175"/>
      <c r="L40" s="175"/>
      <c r="M40" s="175"/>
      <c r="N40" s="175"/>
      <c r="O40" s="175"/>
      <c r="P40" s="175"/>
      <c r="Q40" s="175"/>
      <c r="R40" s="175"/>
      <c r="S40" s="175"/>
      <c r="T40" s="175"/>
      <c r="U40" s="175"/>
      <c r="V40" s="175"/>
      <c r="W40" s="175"/>
      <c r="X40" s="175"/>
      <c r="Y40" s="175"/>
      <c r="Z40" s="175"/>
    </row>
    <row r="41" spans="1:26">
      <c r="A41" s="175"/>
      <c r="B41" s="175" t="s">
        <v>199</v>
      </c>
      <c r="C41">
        <v>142</v>
      </c>
      <c r="D41" s="175"/>
      <c r="E41" s="175"/>
      <c r="F41" s="175"/>
      <c r="G41" s="175"/>
      <c r="H41" s="175"/>
      <c r="I41" s="175"/>
      <c r="J41" s="175"/>
      <c r="K41" s="175"/>
      <c r="L41" s="175"/>
      <c r="M41" s="175"/>
      <c r="N41" s="175"/>
      <c r="O41" s="175"/>
      <c r="P41" s="175"/>
      <c r="Q41" s="175"/>
      <c r="R41" s="175"/>
      <c r="S41" s="175"/>
      <c r="T41" s="175"/>
      <c r="U41" s="175"/>
      <c r="V41" s="175"/>
      <c r="W41" s="175"/>
      <c r="X41" s="175"/>
      <c r="Y41" s="175"/>
      <c r="Z41" s="175"/>
    </row>
    <row r="42" spans="1:26">
      <c r="A42" s="175"/>
      <c r="B42" s="175" t="s">
        <v>200</v>
      </c>
      <c r="C42">
        <v>410</v>
      </c>
      <c r="D42" s="175"/>
      <c r="E42" s="175"/>
      <c r="F42" s="175"/>
      <c r="G42" s="175"/>
      <c r="H42" s="175"/>
      <c r="I42" s="175"/>
      <c r="J42" s="175"/>
      <c r="K42" s="175"/>
      <c r="L42" s="175"/>
      <c r="M42" s="175"/>
      <c r="N42" s="175"/>
      <c r="O42" s="175"/>
      <c r="P42" s="175"/>
      <c r="Q42" s="175"/>
      <c r="R42" s="175"/>
      <c r="S42" s="175"/>
      <c r="T42" s="175"/>
      <c r="U42" s="175"/>
      <c r="V42" s="175"/>
      <c r="W42" s="175"/>
      <c r="X42" s="175"/>
      <c r="Y42" s="175"/>
      <c r="Z42" s="175"/>
    </row>
    <row r="44" spans="1:26">
      <c r="A44" s="175"/>
      <c r="B44" s="175" t="s">
        <v>201</v>
      </c>
      <c r="D44" s="175"/>
      <c r="E44" s="175"/>
      <c r="F44" s="175"/>
      <c r="G44" s="175"/>
      <c r="H44" s="175"/>
      <c r="I44" s="175"/>
      <c r="J44" s="175"/>
      <c r="K44" s="175"/>
      <c r="L44" s="175"/>
      <c r="M44" s="175"/>
      <c r="N44" s="175"/>
      <c r="O44" s="175"/>
      <c r="P44" s="175"/>
      <c r="Q44" s="175"/>
      <c r="R44" s="175"/>
      <c r="S44" s="175"/>
      <c r="T44" s="175"/>
      <c r="U44" s="175"/>
      <c r="V44" s="175"/>
      <c r="W44" s="175"/>
      <c r="X44" s="175"/>
      <c r="Y44" s="175"/>
      <c r="Z44" s="175"/>
    </row>
    <row r="45" spans="1:26">
      <c r="A45" s="175"/>
      <c r="B45" s="175" t="s">
        <v>202</v>
      </c>
      <c r="C45">
        <v>770</v>
      </c>
      <c r="D45" s="175"/>
      <c r="E45" s="175"/>
      <c r="F45" s="175"/>
      <c r="G45" s="175"/>
      <c r="H45" s="175"/>
      <c r="I45" s="175"/>
      <c r="J45" s="175"/>
      <c r="K45" s="175"/>
      <c r="L45" s="175"/>
      <c r="M45" s="175"/>
      <c r="N45" s="175"/>
      <c r="O45" s="175"/>
      <c r="P45" s="175"/>
      <c r="Q45" s="175"/>
      <c r="R45" s="175"/>
      <c r="S45" s="175"/>
      <c r="T45" s="175"/>
      <c r="U45" s="175"/>
      <c r="V45" s="175"/>
      <c r="W45" s="175"/>
      <c r="X45" s="175"/>
      <c r="Y45" s="175"/>
      <c r="Z45" s="175"/>
    </row>
    <row r="46" spans="1:26">
      <c r="A46" s="175"/>
      <c r="B46" s="175" t="s">
        <v>203</v>
      </c>
      <c r="C46">
        <v>4077</v>
      </c>
      <c r="D46" s="175"/>
      <c r="E46" s="175"/>
      <c r="F46" s="175"/>
      <c r="G46" s="175"/>
      <c r="H46" s="175"/>
      <c r="I46" s="175"/>
      <c r="J46" s="175"/>
      <c r="K46" s="175"/>
      <c r="L46" s="175"/>
      <c r="M46" s="175"/>
      <c r="N46" s="175"/>
      <c r="O46" s="175"/>
      <c r="P46" s="175"/>
      <c r="Q46" s="175"/>
      <c r="R46" s="175"/>
      <c r="S46" s="175"/>
      <c r="T46" s="175"/>
      <c r="U46" s="175"/>
      <c r="V46" s="175"/>
      <c r="W46" s="175"/>
      <c r="X46" s="175"/>
      <c r="Y46" s="175"/>
      <c r="Z46" s="175"/>
    </row>
    <row r="47" spans="1:26">
      <c r="A47" s="175"/>
      <c r="B47" s="175" t="s">
        <v>204</v>
      </c>
      <c r="C47">
        <v>304</v>
      </c>
      <c r="D47" s="175"/>
      <c r="E47" s="175"/>
      <c r="F47" s="175"/>
      <c r="G47" s="175"/>
      <c r="H47" s="175"/>
      <c r="I47" s="175"/>
      <c r="J47" s="175"/>
      <c r="K47" s="175"/>
      <c r="L47" s="175"/>
      <c r="M47" s="175"/>
      <c r="N47" s="175"/>
      <c r="O47" s="175"/>
      <c r="P47" s="175"/>
      <c r="Q47" s="175"/>
      <c r="R47" s="175"/>
      <c r="S47" s="175"/>
      <c r="T47" s="175"/>
      <c r="U47" s="175"/>
      <c r="V47" s="175"/>
      <c r="W47" s="175"/>
      <c r="X47" s="175"/>
      <c r="Y47" s="175"/>
      <c r="Z47" s="175"/>
    </row>
    <row r="48" spans="1:26">
      <c r="A48" s="175"/>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c r="Z48" s="175"/>
    </row>
    <row r="49" spans="1:26" s="175" customFormat="1"/>
    <row r="50" spans="1:26" s="175" customFormat="1">
      <c r="A50" s="175" t="s">
        <v>436</v>
      </c>
    </row>
    <row r="51" spans="1:26" s="175" customFormat="1">
      <c r="A51" s="175" t="s">
        <v>191</v>
      </c>
    </row>
    <row r="52" spans="1:26" s="175" customFormat="1">
      <c r="A52" s="175" t="s">
        <v>192</v>
      </c>
    </row>
    <row r="53" spans="1:26" s="175" customFormat="1">
      <c r="A53" s="175" t="s">
        <v>544</v>
      </c>
    </row>
    <row r="54" spans="1:26" s="175" customFormat="1">
      <c r="A54" s="175" t="s">
        <v>545</v>
      </c>
    </row>
    <row r="55" spans="1:26" s="175" customFormat="1">
      <c r="A55" s="210" t="s">
        <v>546</v>
      </c>
    </row>
    <row r="56" spans="1:26" s="175" customFormat="1">
      <c r="A56" s="175" t="s">
        <v>193</v>
      </c>
    </row>
    <row r="58" spans="1:26" s="75" customFormat="1">
      <c r="A58" s="398" t="s">
        <v>205</v>
      </c>
      <c r="B58" s="398"/>
      <c r="C58" s="398"/>
      <c r="D58" s="398"/>
      <c r="E58" s="398"/>
      <c r="F58" s="398"/>
      <c r="G58" s="398"/>
      <c r="H58" s="398"/>
    </row>
    <row r="60" spans="1:26" ht="39">
      <c r="A60" s="175"/>
      <c r="B60" s="175"/>
      <c r="C60" s="97" t="s">
        <v>206</v>
      </c>
      <c r="D60" s="112" t="s">
        <v>70</v>
      </c>
      <c r="E60" s="112" t="s">
        <v>414</v>
      </c>
      <c r="F60" s="50"/>
      <c r="G60" s="50"/>
      <c r="H60" s="50"/>
      <c r="I60" s="50"/>
      <c r="J60" s="50"/>
      <c r="K60" s="50"/>
      <c r="L60" s="50"/>
      <c r="M60" s="50"/>
      <c r="N60" s="175"/>
      <c r="O60" s="175"/>
      <c r="P60" s="175"/>
      <c r="Q60" s="50"/>
      <c r="R60" s="50"/>
      <c r="S60" s="50"/>
      <c r="T60" s="50"/>
      <c r="U60" s="50"/>
      <c r="V60" s="50"/>
      <c r="W60" s="50"/>
      <c r="X60" s="50"/>
      <c r="Y60" s="50"/>
      <c r="Z60" s="50"/>
    </row>
    <row r="61" spans="1:26" ht="14.25" customHeight="1">
      <c r="A61" s="51"/>
      <c r="B61" s="53" t="s">
        <v>30</v>
      </c>
      <c r="C61" s="53">
        <v>5</v>
      </c>
      <c r="D61" s="53"/>
      <c r="E61" s="53">
        <v>10</v>
      </c>
      <c r="F61" s="53"/>
      <c r="G61" s="53"/>
      <c r="H61" s="53"/>
      <c r="I61" s="53"/>
      <c r="J61" s="53"/>
      <c r="K61" s="53"/>
      <c r="L61" s="53"/>
      <c r="M61" s="53"/>
      <c r="N61" s="175"/>
      <c r="O61" s="175"/>
      <c r="P61" s="175"/>
      <c r="Q61" s="50"/>
      <c r="R61" s="50"/>
      <c r="S61" s="50"/>
      <c r="T61" s="50"/>
      <c r="U61" s="50"/>
      <c r="V61" s="50"/>
      <c r="W61" s="50"/>
      <c r="X61" s="50"/>
      <c r="Y61" s="50"/>
      <c r="Z61" s="50"/>
    </row>
    <row r="62" spans="1:26">
      <c r="A62" s="87"/>
      <c r="B62" s="53" t="s">
        <v>18</v>
      </c>
      <c r="C62" s="53">
        <v>6</v>
      </c>
      <c r="D62" s="53"/>
      <c r="E62" s="53">
        <v>10</v>
      </c>
      <c r="F62" s="53"/>
      <c r="G62" s="53"/>
      <c r="H62" s="53"/>
      <c r="I62" s="53"/>
      <c r="J62" s="53"/>
      <c r="K62" s="53"/>
      <c r="L62" s="53"/>
      <c r="M62" s="53"/>
      <c r="N62" s="175"/>
      <c r="O62" s="43"/>
      <c r="P62" s="53"/>
      <c r="Q62" s="53"/>
      <c r="R62" s="53"/>
      <c r="S62" s="53"/>
      <c r="T62" s="53"/>
      <c r="U62" s="53"/>
      <c r="V62" s="53"/>
      <c r="W62" s="53"/>
      <c r="X62" s="53"/>
      <c r="Y62" s="53"/>
      <c r="Z62" s="53"/>
    </row>
    <row r="63" spans="1:26">
      <c r="A63" s="87"/>
      <c r="B63" s="53" t="s">
        <v>20</v>
      </c>
      <c r="C63" s="53">
        <v>6</v>
      </c>
      <c r="D63" s="53"/>
      <c r="E63" s="53">
        <v>10</v>
      </c>
      <c r="F63" s="53"/>
      <c r="G63" s="53"/>
      <c r="H63" s="53"/>
      <c r="I63" s="53"/>
      <c r="J63" s="53"/>
      <c r="K63" s="53"/>
      <c r="L63" s="53"/>
      <c r="M63" s="53"/>
      <c r="N63" s="175"/>
      <c r="O63" s="53"/>
      <c r="P63" s="53"/>
      <c r="Q63" s="53"/>
      <c r="R63" s="53"/>
      <c r="S63" s="53"/>
      <c r="T63" s="53"/>
      <c r="U63" s="53"/>
      <c r="V63" s="53"/>
      <c r="W63" s="53"/>
      <c r="X63" s="53"/>
      <c r="Y63" s="53"/>
      <c r="Z63" s="53"/>
    </row>
    <row r="64" spans="1:26">
      <c r="A64" s="87"/>
      <c r="B64" s="53" t="s">
        <v>28</v>
      </c>
      <c r="C64" s="53">
        <v>6</v>
      </c>
      <c r="D64" s="52"/>
      <c r="E64" s="53">
        <v>10</v>
      </c>
      <c r="F64" s="52"/>
      <c r="G64" s="52"/>
      <c r="H64" s="52"/>
      <c r="I64" s="52"/>
      <c r="J64" s="52"/>
      <c r="K64" s="52"/>
      <c r="L64" s="52"/>
      <c r="M64" s="52"/>
      <c r="N64" s="175"/>
      <c r="O64" s="53"/>
      <c r="P64" s="53"/>
      <c r="Q64" s="53"/>
      <c r="R64" s="53"/>
      <c r="S64" s="53"/>
      <c r="T64" s="53"/>
      <c r="U64" s="53"/>
      <c r="V64" s="53"/>
      <c r="W64" s="53"/>
      <c r="X64" s="53"/>
      <c r="Y64" s="53"/>
      <c r="Z64" s="53"/>
    </row>
    <row r="65" spans="1:26">
      <c r="A65" s="87"/>
      <c r="B65" s="53" t="s">
        <v>27</v>
      </c>
      <c r="C65" s="53">
        <v>6</v>
      </c>
      <c r="D65" s="53"/>
      <c r="E65" s="53">
        <v>10</v>
      </c>
      <c r="F65" s="53"/>
      <c r="G65" s="53"/>
      <c r="H65" s="53"/>
      <c r="I65" s="53"/>
      <c r="J65" s="53"/>
      <c r="K65" s="53"/>
      <c r="L65" s="53"/>
      <c r="M65" s="53"/>
      <c r="N65" s="175"/>
      <c r="O65" s="53"/>
      <c r="P65" s="53"/>
      <c r="Q65" s="53"/>
      <c r="R65" s="53"/>
      <c r="S65" s="53"/>
      <c r="T65" s="53"/>
      <c r="U65" s="53"/>
      <c r="V65" s="53"/>
      <c r="W65" s="53"/>
      <c r="X65" s="53"/>
      <c r="Y65" s="53"/>
      <c r="Z65" s="53"/>
    </row>
    <row r="66" spans="1:26">
      <c r="A66" s="87"/>
      <c r="B66" s="53" t="s">
        <v>25</v>
      </c>
      <c r="C66" s="53">
        <v>7</v>
      </c>
      <c r="D66" s="53"/>
      <c r="E66" s="53">
        <v>10</v>
      </c>
      <c r="F66" s="52"/>
      <c r="G66" s="52"/>
      <c r="H66" s="53"/>
      <c r="I66" s="53"/>
      <c r="J66" s="53"/>
      <c r="K66" s="53"/>
      <c r="L66" s="53"/>
      <c r="M66" s="53"/>
      <c r="N66" s="175"/>
      <c r="O66" s="53"/>
      <c r="P66" s="53"/>
      <c r="Q66" s="53"/>
      <c r="R66" s="53"/>
      <c r="S66" s="53"/>
      <c r="T66" s="53"/>
      <c r="U66" s="53"/>
      <c r="V66" s="53"/>
      <c r="W66" s="53"/>
      <c r="X66" s="53"/>
      <c r="Y66" s="53"/>
      <c r="Z66" s="53"/>
    </row>
    <row r="67" spans="1:26">
      <c r="A67" s="87"/>
      <c r="B67" s="53" t="s">
        <v>19</v>
      </c>
      <c r="C67" s="53">
        <v>7</v>
      </c>
      <c r="D67" s="52"/>
      <c r="E67" s="53">
        <v>10</v>
      </c>
      <c r="F67" s="52"/>
      <c r="G67" s="52"/>
      <c r="H67" s="52"/>
      <c r="I67" s="52"/>
      <c r="J67" s="52"/>
      <c r="K67" s="52"/>
      <c r="L67" s="52"/>
      <c r="M67" s="52"/>
      <c r="N67" s="175"/>
      <c r="O67" s="53"/>
      <c r="P67" s="53"/>
      <c r="Q67" s="53"/>
      <c r="R67" s="53"/>
      <c r="S67" s="53"/>
      <c r="T67" s="53"/>
      <c r="U67" s="53"/>
      <c r="V67" s="53"/>
      <c r="W67" s="53"/>
      <c r="X67" s="53"/>
      <c r="Y67" s="53"/>
      <c r="Z67" s="53"/>
    </row>
    <row r="68" spans="1:26">
      <c r="A68" s="87"/>
      <c r="B68" s="53" t="s">
        <v>23</v>
      </c>
      <c r="C68" s="53">
        <v>8</v>
      </c>
      <c r="D68" s="53"/>
      <c r="E68" s="53">
        <v>10</v>
      </c>
      <c r="F68" s="52"/>
      <c r="G68" s="52"/>
      <c r="H68" s="52"/>
      <c r="I68" s="52"/>
      <c r="J68" s="53"/>
      <c r="K68" s="53"/>
      <c r="L68" s="53"/>
      <c r="M68" s="53"/>
      <c r="N68" s="175"/>
      <c r="O68" s="53"/>
      <c r="P68" s="53"/>
      <c r="Q68" s="53"/>
      <c r="R68" s="53"/>
      <c r="S68" s="53"/>
      <c r="T68" s="53"/>
      <c r="U68" s="53"/>
      <c r="V68" s="53"/>
      <c r="W68" s="53"/>
      <c r="X68" s="53"/>
      <c r="Y68" s="53"/>
      <c r="Z68" s="53"/>
    </row>
    <row r="69" spans="1:26">
      <c r="A69" s="87"/>
      <c r="B69" s="53" t="s">
        <v>21</v>
      </c>
      <c r="C69" s="53">
        <v>8</v>
      </c>
      <c r="D69" s="52"/>
      <c r="E69" s="53">
        <v>10</v>
      </c>
      <c r="F69" s="52"/>
      <c r="G69" s="52"/>
      <c r="H69" s="52"/>
      <c r="I69" s="52"/>
      <c r="J69" s="52"/>
      <c r="K69" s="52"/>
      <c r="L69" s="52"/>
      <c r="M69" s="52"/>
      <c r="N69" s="175"/>
      <c r="O69" s="53"/>
      <c r="P69" s="53"/>
      <c r="Q69" s="53"/>
      <c r="R69" s="53"/>
      <c r="S69" s="53"/>
      <c r="T69" s="53"/>
      <c r="U69" s="53"/>
      <c r="V69" s="53"/>
      <c r="W69" s="53"/>
      <c r="X69" s="53"/>
      <c r="Y69" s="53"/>
      <c r="Z69" s="53"/>
    </row>
    <row r="70" spans="1:26">
      <c r="A70" s="87"/>
      <c r="B70" s="53" t="s">
        <v>26</v>
      </c>
      <c r="C70" s="53">
        <v>9</v>
      </c>
      <c r="D70" s="53"/>
      <c r="E70" s="53">
        <v>10</v>
      </c>
      <c r="F70" s="53"/>
      <c r="G70" s="53"/>
      <c r="H70" s="53"/>
      <c r="I70" s="53"/>
      <c r="J70" s="53"/>
      <c r="K70" s="53"/>
      <c r="L70" s="53"/>
      <c r="M70" s="53"/>
      <c r="N70" s="175"/>
      <c r="O70" s="53"/>
      <c r="P70" s="53"/>
      <c r="Q70" s="53"/>
      <c r="R70" s="53"/>
      <c r="S70" s="53"/>
      <c r="T70" s="53"/>
      <c r="U70" s="53"/>
      <c r="V70" s="53"/>
      <c r="W70" s="53"/>
      <c r="X70" s="53"/>
      <c r="Y70" s="53"/>
      <c r="Z70" s="53"/>
    </row>
    <row r="71" spans="1:26">
      <c r="A71" s="87"/>
      <c r="B71" s="53" t="s">
        <v>36</v>
      </c>
      <c r="C71" s="53">
        <v>9</v>
      </c>
      <c r="D71" s="52"/>
      <c r="E71" s="53">
        <v>10</v>
      </c>
      <c r="F71" s="52"/>
      <c r="G71" s="52"/>
      <c r="H71" s="52"/>
      <c r="I71" s="52"/>
      <c r="J71" s="52"/>
      <c r="K71" s="52"/>
      <c r="L71" s="52"/>
      <c r="M71" s="52"/>
      <c r="N71" s="175"/>
      <c r="O71" s="53"/>
      <c r="P71" s="53"/>
      <c r="Q71" s="53"/>
      <c r="R71" s="53"/>
      <c r="S71" s="53"/>
      <c r="T71" s="53"/>
      <c r="U71" s="53"/>
      <c r="V71" s="53"/>
      <c r="W71" s="53"/>
      <c r="X71" s="53"/>
      <c r="Y71" s="53"/>
      <c r="Z71" s="53"/>
    </row>
    <row r="72" spans="1:26">
      <c r="A72" s="87"/>
      <c r="B72" s="54" t="s">
        <v>22</v>
      </c>
      <c r="D72" s="54">
        <v>10</v>
      </c>
      <c r="E72" s="53">
        <v>10</v>
      </c>
      <c r="F72" s="52"/>
      <c r="G72" s="52"/>
      <c r="H72" s="52"/>
      <c r="I72" s="52"/>
      <c r="J72" s="52"/>
      <c r="K72" s="52"/>
      <c r="L72" s="52"/>
      <c r="M72" s="52"/>
      <c r="N72" s="175"/>
      <c r="O72" s="53"/>
      <c r="P72" s="53"/>
      <c r="Q72" s="53"/>
      <c r="R72" s="53"/>
      <c r="S72" s="53"/>
      <c r="T72" s="53"/>
      <c r="U72" s="53"/>
      <c r="V72" s="53"/>
      <c r="W72" s="53"/>
      <c r="X72" s="53"/>
      <c r="Y72" s="53"/>
      <c r="Z72" s="53"/>
    </row>
    <row r="73" spans="1:26">
      <c r="A73" s="87"/>
      <c r="B73" s="53" t="s">
        <v>33</v>
      </c>
      <c r="C73" s="53">
        <v>10</v>
      </c>
      <c r="D73" s="52"/>
      <c r="E73" s="53">
        <v>10</v>
      </c>
      <c r="F73" s="52"/>
      <c r="G73" s="52"/>
      <c r="H73" s="52"/>
      <c r="I73" s="52"/>
      <c r="J73" s="52"/>
      <c r="K73" s="52"/>
      <c r="L73" s="52"/>
      <c r="M73" s="52"/>
      <c r="N73" s="175"/>
      <c r="O73" s="53"/>
      <c r="P73" s="53"/>
      <c r="Q73" s="53"/>
      <c r="R73" s="53"/>
      <c r="S73" s="53"/>
      <c r="T73" s="53"/>
      <c r="U73" s="53"/>
      <c r="V73" s="53"/>
      <c r="W73" s="53"/>
      <c r="X73" s="53"/>
      <c r="Y73" s="53"/>
      <c r="Z73" s="53"/>
    </row>
    <row r="74" spans="1:26">
      <c r="A74" s="87"/>
      <c r="B74" s="53" t="s">
        <v>24</v>
      </c>
      <c r="C74" s="53">
        <v>11</v>
      </c>
      <c r="D74" s="53"/>
      <c r="E74" s="53">
        <v>10</v>
      </c>
      <c r="F74" s="52"/>
      <c r="G74" s="52"/>
      <c r="H74" s="52"/>
      <c r="I74" s="52"/>
      <c r="J74" s="53"/>
      <c r="K74" s="53"/>
      <c r="L74" s="53"/>
      <c r="M74" s="53"/>
      <c r="N74" s="175"/>
      <c r="O74" s="53"/>
      <c r="P74" s="53"/>
      <c r="Q74" s="53"/>
      <c r="R74" s="53"/>
      <c r="S74" s="53"/>
      <c r="T74" s="53"/>
      <c r="U74" s="53"/>
      <c r="V74" s="53"/>
      <c r="W74" s="53"/>
      <c r="X74" s="53"/>
      <c r="Y74" s="53"/>
      <c r="Z74" s="53"/>
    </row>
    <row r="75" spans="1:26">
      <c r="A75" s="87"/>
      <c r="B75" s="43" t="s">
        <v>35</v>
      </c>
      <c r="C75" s="53">
        <v>12</v>
      </c>
      <c r="D75" s="53"/>
      <c r="E75" s="53">
        <v>10</v>
      </c>
      <c r="F75" s="52"/>
      <c r="G75" s="52"/>
      <c r="H75" s="52"/>
      <c r="I75" s="52"/>
      <c r="J75" s="52"/>
      <c r="K75" s="53"/>
      <c r="L75" s="53"/>
      <c r="M75" s="53"/>
      <c r="N75" s="175"/>
      <c r="O75" s="53"/>
      <c r="P75" s="53"/>
      <c r="Q75" s="53"/>
      <c r="R75" s="53"/>
      <c r="S75" s="53"/>
      <c r="T75" s="53"/>
      <c r="U75" s="53"/>
      <c r="V75" s="53"/>
      <c r="W75" s="53"/>
      <c r="X75" s="53"/>
      <c r="Y75" s="53"/>
      <c r="Z75" s="53"/>
    </row>
    <row r="76" spans="1:26">
      <c r="A76" s="87"/>
      <c r="B76" s="53" t="s">
        <v>29</v>
      </c>
      <c r="C76" s="53">
        <v>15</v>
      </c>
      <c r="D76" s="55"/>
      <c r="E76" s="53">
        <v>10</v>
      </c>
      <c r="F76" s="55"/>
      <c r="G76" s="55"/>
      <c r="H76" s="55"/>
      <c r="I76" s="55"/>
      <c r="J76" s="55"/>
      <c r="K76" s="55"/>
      <c r="L76" s="55"/>
      <c r="M76" s="55"/>
      <c r="N76" s="175"/>
      <c r="O76" s="53"/>
      <c r="P76" s="53"/>
      <c r="Q76" s="53"/>
      <c r="R76" s="53"/>
      <c r="S76" s="53"/>
      <c r="T76" s="53"/>
      <c r="U76" s="53"/>
      <c r="V76" s="53"/>
      <c r="W76" s="53"/>
      <c r="X76" s="53"/>
      <c r="Y76" s="53"/>
      <c r="Z76" s="53"/>
    </row>
    <row r="77" spans="1:26">
      <c r="A77" s="87"/>
      <c r="B77" s="53" t="s">
        <v>37</v>
      </c>
      <c r="C77" s="53">
        <v>15</v>
      </c>
      <c r="D77" s="53"/>
      <c r="E77" s="53">
        <v>10</v>
      </c>
      <c r="F77" s="53"/>
      <c r="G77" s="53"/>
      <c r="H77" s="53"/>
      <c r="I77" s="53"/>
      <c r="J77" s="53"/>
      <c r="K77" s="53"/>
      <c r="L77" s="53"/>
      <c r="M77" s="53"/>
      <c r="N77" s="175"/>
      <c r="O77" s="54"/>
      <c r="P77" s="54"/>
      <c r="Q77" s="54"/>
      <c r="R77" s="54"/>
      <c r="S77" s="54"/>
      <c r="T77" s="54"/>
      <c r="U77" s="54"/>
      <c r="V77" s="54"/>
      <c r="W77" s="54"/>
      <c r="X77" s="54"/>
      <c r="Y77" s="54"/>
      <c r="Z77" s="54"/>
    </row>
    <row r="78" spans="1:26">
      <c r="A78" s="87"/>
      <c r="B78" s="53" t="s">
        <v>38</v>
      </c>
      <c r="C78" s="53">
        <v>16</v>
      </c>
      <c r="D78" s="53"/>
      <c r="E78" s="53">
        <v>10</v>
      </c>
      <c r="F78" s="52"/>
      <c r="G78" s="52"/>
      <c r="H78" s="52"/>
      <c r="I78" s="53"/>
      <c r="J78" s="53"/>
      <c r="K78" s="53"/>
      <c r="L78" s="53"/>
      <c r="M78" s="53"/>
      <c r="N78" s="175"/>
      <c r="O78" s="53"/>
      <c r="P78" s="53"/>
      <c r="Q78" s="53"/>
      <c r="R78" s="53"/>
      <c r="S78" s="53"/>
      <c r="T78" s="53"/>
      <c r="U78" s="53"/>
      <c r="V78" s="53"/>
      <c r="W78" s="53"/>
      <c r="X78" s="53"/>
      <c r="Y78" s="53"/>
      <c r="Z78" s="53"/>
    </row>
    <row r="79" spans="1:26">
      <c r="A79" s="87"/>
      <c r="B79" s="53" t="s">
        <v>34</v>
      </c>
      <c r="C79" s="53">
        <v>17</v>
      </c>
      <c r="D79" s="53"/>
      <c r="E79" s="53">
        <v>10</v>
      </c>
      <c r="F79" s="53"/>
      <c r="G79" s="53"/>
      <c r="H79" s="53"/>
      <c r="I79" s="53"/>
      <c r="J79" s="53"/>
      <c r="K79" s="53"/>
      <c r="L79" s="53"/>
      <c r="M79" s="53"/>
      <c r="N79" s="175"/>
      <c r="O79" s="53"/>
      <c r="P79" s="53"/>
      <c r="Q79" s="53"/>
      <c r="R79" s="53"/>
      <c r="S79" s="53"/>
      <c r="T79" s="53"/>
      <c r="U79" s="53"/>
      <c r="V79" s="53"/>
      <c r="W79" s="53"/>
      <c r="X79" s="53"/>
      <c r="Y79" s="53"/>
      <c r="Z79" s="53"/>
    </row>
    <row r="80" spans="1:26">
      <c r="A80" s="87"/>
      <c r="B80" s="53" t="s">
        <v>32</v>
      </c>
      <c r="C80" s="53">
        <v>24</v>
      </c>
      <c r="D80" s="53"/>
      <c r="E80" s="53">
        <v>10</v>
      </c>
      <c r="F80" s="52"/>
      <c r="G80" s="52"/>
      <c r="H80" s="52"/>
      <c r="I80" s="52"/>
      <c r="J80" s="52"/>
      <c r="K80" s="52"/>
      <c r="L80" s="52"/>
      <c r="M80" s="53"/>
      <c r="N80" s="175"/>
      <c r="O80" s="53"/>
      <c r="P80" s="53"/>
      <c r="Q80" s="53"/>
      <c r="R80" s="53"/>
      <c r="S80" s="53"/>
      <c r="T80" s="53"/>
      <c r="U80" s="53"/>
      <c r="V80" s="53"/>
      <c r="W80" s="53"/>
      <c r="X80" s="53"/>
      <c r="Y80" s="53"/>
      <c r="Z80" s="53"/>
    </row>
    <row r="81" spans="1:26">
      <c r="A81" s="87"/>
      <c r="B81" s="53" t="s">
        <v>31</v>
      </c>
      <c r="C81" s="53">
        <v>31</v>
      </c>
      <c r="D81" s="53"/>
      <c r="E81" s="53">
        <v>10</v>
      </c>
      <c r="F81" s="53"/>
      <c r="G81" s="53"/>
      <c r="H81" s="53"/>
      <c r="I81" s="53"/>
      <c r="J81" s="53"/>
      <c r="K81" s="53"/>
      <c r="L81" s="53"/>
      <c r="M81" s="53"/>
      <c r="N81" s="175"/>
      <c r="O81" s="53"/>
      <c r="P81" s="53"/>
      <c r="Q81" s="53"/>
      <c r="R81" s="53"/>
      <c r="S81" s="53"/>
      <c r="T81" s="53"/>
      <c r="U81" s="53"/>
      <c r="V81" s="53"/>
      <c r="W81" s="53"/>
      <c r="X81" s="53"/>
      <c r="Y81" s="53"/>
      <c r="Z81" s="53"/>
    </row>
    <row r="82" spans="1:26">
      <c r="A82" s="87"/>
      <c r="B82" s="83" t="s">
        <v>53</v>
      </c>
      <c r="C82" s="83">
        <v>10</v>
      </c>
      <c r="D82" s="53"/>
      <c r="E82" s="53"/>
      <c r="F82" s="53"/>
      <c r="G82" s="53"/>
      <c r="H82" s="53"/>
      <c r="I82" s="53"/>
      <c r="J82" s="53"/>
      <c r="K82" s="53"/>
      <c r="L82" s="53"/>
      <c r="M82" s="53"/>
      <c r="N82" s="175"/>
      <c r="O82" s="53"/>
      <c r="P82" s="53"/>
      <c r="Q82" s="53"/>
      <c r="R82" s="53"/>
      <c r="S82" s="53"/>
      <c r="T82" s="53"/>
      <c r="U82" s="53"/>
      <c r="V82" s="53"/>
      <c r="W82" s="53"/>
      <c r="X82" s="53"/>
      <c r="Y82" s="53"/>
      <c r="Z82" s="53"/>
    </row>
    <row r="83" spans="1:26">
      <c r="A83" s="175"/>
      <c r="B83" s="175"/>
      <c r="C83" s="175"/>
      <c r="D83" s="175"/>
      <c r="E83" s="175"/>
      <c r="F83" s="175"/>
      <c r="G83" s="175"/>
      <c r="H83" s="175"/>
      <c r="I83" s="175"/>
      <c r="J83" s="175"/>
      <c r="K83" s="175"/>
      <c r="L83" s="175"/>
      <c r="M83" s="175"/>
      <c r="N83" s="175"/>
      <c r="O83" s="53"/>
      <c r="P83" s="53"/>
      <c r="Q83" s="53"/>
      <c r="R83" s="53"/>
      <c r="S83" s="53"/>
      <c r="T83" s="53"/>
      <c r="U83" s="53"/>
      <c r="V83" s="53"/>
      <c r="W83" s="53"/>
      <c r="X83" s="53"/>
      <c r="Y83" s="53"/>
      <c r="Z83" s="53"/>
    </row>
    <row r="84" spans="1:26">
      <c r="A84" s="402" t="s">
        <v>547</v>
      </c>
      <c r="B84" s="402"/>
      <c r="C84" s="402"/>
      <c r="D84" s="402"/>
      <c r="E84" s="402"/>
      <c r="F84" s="402"/>
      <c r="G84" s="402"/>
      <c r="H84" s="175"/>
      <c r="I84" s="175"/>
      <c r="J84" s="175"/>
      <c r="K84" s="175"/>
      <c r="L84" s="175"/>
      <c r="M84" s="175"/>
      <c r="N84" s="175"/>
      <c r="O84" s="175"/>
      <c r="P84" s="175"/>
      <c r="Q84" s="175"/>
      <c r="R84" s="175"/>
      <c r="S84" s="175"/>
      <c r="T84" s="175"/>
      <c r="U84" s="175"/>
      <c r="V84" s="175"/>
      <c r="W84" s="175"/>
      <c r="X84" s="175"/>
      <c r="Y84" s="175"/>
      <c r="Z84" s="175"/>
    </row>
    <row r="85" spans="1:26" ht="36" customHeight="1">
      <c r="A85" s="402" t="s">
        <v>548</v>
      </c>
      <c r="B85" s="402"/>
      <c r="C85" s="402"/>
      <c r="D85" s="402"/>
      <c r="E85" s="402"/>
      <c r="F85" s="402"/>
      <c r="G85" s="402"/>
      <c r="H85" s="175"/>
      <c r="I85" s="175"/>
      <c r="J85" s="175"/>
      <c r="K85" s="175"/>
      <c r="L85" s="175"/>
      <c r="M85" s="175"/>
      <c r="N85" s="175"/>
      <c r="O85" s="175"/>
      <c r="P85" s="175"/>
      <c r="Q85" s="175"/>
      <c r="R85" s="175"/>
      <c r="S85" s="175"/>
      <c r="T85" s="175"/>
      <c r="U85" s="175"/>
      <c r="V85" s="175"/>
      <c r="W85" s="175"/>
      <c r="X85" s="175"/>
      <c r="Y85" s="175"/>
      <c r="Z85" s="175"/>
    </row>
    <row r="86" spans="1:26">
      <c r="A86" s="199"/>
      <c r="B86" s="199"/>
      <c r="C86" s="199"/>
      <c r="D86" s="199"/>
      <c r="E86" s="199"/>
      <c r="F86" s="199"/>
      <c r="G86" s="199"/>
      <c r="H86" s="175"/>
      <c r="I86" s="175"/>
      <c r="J86" s="175"/>
      <c r="K86" s="175"/>
      <c r="L86" s="175"/>
      <c r="M86" s="175"/>
      <c r="N86" s="175"/>
      <c r="O86" s="175"/>
      <c r="P86" s="175"/>
      <c r="Q86" s="175"/>
      <c r="R86" s="175"/>
      <c r="S86" s="175"/>
      <c r="T86" s="175"/>
      <c r="U86" s="175"/>
      <c r="V86" s="175"/>
      <c r="W86" s="175"/>
      <c r="X86" s="175"/>
      <c r="Y86" s="175"/>
      <c r="Z86" s="175"/>
    </row>
    <row r="87" spans="1:26" s="75" customFormat="1">
      <c r="A87" s="398" t="s">
        <v>285</v>
      </c>
      <c r="B87" s="398"/>
      <c r="C87" s="398"/>
      <c r="D87" s="398"/>
      <c r="E87" s="398"/>
      <c r="F87" s="398"/>
      <c r="G87" s="398"/>
      <c r="H87" s="398"/>
      <c r="I87" s="398"/>
    </row>
    <row r="88" spans="1:26">
      <c r="A88" s="175"/>
      <c r="B88" s="175"/>
      <c r="C88" s="175"/>
      <c r="D88" s="175"/>
      <c r="E88" s="175"/>
      <c r="F88" s="175"/>
      <c r="G88" s="175"/>
      <c r="H88" s="175"/>
      <c r="I88" s="175"/>
      <c r="J88" s="5"/>
      <c r="K88" s="5"/>
      <c r="L88" s="6"/>
      <c r="M88" s="6"/>
      <c r="N88" s="6"/>
      <c r="O88" s="6"/>
      <c r="P88" s="5"/>
      <c r="Q88" s="5"/>
      <c r="R88" s="5"/>
      <c r="S88" s="5"/>
      <c r="T88" s="5"/>
      <c r="U88" s="175"/>
      <c r="V88" s="175"/>
      <c r="W88" s="175"/>
      <c r="X88" s="175"/>
      <c r="Y88" s="175"/>
      <c r="Z88" s="175"/>
    </row>
    <row r="89" spans="1:26" ht="24">
      <c r="A89" s="175"/>
      <c r="B89" s="1"/>
      <c r="C89" s="73" t="s">
        <v>284</v>
      </c>
      <c r="D89" s="73" t="s">
        <v>53</v>
      </c>
      <c r="E89" s="28"/>
      <c r="F89" s="1"/>
      <c r="G89" s="175"/>
      <c r="H89" s="175"/>
      <c r="I89" s="175"/>
      <c r="J89" s="175"/>
      <c r="K89" s="175"/>
      <c r="L89" s="13"/>
      <c r="M89" s="13"/>
      <c r="N89" s="13"/>
      <c r="O89" s="13"/>
      <c r="P89" s="175"/>
      <c r="Q89" s="175"/>
      <c r="R89" s="175"/>
      <c r="S89" s="175"/>
      <c r="T89" s="175"/>
      <c r="U89" s="175"/>
      <c r="V89" s="175"/>
      <c r="W89" s="175"/>
      <c r="X89" s="175"/>
      <c r="Y89" s="175"/>
      <c r="Z89" s="175"/>
    </row>
    <row r="90" spans="1:26">
      <c r="A90" s="175"/>
      <c r="B90" s="32">
        <v>2012</v>
      </c>
      <c r="C90" s="173">
        <v>16</v>
      </c>
      <c r="D90" s="57">
        <v>15</v>
      </c>
      <c r="E90" s="54"/>
      <c r="F90" s="54"/>
      <c r="G90" s="54"/>
      <c r="H90" s="175"/>
      <c r="I90" s="175"/>
      <c r="J90" s="175"/>
      <c r="K90" s="175"/>
      <c r="L90" s="13"/>
      <c r="M90" s="13"/>
      <c r="N90" s="13"/>
      <c r="O90" s="13"/>
      <c r="P90" s="175"/>
      <c r="Q90" s="175"/>
      <c r="R90" s="175"/>
      <c r="S90" s="175"/>
      <c r="T90" s="175"/>
      <c r="U90" s="175"/>
      <c r="V90" s="175"/>
      <c r="W90" s="175"/>
      <c r="X90" s="175"/>
      <c r="Y90" s="175"/>
      <c r="Z90" s="175"/>
    </row>
    <row r="91" spans="1:26">
      <c r="A91" s="175"/>
      <c r="B91" s="32">
        <v>2013</v>
      </c>
      <c r="C91" s="173">
        <v>15</v>
      </c>
      <c r="D91" s="59">
        <v>12</v>
      </c>
      <c r="E91" s="36"/>
      <c r="F91" s="1"/>
      <c r="G91" s="175"/>
      <c r="H91" s="175"/>
      <c r="I91" s="175"/>
      <c r="J91" s="175"/>
      <c r="K91" s="175"/>
      <c r="L91" s="13"/>
      <c r="M91" s="13"/>
      <c r="N91" s="13"/>
      <c r="O91" s="13"/>
      <c r="P91" s="175"/>
      <c r="Q91" s="175"/>
      <c r="R91" s="175"/>
      <c r="S91" s="175"/>
      <c r="T91" s="175"/>
      <c r="U91" s="175"/>
      <c r="V91" s="175"/>
      <c r="W91" s="175"/>
      <c r="X91" s="175"/>
      <c r="Y91" s="175"/>
      <c r="Z91" s="175"/>
    </row>
    <row r="92" spans="1:26">
      <c r="A92" s="175"/>
      <c r="B92" s="32">
        <v>2014</v>
      </c>
      <c r="C92" s="173">
        <v>15</v>
      </c>
      <c r="D92" s="59">
        <v>12</v>
      </c>
      <c r="E92" s="36"/>
      <c r="F92" s="1"/>
      <c r="G92" s="175"/>
      <c r="H92" s="175"/>
      <c r="I92" s="175"/>
      <c r="J92" s="175"/>
      <c r="K92" s="175"/>
      <c r="L92" s="13"/>
      <c r="M92" s="13"/>
      <c r="N92" s="13"/>
      <c r="O92" s="13"/>
      <c r="P92" s="175"/>
      <c r="Q92" s="175"/>
      <c r="R92" s="175"/>
      <c r="S92" s="175"/>
      <c r="T92" s="175"/>
      <c r="U92" s="175"/>
      <c r="V92" s="175"/>
      <c r="W92" s="175"/>
      <c r="X92" s="175"/>
      <c r="Y92" s="175"/>
      <c r="Z92" s="175"/>
    </row>
    <row r="93" spans="1:26">
      <c r="A93" s="175"/>
      <c r="B93" s="32">
        <v>2015</v>
      </c>
      <c r="C93" s="173">
        <v>13</v>
      </c>
      <c r="D93" s="272">
        <v>11</v>
      </c>
      <c r="E93" s="36"/>
      <c r="F93" s="1"/>
      <c r="G93" s="175"/>
      <c r="H93" s="175"/>
      <c r="I93" s="175"/>
      <c r="J93" s="175"/>
      <c r="K93" s="175"/>
      <c r="L93" s="13"/>
      <c r="M93" s="13"/>
      <c r="N93" s="13"/>
      <c r="O93" s="13"/>
      <c r="P93" s="175"/>
      <c r="Q93" s="175"/>
      <c r="R93" s="175"/>
      <c r="S93" s="175"/>
      <c r="T93" s="175"/>
      <c r="U93" s="175"/>
      <c r="V93" s="175"/>
      <c r="W93" s="175"/>
      <c r="X93" s="175"/>
      <c r="Y93" s="175"/>
      <c r="Z93" s="175"/>
    </row>
    <row r="94" spans="1:26">
      <c r="A94" s="175"/>
      <c r="B94" s="32">
        <v>2016</v>
      </c>
      <c r="C94" s="173">
        <v>10</v>
      </c>
      <c r="D94" s="273">
        <v>10</v>
      </c>
      <c r="E94" s="36"/>
      <c r="F94" s="1"/>
      <c r="G94" s="175"/>
      <c r="H94" s="175"/>
      <c r="I94" s="175"/>
      <c r="J94" s="175"/>
      <c r="K94" s="175"/>
      <c r="L94" s="13"/>
      <c r="M94" s="13"/>
      <c r="N94" s="13"/>
      <c r="O94" s="13"/>
      <c r="P94" s="175"/>
      <c r="Q94" s="175"/>
      <c r="R94" s="175"/>
      <c r="S94" s="175"/>
      <c r="T94" s="175"/>
      <c r="U94" s="175"/>
      <c r="V94" s="175"/>
      <c r="W94" s="175"/>
      <c r="X94" s="175"/>
      <c r="Y94" s="175"/>
      <c r="Z94" s="175"/>
    </row>
    <row r="96" spans="1:26">
      <c r="A96" s="402" t="s">
        <v>547</v>
      </c>
      <c r="B96" s="402"/>
      <c r="C96" s="402"/>
      <c r="D96" s="402"/>
      <c r="E96" s="402"/>
      <c r="F96" s="402"/>
      <c r="G96" s="402"/>
      <c r="H96" s="175"/>
      <c r="I96" s="175"/>
      <c r="J96" s="175"/>
      <c r="K96" s="175"/>
      <c r="L96" s="175"/>
      <c r="M96" s="175"/>
      <c r="N96" s="175"/>
      <c r="O96" s="175"/>
      <c r="P96" s="175"/>
      <c r="Q96" s="175"/>
      <c r="R96" s="175"/>
      <c r="S96" s="175"/>
      <c r="T96" s="175"/>
      <c r="U96" s="175"/>
      <c r="V96" s="175"/>
      <c r="W96" s="175"/>
      <c r="X96" s="175"/>
      <c r="Y96" s="175"/>
      <c r="Z96" s="175"/>
    </row>
    <row r="97" spans="1:26" ht="36" customHeight="1">
      <c r="A97" s="402" t="s">
        <v>549</v>
      </c>
      <c r="B97" s="402"/>
      <c r="C97" s="402"/>
      <c r="D97" s="402"/>
      <c r="E97" s="402"/>
      <c r="F97" s="402"/>
      <c r="G97" s="402"/>
      <c r="H97" s="175"/>
      <c r="I97" s="175"/>
      <c r="J97" s="175"/>
      <c r="K97" s="175"/>
      <c r="L97" s="175"/>
      <c r="M97" s="175"/>
      <c r="N97" s="175"/>
      <c r="O97" s="175"/>
      <c r="P97" s="175"/>
      <c r="Q97" s="175"/>
      <c r="R97" s="175"/>
      <c r="S97" s="175"/>
      <c r="T97" s="175"/>
      <c r="U97" s="175"/>
      <c r="V97" s="175"/>
      <c r="W97" s="175"/>
      <c r="X97" s="175"/>
      <c r="Y97" s="175"/>
      <c r="Z97" s="175"/>
    </row>
    <row r="98" spans="1:26">
      <c r="A98" s="175"/>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row>
    <row r="99" spans="1:26">
      <c r="A99" s="175"/>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row>
    <row r="100" spans="1:26" s="75" customFormat="1">
      <c r="A100" s="398" t="s">
        <v>482</v>
      </c>
      <c r="B100" s="398"/>
      <c r="C100" s="398"/>
      <c r="D100" s="398"/>
      <c r="E100" s="398"/>
      <c r="F100" s="398"/>
      <c r="G100" s="398"/>
      <c r="H100" s="398"/>
    </row>
    <row r="101" spans="1:26">
      <c r="A101" s="175"/>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row>
    <row r="102" spans="1:26" ht="26">
      <c r="A102" s="175"/>
      <c r="B102" s="56"/>
      <c r="C102" s="289" t="str">
        <f>"Nov-19"</f>
        <v>Nov-19</v>
      </c>
      <c r="D102" s="289" t="str">
        <f>"Dec-19"</f>
        <v>Dec-19</v>
      </c>
      <c r="E102" s="290" t="str">
        <f>"Jan-20"</f>
        <v>Jan-20</v>
      </c>
      <c r="F102" s="290" t="str">
        <f>"Feb-20"</f>
        <v>Feb-20</v>
      </c>
      <c r="G102" s="290" t="str">
        <f>"Mar-20"</f>
        <v>Mar-20</v>
      </c>
      <c r="H102" s="291" t="str">
        <f>"Apr-20"</f>
        <v>Apr-20</v>
      </c>
      <c r="I102" s="291" t="str">
        <f>"May-20"</f>
        <v>May-20</v>
      </c>
      <c r="J102" s="291" t="str">
        <f>"June-20"</f>
        <v>June-20</v>
      </c>
      <c r="K102" s="291" t="str">
        <f>"Jul-20"</f>
        <v>Jul-20</v>
      </c>
      <c r="L102" s="291" t="str">
        <f>"Aug-20"</f>
        <v>Aug-20</v>
      </c>
      <c r="M102" s="291" t="str">
        <f>"Sep-20"</f>
        <v>Sep-20</v>
      </c>
      <c r="N102" s="96" t="str">
        <f>"Oct-20"</f>
        <v>Oct-20</v>
      </c>
      <c r="O102" s="289" t="s">
        <v>447</v>
      </c>
      <c r="P102" s="175"/>
      <c r="Q102" s="175"/>
      <c r="R102" s="175"/>
      <c r="S102" s="175"/>
      <c r="T102" s="175"/>
      <c r="U102" s="175"/>
      <c r="V102" s="175"/>
      <c r="W102" s="175"/>
      <c r="X102" s="175"/>
      <c r="Y102" s="175"/>
      <c r="Z102" s="175"/>
    </row>
    <row r="103" spans="1:26">
      <c r="A103" s="175"/>
      <c r="B103" t="s">
        <v>27</v>
      </c>
      <c r="C103">
        <v>1</v>
      </c>
      <c r="D103" s="328">
        <v>2</v>
      </c>
      <c r="E103" s="328">
        <v>1</v>
      </c>
      <c r="F103" s="328">
        <v>1</v>
      </c>
      <c r="G103" s="328">
        <v>0</v>
      </c>
      <c r="H103" s="328">
        <v>1</v>
      </c>
      <c r="I103" s="328">
        <v>0</v>
      </c>
      <c r="J103" s="328">
        <v>1</v>
      </c>
      <c r="K103" s="328">
        <v>2</v>
      </c>
      <c r="L103" s="328">
        <v>2</v>
      </c>
      <c r="M103" s="328">
        <v>3</v>
      </c>
      <c r="N103">
        <v>2</v>
      </c>
      <c r="O103" s="275"/>
      <c r="P103" s="175"/>
      <c r="Q103" s="175"/>
      <c r="R103" s="175"/>
      <c r="S103" s="175"/>
      <c r="T103" s="175"/>
      <c r="U103" s="175"/>
      <c r="V103" s="175"/>
      <c r="W103" s="175"/>
      <c r="X103" s="175"/>
      <c r="Y103" s="175"/>
      <c r="Z103" s="175"/>
    </row>
    <row r="104" spans="1:26">
      <c r="A104" s="175"/>
      <c r="B104" t="s">
        <v>18</v>
      </c>
      <c r="C104">
        <v>3</v>
      </c>
      <c r="D104" s="328">
        <v>1</v>
      </c>
      <c r="E104" s="328">
        <v>3</v>
      </c>
      <c r="F104" s="328">
        <v>0</v>
      </c>
      <c r="G104" s="328">
        <v>0</v>
      </c>
      <c r="H104" s="328">
        <v>0</v>
      </c>
      <c r="I104" s="328">
        <v>0</v>
      </c>
      <c r="J104" s="328">
        <v>0</v>
      </c>
      <c r="K104" s="328">
        <v>2</v>
      </c>
      <c r="L104" s="328">
        <v>5</v>
      </c>
      <c r="M104" s="328">
        <v>3</v>
      </c>
      <c r="N104">
        <v>2</v>
      </c>
      <c r="O104" s="275"/>
      <c r="P104" s="175"/>
      <c r="Q104" s="175"/>
      <c r="R104" s="175"/>
      <c r="S104" s="175"/>
      <c r="T104" s="175"/>
      <c r="U104" s="175"/>
      <c r="V104" s="175"/>
      <c r="W104" s="175"/>
      <c r="X104" s="175"/>
      <c r="Y104" s="175"/>
      <c r="Z104" s="175"/>
    </row>
    <row r="105" spans="1:26">
      <c r="A105" s="175"/>
      <c r="B105" t="s">
        <v>21</v>
      </c>
      <c r="C105" s="294">
        <v>2</v>
      </c>
      <c r="D105" s="328" t="s">
        <v>207</v>
      </c>
      <c r="E105" s="328">
        <v>2</v>
      </c>
      <c r="F105" s="328">
        <v>1</v>
      </c>
      <c r="G105" s="328">
        <v>0</v>
      </c>
      <c r="H105" s="328">
        <v>3</v>
      </c>
      <c r="I105" s="328">
        <v>0</v>
      </c>
      <c r="J105" s="328">
        <v>2</v>
      </c>
      <c r="K105" s="328">
        <v>0</v>
      </c>
      <c r="L105" s="328">
        <v>0</v>
      </c>
      <c r="M105" s="294">
        <v>0</v>
      </c>
      <c r="N105">
        <v>3</v>
      </c>
      <c r="O105" s="66"/>
      <c r="P105" s="175"/>
      <c r="Q105" s="175"/>
      <c r="R105" s="175"/>
      <c r="S105" s="175"/>
      <c r="T105" s="175"/>
      <c r="U105" s="175"/>
      <c r="V105" s="175"/>
      <c r="W105" s="175"/>
      <c r="X105" s="175"/>
      <c r="Y105" s="175"/>
      <c r="Z105" s="175"/>
    </row>
    <row r="106" spans="1:26">
      <c r="A106" s="175"/>
      <c r="B106" t="s">
        <v>19</v>
      </c>
      <c r="C106">
        <v>5</v>
      </c>
      <c r="D106" s="328">
        <v>7</v>
      </c>
      <c r="E106" s="328">
        <v>1</v>
      </c>
      <c r="F106" s="328">
        <v>8</v>
      </c>
      <c r="G106" s="328">
        <v>6</v>
      </c>
      <c r="H106" s="328">
        <v>7</v>
      </c>
      <c r="I106" s="328">
        <v>10</v>
      </c>
      <c r="J106" s="328">
        <v>6</v>
      </c>
      <c r="K106" s="328">
        <v>6</v>
      </c>
      <c r="L106" s="328">
        <v>3</v>
      </c>
      <c r="M106" s="328">
        <v>5</v>
      </c>
      <c r="N106">
        <v>5</v>
      </c>
      <c r="O106" s="275"/>
      <c r="P106" s="175"/>
      <c r="Q106" s="175"/>
      <c r="R106" s="175"/>
      <c r="S106" s="175"/>
      <c r="T106" s="175"/>
      <c r="U106" s="175"/>
      <c r="V106" s="175"/>
      <c r="W106" s="175"/>
      <c r="X106" s="175"/>
      <c r="Y106" s="175"/>
      <c r="Z106" s="175"/>
    </row>
    <row r="107" spans="1:26">
      <c r="A107" s="175"/>
      <c r="B107" t="s">
        <v>34</v>
      </c>
      <c r="C107">
        <v>10</v>
      </c>
      <c r="D107" s="328">
        <v>4</v>
      </c>
      <c r="E107" s="328">
        <v>3</v>
      </c>
      <c r="F107" s="328">
        <v>4</v>
      </c>
      <c r="G107" s="328">
        <v>6</v>
      </c>
      <c r="H107" s="328">
        <v>6</v>
      </c>
      <c r="I107" s="328">
        <v>6</v>
      </c>
      <c r="J107" s="328">
        <v>4</v>
      </c>
      <c r="K107" s="328">
        <v>14</v>
      </c>
      <c r="L107" s="328">
        <v>1</v>
      </c>
      <c r="M107" s="328">
        <v>4</v>
      </c>
      <c r="N107">
        <v>5</v>
      </c>
      <c r="O107" s="275"/>
      <c r="P107" s="175"/>
      <c r="Q107" s="175"/>
      <c r="R107" s="175"/>
      <c r="S107" s="175"/>
      <c r="T107" s="175"/>
      <c r="U107" s="175"/>
      <c r="V107" s="175"/>
      <c r="W107" s="175"/>
      <c r="X107" s="175"/>
      <c r="Y107" s="175"/>
      <c r="Z107" s="175"/>
    </row>
    <row r="108" spans="1:26">
      <c r="A108" s="175"/>
      <c r="B108" t="s">
        <v>20</v>
      </c>
      <c r="C108">
        <v>2</v>
      </c>
      <c r="D108" s="328">
        <v>1</v>
      </c>
      <c r="E108" s="328">
        <v>11</v>
      </c>
      <c r="F108" s="328">
        <v>5</v>
      </c>
      <c r="G108" s="328">
        <v>4</v>
      </c>
      <c r="H108" s="328">
        <v>1</v>
      </c>
      <c r="I108" s="328">
        <v>3</v>
      </c>
      <c r="J108" s="328">
        <v>6</v>
      </c>
      <c r="K108" s="328">
        <v>0</v>
      </c>
      <c r="L108" s="328">
        <v>10</v>
      </c>
      <c r="M108" s="328">
        <v>4</v>
      </c>
      <c r="N108">
        <v>6</v>
      </c>
      <c r="O108" s="275"/>
      <c r="P108" s="175"/>
      <c r="Q108" s="175"/>
      <c r="R108" s="175"/>
      <c r="S108" s="175"/>
      <c r="T108" s="175"/>
      <c r="U108" s="175"/>
      <c r="V108" s="175"/>
      <c r="W108" s="175"/>
      <c r="X108" s="175"/>
      <c r="Y108" s="175"/>
      <c r="Z108" s="175"/>
    </row>
    <row r="109" spans="1:26">
      <c r="A109" s="175"/>
      <c r="B109" t="s">
        <v>31</v>
      </c>
      <c r="C109">
        <v>1</v>
      </c>
      <c r="D109" s="328">
        <v>1</v>
      </c>
      <c r="E109" s="328">
        <v>5</v>
      </c>
      <c r="F109" s="328">
        <v>3</v>
      </c>
      <c r="G109" s="328">
        <v>1</v>
      </c>
      <c r="H109" s="328">
        <v>0</v>
      </c>
      <c r="I109" s="328">
        <v>2</v>
      </c>
      <c r="J109" s="328">
        <v>3</v>
      </c>
      <c r="K109" s="328">
        <v>3</v>
      </c>
      <c r="L109" s="328">
        <v>4</v>
      </c>
      <c r="M109" s="328">
        <v>5</v>
      </c>
      <c r="N109">
        <v>8</v>
      </c>
      <c r="O109" s="275"/>
      <c r="P109" s="175"/>
      <c r="Q109" s="175"/>
      <c r="R109" s="175"/>
      <c r="S109" s="175"/>
      <c r="T109" s="175"/>
      <c r="U109" s="175"/>
      <c r="V109" s="175"/>
      <c r="W109" s="175"/>
      <c r="X109" s="175"/>
      <c r="Y109" s="175"/>
      <c r="Z109" s="175"/>
    </row>
    <row r="110" spans="1:26">
      <c r="A110" s="175"/>
      <c r="B110" t="s">
        <v>26</v>
      </c>
      <c r="C110">
        <v>4</v>
      </c>
      <c r="D110" s="328">
        <v>3</v>
      </c>
      <c r="E110" s="328">
        <v>2</v>
      </c>
      <c r="F110" s="328">
        <v>16</v>
      </c>
      <c r="G110" s="328">
        <v>8</v>
      </c>
      <c r="H110" s="328">
        <v>1</v>
      </c>
      <c r="I110" s="328">
        <v>9</v>
      </c>
      <c r="J110" s="328">
        <v>2</v>
      </c>
      <c r="K110" s="328">
        <v>8</v>
      </c>
      <c r="L110" s="328">
        <v>7</v>
      </c>
      <c r="M110" s="328">
        <v>5</v>
      </c>
      <c r="N110">
        <v>10</v>
      </c>
      <c r="O110" s="275"/>
      <c r="P110" s="175"/>
      <c r="Q110" s="175"/>
      <c r="R110" s="175"/>
      <c r="S110" s="175"/>
      <c r="T110" s="175"/>
      <c r="U110" s="175"/>
      <c r="V110" s="175"/>
      <c r="W110" s="175"/>
      <c r="X110" s="175"/>
      <c r="Y110" s="175"/>
      <c r="Z110" s="175"/>
    </row>
    <row r="111" spans="1:26">
      <c r="A111" s="175"/>
      <c r="B111" t="s">
        <v>38</v>
      </c>
      <c r="C111">
        <v>13</v>
      </c>
      <c r="D111" s="328">
        <v>4</v>
      </c>
      <c r="E111" s="328">
        <v>12</v>
      </c>
      <c r="F111" s="328">
        <v>12</v>
      </c>
      <c r="G111" s="328">
        <v>8</v>
      </c>
      <c r="H111" s="328">
        <v>4</v>
      </c>
      <c r="I111" s="328">
        <v>4</v>
      </c>
      <c r="J111" s="328">
        <v>8</v>
      </c>
      <c r="K111" s="328">
        <v>11</v>
      </c>
      <c r="L111" s="328">
        <v>9</v>
      </c>
      <c r="M111" s="328">
        <v>27</v>
      </c>
      <c r="N111">
        <v>11</v>
      </c>
      <c r="O111" s="275"/>
      <c r="P111" s="175"/>
      <c r="Q111" s="175"/>
      <c r="R111" s="175"/>
      <c r="S111" s="175"/>
      <c r="T111" s="175"/>
      <c r="U111" s="175"/>
      <c r="V111" s="175"/>
      <c r="W111" s="175"/>
      <c r="X111" s="175"/>
      <c r="Y111" s="175"/>
      <c r="Z111" s="175"/>
    </row>
    <row r="112" spans="1:26">
      <c r="A112" s="175"/>
      <c r="B112" s="276" t="s">
        <v>22</v>
      </c>
      <c r="C112" s="276">
        <v>6</v>
      </c>
      <c r="D112" s="329">
        <v>8</v>
      </c>
      <c r="E112" s="329">
        <v>13</v>
      </c>
      <c r="F112" s="329">
        <v>19</v>
      </c>
      <c r="G112" s="329">
        <v>9</v>
      </c>
      <c r="H112" s="329">
        <v>4</v>
      </c>
      <c r="I112" s="329">
        <v>9</v>
      </c>
      <c r="J112" s="329">
        <v>7</v>
      </c>
      <c r="K112" s="329">
        <v>11</v>
      </c>
      <c r="L112" s="329">
        <v>22</v>
      </c>
      <c r="M112" s="329">
        <v>17</v>
      </c>
      <c r="N112" s="276"/>
      <c r="O112" s="276">
        <v>12</v>
      </c>
      <c r="P112" s="175"/>
      <c r="Q112" s="175"/>
      <c r="R112" s="175"/>
      <c r="S112" s="175"/>
      <c r="T112" s="175"/>
      <c r="U112" s="175"/>
      <c r="V112" s="175"/>
      <c r="W112" s="175"/>
      <c r="X112" s="175"/>
      <c r="Y112" s="175"/>
      <c r="Z112" s="175"/>
    </row>
    <row r="113" spans="1:26">
      <c r="A113" s="175"/>
      <c r="B113" t="s">
        <v>23</v>
      </c>
      <c r="C113">
        <v>9</v>
      </c>
      <c r="D113" s="328">
        <v>4</v>
      </c>
      <c r="E113" s="328">
        <v>4</v>
      </c>
      <c r="F113" s="328">
        <v>3</v>
      </c>
      <c r="G113" s="328">
        <v>6</v>
      </c>
      <c r="H113" s="328">
        <v>5</v>
      </c>
      <c r="I113" s="328">
        <v>0</v>
      </c>
      <c r="J113" s="328">
        <v>2</v>
      </c>
      <c r="K113" s="328">
        <v>9</v>
      </c>
      <c r="L113" s="328">
        <v>9</v>
      </c>
      <c r="M113" s="328">
        <v>24</v>
      </c>
      <c r="N113">
        <v>13</v>
      </c>
      <c r="O113" s="275"/>
      <c r="P113" s="175"/>
      <c r="Q113" s="175"/>
      <c r="R113" s="175"/>
      <c r="S113" s="175"/>
      <c r="T113" s="175"/>
      <c r="U113" s="175"/>
      <c r="V113" s="175"/>
      <c r="W113" s="175"/>
      <c r="X113" s="175"/>
      <c r="Y113" s="175"/>
      <c r="Z113" s="175"/>
    </row>
    <row r="114" spans="1:26">
      <c r="A114" s="175"/>
      <c r="B114" t="s">
        <v>36</v>
      </c>
      <c r="C114">
        <v>23</v>
      </c>
      <c r="D114" s="328">
        <v>18</v>
      </c>
      <c r="E114" s="328">
        <v>33</v>
      </c>
      <c r="F114" s="328">
        <v>18</v>
      </c>
      <c r="G114" s="328">
        <v>29</v>
      </c>
      <c r="H114" s="328">
        <v>14</v>
      </c>
      <c r="I114" s="328">
        <v>22</v>
      </c>
      <c r="J114" s="328">
        <v>14</v>
      </c>
      <c r="K114" s="328">
        <v>10</v>
      </c>
      <c r="L114" s="328">
        <v>21</v>
      </c>
      <c r="M114" s="328">
        <v>20</v>
      </c>
      <c r="N114">
        <v>15</v>
      </c>
      <c r="O114" s="275"/>
      <c r="P114" s="175"/>
      <c r="Q114" s="175"/>
      <c r="R114" s="175"/>
      <c r="S114" s="175"/>
      <c r="T114" s="175"/>
      <c r="U114" s="175"/>
      <c r="V114" s="175"/>
      <c r="W114" s="175"/>
      <c r="X114" s="175"/>
      <c r="Y114" s="175"/>
      <c r="Z114" s="175"/>
    </row>
    <row r="115" spans="1:26">
      <c r="A115" s="175"/>
      <c r="B115" t="s">
        <v>24</v>
      </c>
      <c r="C115">
        <v>8</v>
      </c>
      <c r="D115" s="328">
        <v>15</v>
      </c>
      <c r="E115" s="328">
        <v>12</v>
      </c>
      <c r="F115" s="328">
        <v>15</v>
      </c>
      <c r="G115" s="328">
        <v>3</v>
      </c>
      <c r="H115" s="328">
        <v>8</v>
      </c>
      <c r="I115" s="328">
        <v>4</v>
      </c>
      <c r="J115" s="328">
        <v>26</v>
      </c>
      <c r="K115" s="328">
        <v>10</v>
      </c>
      <c r="L115" s="328">
        <v>13</v>
      </c>
      <c r="M115" s="328">
        <v>5</v>
      </c>
      <c r="N115">
        <v>16</v>
      </c>
      <c r="O115" s="275"/>
      <c r="P115" s="175"/>
      <c r="Q115" s="175"/>
      <c r="R115" s="175"/>
      <c r="S115" s="175"/>
      <c r="T115" s="175"/>
      <c r="U115" s="175"/>
      <c r="V115" s="175"/>
      <c r="W115" s="175"/>
      <c r="X115" s="175"/>
      <c r="Y115" s="175"/>
      <c r="Z115" s="175"/>
    </row>
    <row r="116" spans="1:26">
      <c r="A116" s="175"/>
      <c r="B116" t="s">
        <v>30</v>
      </c>
      <c r="C116">
        <v>6</v>
      </c>
      <c r="D116" s="328">
        <v>9</v>
      </c>
      <c r="E116" s="328">
        <v>5</v>
      </c>
      <c r="F116" s="328">
        <v>3</v>
      </c>
      <c r="G116" s="328">
        <v>7</v>
      </c>
      <c r="H116" s="328">
        <v>7</v>
      </c>
      <c r="I116" s="328">
        <v>6</v>
      </c>
      <c r="J116" s="328">
        <v>10</v>
      </c>
      <c r="K116" s="328">
        <v>6</v>
      </c>
      <c r="L116" s="328">
        <v>5</v>
      </c>
      <c r="M116" s="328">
        <v>10</v>
      </c>
      <c r="N116">
        <v>16</v>
      </c>
      <c r="O116" s="275"/>
      <c r="P116" s="175"/>
      <c r="Q116" s="175"/>
      <c r="R116" s="175"/>
      <c r="S116" s="175"/>
      <c r="T116" s="175"/>
      <c r="U116" s="175"/>
      <c r="V116" s="175"/>
      <c r="W116" s="175"/>
      <c r="X116" s="175"/>
      <c r="Y116" s="175"/>
      <c r="Z116" s="175"/>
    </row>
    <row r="117" spans="1:26">
      <c r="A117" s="175"/>
      <c r="B117" t="s">
        <v>35</v>
      </c>
      <c r="C117">
        <v>15</v>
      </c>
      <c r="D117" s="328">
        <v>20</v>
      </c>
      <c r="E117" s="328">
        <v>15</v>
      </c>
      <c r="F117" s="328">
        <v>10</v>
      </c>
      <c r="G117" s="328">
        <v>17</v>
      </c>
      <c r="H117" s="328">
        <v>12</v>
      </c>
      <c r="I117" s="328">
        <v>7</v>
      </c>
      <c r="J117" s="328">
        <v>8</v>
      </c>
      <c r="K117" s="328">
        <v>22</v>
      </c>
      <c r="L117" s="328">
        <v>18</v>
      </c>
      <c r="M117" s="328">
        <v>13</v>
      </c>
      <c r="N117">
        <v>18</v>
      </c>
      <c r="O117" s="275"/>
      <c r="P117" s="175"/>
      <c r="Q117" s="175"/>
      <c r="R117" s="175"/>
      <c r="S117" s="175"/>
      <c r="T117" s="175"/>
      <c r="U117" s="175"/>
      <c r="V117" s="175"/>
      <c r="W117" s="175"/>
      <c r="X117" s="175"/>
      <c r="Y117" s="175"/>
      <c r="Z117" s="175"/>
    </row>
    <row r="118" spans="1:26">
      <c r="A118" s="175"/>
      <c r="B118" t="s">
        <v>37</v>
      </c>
      <c r="C118" s="294">
        <v>17</v>
      </c>
      <c r="D118" s="328">
        <v>24</v>
      </c>
      <c r="E118" s="328">
        <v>29</v>
      </c>
      <c r="F118" s="328">
        <v>16</v>
      </c>
      <c r="G118" s="328">
        <v>21</v>
      </c>
      <c r="H118" s="328">
        <v>11</v>
      </c>
      <c r="I118" s="328">
        <v>31</v>
      </c>
      <c r="J118" s="328">
        <v>25</v>
      </c>
      <c r="K118" s="328">
        <v>22</v>
      </c>
      <c r="L118" s="328">
        <v>16</v>
      </c>
      <c r="M118" s="294">
        <v>30</v>
      </c>
      <c r="N118" s="328">
        <v>19</v>
      </c>
      <c r="O118" s="66"/>
      <c r="P118" s="175"/>
      <c r="Q118" s="175"/>
      <c r="R118" s="175"/>
      <c r="S118" s="175"/>
      <c r="T118" s="175"/>
      <c r="U118" s="175"/>
      <c r="V118" s="175"/>
      <c r="W118" s="175"/>
      <c r="X118" s="175"/>
      <c r="Y118" s="175"/>
      <c r="Z118" s="175"/>
    </row>
    <row r="119" spans="1:26">
      <c r="A119" s="175"/>
      <c r="B119" t="s">
        <v>25</v>
      </c>
      <c r="C119">
        <v>6</v>
      </c>
      <c r="D119" s="328">
        <v>13</v>
      </c>
      <c r="E119" s="328">
        <v>11</v>
      </c>
      <c r="F119" s="328">
        <v>12</v>
      </c>
      <c r="G119" s="328">
        <v>8</v>
      </c>
      <c r="H119" s="328">
        <v>3</v>
      </c>
      <c r="I119" s="328">
        <v>11</v>
      </c>
      <c r="J119" s="328">
        <v>5</v>
      </c>
      <c r="K119" s="328">
        <v>8</v>
      </c>
      <c r="L119" s="328">
        <v>12</v>
      </c>
      <c r="M119" s="328">
        <v>13</v>
      </c>
      <c r="N119">
        <v>19</v>
      </c>
      <c r="O119" s="275"/>
      <c r="P119" s="175"/>
      <c r="Q119" s="175"/>
      <c r="R119" s="175"/>
      <c r="S119" s="175"/>
      <c r="T119" s="175"/>
      <c r="U119" s="175"/>
      <c r="V119" s="175"/>
      <c r="W119" s="175"/>
      <c r="X119" s="175"/>
      <c r="Y119" s="175"/>
      <c r="Z119" s="175"/>
    </row>
    <row r="120" spans="1:26">
      <c r="A120" s="175"/>
      <c r="B120" t="s">
        <v>28</v>
      </c>
      <c r="C120">
        <v>18</v>
      </c>
      <c r="D120" s="328">
        <v>17</v>
      </c>
      <c r="E120" s="328">
        <v>12</v>
      </c>
      <c r="F120" s="328">
        <v>14</v>
      </c>
      <c r="G120" s="328">
        <v>9</v>
      </c>
      <c r="H120" s="328">
        <v>6</v>
      </c>
      <c r="I120" s="328">
        <v>9</v>
      </c>
      <c r="J120" s="328">
        <v>13</v>
      </c>
      <c r="K120" s="328">
        <v>14</v>
      </c>
      <c r="L120" s="328">
        <v>17</v>
      </c>
      <c r="M120" s="328">
        <v>24</v>
      </c>
      <c r="N120">
        <v>20</v>
      </c>
      <c r="O120" s="275"/>
      <c r="P120" s="175"/>
      <c r="Q120" s="175"/>
      <c r="R120" s="175"/>
      <c r="S120" s="175"/>
      <c r="T120" s="175"/>
      <c r="U120" s="175"/>
      <c r="V120" s="175"/>
      <c r="W120" s="175"/>
      <c r="X120" s="175"/>
      <c r="Y120" s="175"/>
      <c r="Z120" s="175"/>
    </row>
    <row r="121" spans="1:26">
      <c r="A121" s="175"/>
      <c r="B121" t="s">
        <v>32</v>
      </c>
      <c r="C121">
        <v>30</v>
      </c>
      <c r="D121" s="328">
        <v>25</v>
      </c>
      <c r="E121" s="328">
        <v>46</v>
      </c>
      <c r="F121" s="328">
        <v>31</v>
      </c>
      <c r="G121" s="328">
        <v>18</v>
      </c>
      <c r="H121" s="328">
        <v>18</v>
      </c>
      <c r="I121" s="328">
        <v>21</v>
      </c>
      <c r="J121" s="328">
        <v>25</v>
      </c>
      <c r="K121" s="328">
        <v>25</v>
      </c>
      <c r="L121" s="328">
        <v>23</v>
      </c>
      <c r="M121" s="328">
        <v>41</v>
      </c>
      <c r="N121">
        <v>51</v>
      </c>
      <c r="O121" s="275"/>
      <c r="P121" s="175"/>
      <c r="Q121" s="175"/>
      <c r="R121" s="175"/>
      <c r="S121" s="175"/>
      <c r="T121" s="175"/>
      <c r="U121" s="175"/>
      <c r="V121" s="175"/>
      <c r="W121" s="175"/>
      <c r="X121" s="175"/>
      <c r="Y121" s="175"/>
      <c r="Z121" s="175"/>
    </row>
    <row r="122" spans="1:26">
      <c r="A122" s="175"/>
      <c r="B122" t="s">
        <v>29</v>
      </c>
      <c r="C122">
        <v>23</v>
      </c>
      <c r="D122" s="328">
        <v>26</v>
      </c>
      <c r="E122" s="328">
        <v>43</v>
      </c>
      <c r="F122" s="328">
        <v>23</v>
      </c>
      <c r="G122" s="328">
        <v>29</v>
      </c>
      <c r="H122" s="328">
        <v>23</v>
      </c>
      <c r="I122" s="328">
        <v>17</v>
      </c>
      <c r="J122" s="328">
        <v>15</v>
      </c>
      <c r="K122" s="328">
        <v>30</v>
      </c>
      <c r="L122" s="328">
        <v>34</v>
      </c>
      <c r="M122" s="328">
        <v>39</v>
      </c>
      <c r="N122">
        <v>59</v>
      </c>
      <c r="O122" s="275"/>
      <c r="P122" s="175"/>
      <c r="Q122" s="175"/>
      <c r="R122" s="175"/>
      <c r="S122" s="175"/>
      <c r="T122" s="175"/>
      <c r="U122" s="175"/>
      <c r="V122" s="175"/>
      <c r="W122" s="175"/>
      <c r="X122" s="175"/>
      <c r="Y122" s="175"/>
      <c r="Z122" s="175"/>
    </row>
    <row r="123" spans="1:26" s="175" customFormat="1">
      <c r="B123" t="s">
        <v>33</v>
      </c>
      <c r="C123">
        <v>54</v>
      </c>
      <c r="D123" s="328">
        <v>41</v>
      </c>
      <c r="E123" s="328">
        <v>36</v>
      </c>
      <c r="F123" s="328">
        <v>49</v>
      </c>
      <c r="G123" s="328">
        <v>39</v>
      </c>
      <c r="H123" s="328">
        <v>19</v>
      </c>
      <c r="I123" s="328">
        <v>44</v>
      </c>
      <c r="J123" s="328">
        <v>32</v>
      </c>
      <c r="K123" s="328">
        <v>46</v>
      </c>
      <c r="L123" s="328">
        <v>58</v>
      </c>
      <c r="M123" s="328">
        <v>66</v>
      </c>
      <c r="N123">
        <v>66</v>
      </c>
      <c r="O123" s="275"/>
    </row>
    <row r="124" spans="1:26" s="275" customFormat="1">
      <c r="C124" s="137"/>
      <c r="D124" s="62"/>
      <c r="E124" s="62"/>
      <c r="F124" s="62"/>
      <c r="G124" s="62"/>
      <c r="H124" s="62"/>
      <c r="I124" s="62"/>
      <c r="J124" s="62"/>
      <c r="K124" s="62"/>
      <c r="L124" s="62"/>
      <c r="M124" s="62"/>
    </row>
    <row r="125" spans="1:26" s="249" customFormat="1">
      <c r="B125" s="98"/>
      <c r="C125" s="99"/>
      <c r="D125" s="99"/>
      <c r="E125" s="57"/>
      <c r="F125" s="5"/>
    </row>
    <row r="126" spans="1:26" ht="33" customHeight="1">
      <c r="A126" s="416" t="s">
        <v>448</v>
      </c>
      <c r="B126" s="402"/>
      <c r="C126" s="402"/>
      <c r="D126" s="402"/>
      <c r="E126" s="402"/>
      <c r="F126" s="402"/>
      <c r="G126" s="402"/>
      <c r="H126" s="175"/>
      <c r="I126" s="175"/>
      <c r="J126" s="175"/>
      <c r="K126" s="175"/>
      <c r="L126" s="175"/>
      <c r="M126" s="175"/>
      <c r="N126" s="175"/>
      <c r="O126" s="175"/>
      <c r="P126" s="175"/>
      <c r="Q126" s="175"/>
      <c r="R126" s="175"/>
      <c r="S126" s="175"/>
      <c r="T126" s="175"/>
      <c r="U126" s="175"/>
      <c r="V126" s="175"/>
      <c r="W126" s="175"/>
      <c r="X126" s="175"/>
      <c r="Y126" s="175"/>
      <c r="Z126" s="175"/>
    </row>
    <row r="128" spans="1:26" s="75" customFormat="1">
      <c r="A128" s="398" t="s">
        <v>683</v>
      </c>
      <c r="B128" s="398"/>
      <c r="C128" s="398"/>
      <c r="D128" s="398"/>
      <c r="E128" s="398"/>
      <c r="F128" s="398"/>
      <c r="G128" s="398"/>
      <c r="H128" s="398"/>
    </row>
    <row r="129" spans="1:26">
      <c r="A129" s="175"/>
      <c r="B129" s="175"/>
      <c r="C129" s="175"/>
      <c r="D129" s="175"/>
      <c r="E129" s="175"/>
      <c r="F129" s="175"/>
      <c r="G129" s="175"/>
      <c r="H129" s="175"/>
      <c r="I129" s="175"/>
      <c r="J129" s="175"/>
      <c r="K129" s="175"/>
      <c r="L129" s="175"/>
      <c r="M129" s="175"/>
      <c r="N129" s="175"/>
      <c r="O129" s="175"/>
      <c r="P129" s="175"/>
      <c r="Q129" s="175"/>
      <c r="R129" s="175"/>
      <c r="S129" s="175"/>
      <c r="T129" s="175"/>
      <c r="U129" s="175"/>
      <c r="V129" s="175"/>
      <c r="W129" s="175"/>
      <c r="X129" s="175"/>
      <c r="Y129" s="175"/>
      <c r="Z129" s="175"/>
    </row>
    <row r="130" spans="1:26" ht="24">
      <c r="A130" s="175"/>
      <c r="B130" s="175"/>
      <c r="C130" s="96" t="s">
        <v>284</v>
      </c>
      <c r="D130" s="96"/>
      <c r="E130" s="96"/>
      <c r="F130" s="175"/>
      <c r="G130" s="175"/>
      <c r="H130" s="175"/>
      <c r="I130" s="175"/>
      <c r="J130" s="175"/>
      <c r="K130" s="175"/>
      <c r="L130" s="175"/>
      <c r="M130" s="175"/>
      <c r="N130" s="175"/>
      <c r="O130" s="175"/>
      <c r="P130" s="175"/>
      <c r="Q130" s="175"/>
      <c r="R130" s="175"/>
      <c r="S130" s="175"/>
      <c r="T130" s="175"/>
      <c r="U130" s="175"/>
      <c r="V130" s="175"/>
      <c r="W130" s="175"/>
      <c r="X130" s="175"/>
      <c r="Y130" s="175"/>
      <c r="Z130" s="175"/>
    </row>
    <row r="131" spans="1:26">
      <c r="A131" s="175"/>
      <c r="B131" s="292" t="str">
        <f>"Nov-19"</f>
        <v>Nov-19</v>
      </c>
      <c r="C131">
        <v>6</v>
      </c>
      <c r="D131" s="32"/>
      <c r="E131" s="173"/>
      <c r="F131" s="175"/>
      <c r="G131" s="175"/>
      <c r="H131" s="175"/>
      <c r="I131" s="175"/>
      <c r="J131" s="175"/>
      <c r="K131" s="175"/>
      <c r="L131" s="175"/>
      <c r="M131" s="175"/>
      <c r="N131" s="175"/>
      <c r="O131" s="175"/>
      <c r="P131" s="175"/>
      <c r="Q131" s="175"/>
      <c r="R131" s="175"/>
      <c r="S131" s="175"/>
      <c r="T131" s="175"/>
      <c r="U131" s="175"/>
      <c r="V131" s="175"/>
      <c r="W131" s="175"/>
      <c r="X131" s="175"/>
      <c r="Y131" s="175"/>
      <c r="Z131" s="175"/>
    </row>
    <row r="132" spans="1:26">
      <c r="A132" s="175"/>
      <c r="B132" s="292" t="str">
        <f>"Dec-19"</f>
        <v>Dec-19</v>
      </c>
      <c r="C132" s="328">
        <v>8</v>
      </c>
      <c r="D132" s="32"/>
      <c r="E132" s="173"/>
      <c r="F132" s="175"/>
      <c r="G132" s="175"/>
      <c r="H132" s="175"/>
      <c r="I132" s="175"/>
      <c r="J132" s="175"/>
      <c r="K132" s="175"/>
      <c r="L132" s="175"/>
      <c r="M132" s="175"/>
      <c r="N132" s="175"/>
      <c r="O132" s="175"/>
      <c r="P132" s="175"/>
      <c r="Q132" s="175"/>
      <c r="R132" s="175"/>
      <c r="S132" s="175"/>
      <c r="T132" s="175"/>
      <c r="U132" s="175"/>
      <c r="V132" s="175"/>
      <c r="W132" s="175"/>
      <c r="X132" s="175"/>
      <c r="Y132" s="175"/>
      <c r="Z132" s="175"/>
    </row>
    <row r="133" spans="1:26">
      <c r="A133" s="175"/>
      <c r="B133" s="292" t="str">
        <f>"Jan-20"</f>
        <v>Jan-20</v>
      </c>
      <c r="C133" s="328">
        <v>13</v>
      </c>
      <c r="D133" s="32"/>
      <c r="E133" s="173"/>
      <c r="F133" s="175"/>
      <c r="G133" s="175"/>
      <c r="H133" s="175"/>
      <c r="I133" s="175"/>
      <c r="J133" s="175"/>
      <c r="K133" s="175"/>
      <c r="L133" s="175"/>
      <c r="M133" s="175"/>
      <c r="N133" s="175"/>
      <c r="O133" s="175"/>
      <c r="P133" s="175"/>
      <c r="Q133" s="175"/>
      <c r="R133" s="175"/>
      <c r="S133" s="175"/>
      <c r="T133" s="175"/>
      <c r="U133" s="175"/>
      <c r="V133" s="175"/>
      <c r="W133" s="175"/>
      <c r="X133" s="175"/>
      <c r="Y133" s="175"/>
      <c r="Z133" s="175"/>
    </row>
    <row r="134" spans="1:26">
      <c r="A134" s="175"/>
      <c r="B134" s="292" t="str">
        <f>"Feb-20"</f>
        <v>Feb-20</v>
      </c>
      <c r="C134" s="328">
        <v>19</v>
      </c>
      <c r="D134" s="32"/>
      <c r="E134" s="173"/>
      <c r="F134" s="175"/>
      <c r="G134" s="175"/>
      <c r="H134" s="175"/>
      <c r="I134" s="175"/>
      <c r="J134" s="175"/>
      <c r="K134" s="175"/>
      <c r="L134" s="175"/>
      <c r="M134" s="175"/>
      <c r="N134" s="175"/>
      <c r="O134" s="175"/>
      <c r="P134" s="175"/>
      <c r="Q134" s="175"/>
      <c r="R134" s="175"/>
      <c r="S134" s="175"/>
      <c r="T134" s="175"/>
      <c r="U134" s="175"/>
      <c r="V134" s="175"/>
      <c r="W134" s="175"/>
      <c r="X134" s="175"/>
      <c r="Y134" s="175"/>
      <c r="Z134" s="175"/>
    </row>
    <row r="135" spans="1:26">
      <c r="A135" s="175"/>
      <c r="B135" s="292" t="str">
        <f>"Mar-20"</f>
        <v>Mar-20</v>
      </c>
      <c r="C135" s="328">
        <v>9</v>
      </c>
      <c r="D135" s="62"/>
      <c r="E135" s="173"/>
      <c r="F135" s="175"/>
      <c r="G135" s="175"/>
      <c r="H135" s="175"/>
      <c r="I135" s="175"/>
      <c r="J135" s="175"/>
      <c r="K135" s="175"/>
      <c r="L135" s="175"/>
      <c r="M135" s="175"/>
      <c r="N135" s="175"/>
      <c r="O135" s="175"/>
      <c r="P135" s="175"/>
      <c r="Q135" s="175"/>
      <c r="R135" s="175"/>
      <c r="S135" s="175"/>
      <c r="T135" s="175"/>
      <c r="U135" s="175"/>
      <c r="V135" s="175"/>
      <c r="W135" s="175"/>
      <c r="X135" s="175"/>
      <c r="Y135" s="175"/>
      <c r="Z135" s="175"/>
    </row>
    <row r="136" spans="1:26" s="275" customFormat="1">
      <c r="B136" s="292" t="str">
        <f>"Apr-20"</f>
        <v>Apr-20</v>
      </c>
      <c r="C136" s="328">
        <v>4</v>
      </c>
      <c r="D136" s="62"/>
      <c r="E136" s="256"/>
    </row>
    <row r="137" spans="1:26" s="275" customFormat="1">
      <c r="B137" s="292" t="str">
        <f>"May-20"</f>
        <v>May-20</v>
      </c>
      <c r="C137" s="328">
        <v>9</v>
      </c>
      <c r="D137" s="62"/>
      <c r="E137" s="256"/>
    </row>
    <row r="138" spans="1:26" s="275" customFormat="1">
      <c r="B138" s="292" t="str">
        <f>"Jun-20"</f>
        <v>Jun-20</v>
      </c>
      <c r="C138" s="328">
        <v>7</v>
      </c>
      <c r="D138" s="62"/>
      <c r="E138" s="256"/>
    </row>
    <row r="139" spans="1:26" s="275" customFormat="1">
      <c r="B139" s="292" t="str">
        <f>"July-20"</f>
        <v>July-20</v>
      </c>
      <c r="C139" s="328">
        <v>11</v>
      </c>
      <c r="D139" s="62"/>
      <c r="E139" s="256"/>
    </row>
    <row r="140" spans="1:26" s="275" customFormat="1">
      <c r="B140" s="292" t="str">
        <f>"Aug-20"</f>
        <v>Aug-20</v>
      </c>
      <c r="C140" s="328">
        <v>22</v>
      </c>
      <c r="D140" s="62"/>
      <c r="E140" s="256"/>
    </row>
    <row r="141" spans="1:26" s="275" customFormat="1">
      <c r="B141" s="292" t="str">
        <f>"Sep-20"</f>
        <v>Sep-20</v>
      </c>
      <c r="C141" s="328">
        <v>17</v>
      </c>
      <c r="D141" s="62"/>
      <c r="E141" s="256"/>
    </row>
    <row r="142" spans="1:26">
      <c r="A142" s="175"/>
      <c r="B142" s="292" t="str">
        <f>"Oct-20"</f>
        <v>Oct-20</v>
      </c>
      <c r="C142">
        <v>12</v>
      </c>
      <c r="D142" s="175"/>
      <c r="E142" s="175"/>
      <c r="F142" s="175"/>
      <c r="G142" s="175"/>
      <c r="H142" s="175"/>
      <c r="I142" s="175"/>
      <c r="J142" s="175"/>
      <c r="K142" s="175"/>
      <c r="L142" s="175"/>
      <c r="M142" s="175"/>
      <c r="N142" s="175"/>
      <c r="O142" s="175"/>
      <c r="P142" s="175"/>
      <c r="Q142" s="175"/>
      <c r="R142" s="175"/>
      <c r="S142" s="175"/>
      <c r="T142" s="175"/>
      <c r="U142" s="175"/>
      <c r="V142" s="175"/>
      <c r="W142" s="175"/>
      <c r="X142" s="175"/>
      <c r="Y142" s="175"/>
      <c r="Z142" s="175"/>
    </row>
    <row r="143" spans="1:26" s="275" customFormat="1">
      <c r="B143" s="292"/>
      <c r="C143" s="59"/>
    </row>
    <row r="144" spans="1:26" s="275" customFormat="1">
      <c r="B144" s="292"/>
      <c r="C144" s="59"/>
    </row>
    <row r="145" spans="1:26" ht="27.25" customHeight="1">
      <c r="A145" s="416" t="s">
        <v>449</v>
      </c>
      <c r="B145" s="402"/>
      <c r="C145" s="402"/>
      <c r="D145" s="402"/>
      <c r="E145" s="402"/>
      <c r="F145" s="402"/>
      <c r="G145" s="402"/>
      <c r="H145" s="175"/>
      <c r="I145" s="175"/>
      <c r="J145" s="175"/>
      <c r="K145" s="175"/>
      <c r="L145" s="175"/>
      <c r="M145" s="175"/>
      <c r="N145" s="175"/>
      <c r="O145" s="175"/>
      <c r="P145" s="175"/>
      <c r="Q145" s="175"/>
      <c r="R145" s="175"/>
      <c r="S145" s="175"/>
      <c r="T145" s="175"/>
      <c r="U145" s="175"/>
      <c r="V145" s="175"/>
      <c r="W145" s="175"/>
      <c r="X145" s="175"/>
      <c r="Y145" s="175"/>
      <c r="Z145" s="175"/>
    </row>
    <row r="147" spans="1:26" s="75" customFormat="1" ht="14.5" customHeight="1">
      <c r="A147" s="398" t="s">
        <v>483</v>
      </c>
      <c r="B147" s="398"/>
      <c r="C147" s="398"/>
      <c r="D147" s="398"/>
      <c r="E147" s="398"/>
      <c r="F147" s="398"/>
      <c r="G147" s="398"/>
      <c r="H147" s="398"/>
    </row>
    <row r="149" spans="1:26">
      <c r="A149" s="275"/>
      <c r="B149" s="275"/>
      <c r="C149" s="275" t="s">
        <v>450</v>
      </c>
      <c r="D149" s="275"/>
      <c r="E149" s="275"/>
      <c r="F149" s="275"/>
      <c r="G149" s="275"/>
      <c r="H149" s="175"/>
      <c r="I149" s="175"/>
      <c r="J149" s="175"/>
      <c r="K149" s="175"/>
      <c r="L149" s="175"/>
      <c r="M149" s="175"/>
      <c r="N149" s="175"/>
      <c r="O149" s="175"/>
      <c r="P149" s="175"/>
      <c r="Q149" s="175"/>
      <c r="R149" s="175"/>
      <c r="S149" s="175"/>
      <c r="T149" s="175"/>
      <c r="U149" s="175"/>
      <c r="V149" s="175"/>
      <c r="W149" s="175"/>
      <c r="X149" s="175"/>
      <c r="Y149" s="175"/>
      <c r="Z149" s="175"/>
    </row>
    <row r="150" spans="1:26">
      <c r="A150" s="275"/>
      <c r="B150" s="275" t="s">
        <v>451</v>
      </c>
      <c r="C150" s="275">
        <v>3</v>
      </c>
      <c r="D150" s="275"/>
      <c r="E150" s="275"/>
      <c r="F150" s="275"/>
      <c r="G150" s="275"/>
      <c r="H150" s="175"/>
      <c r="I150" s="175"/>
      <c r="J150" s="175"/>
      <c r="K150" s="175"/>
      <c r="L150" s="175"/>
      <c r="M150" s="175"/>
      <c r="N150" s="175"/>
      <c r="O150" s="175"/>
      <c r="P150" s="175"/>
      <c r="Q150" s="175"/>
      <c r="R150" s="175"/>
      <c r="S150" s="175"/>
      <c r="T150" s="175"/>
      <c r="U150" s="175"/>
      <c r="V150" s="175"/>
      <c r="W150" s="175"/>
      <c r="X150" s="175"/>
      <c r="Y150" s="175"/>
      <c r="Z150" s="175"/>
    </row>
    <row r="151" spans="1:26">
      <c r="A151" s="275"/>
      <c r="B151" s="275" t="s">
        <v>452</v>
      </c>
      <c r="C151" s="275">
        <v>3</v>
      </c>
      <c r="D151" s="275"/>
      <c r="E151" s="275"/>
      <c r="F151" s="275"/>
      <c r="G151" s="275"/>
      <c r="H151" s="175"/>
      <c r="I151" s="175"/>
      <c r="J151" s="175"/>
      <c r="K151" s="175"/>
      <c r="L151" s="175"/>
      <c r="M151" s="175"/>
      <c r="N151" s="175"/>
      <c r="O151" s="175"/>
      <c r="P151" s="175"/>
      <c r="Q151" s="175"/>
      <c r="R151" s="175"/>
      <c r="S151" s="175"/>
      <c r="T151" s="175"/>
      <c r="U151" s="175"/>
      <c r="V151" s="175"/>
      <c r="W151" s="175"/>
      <c r="X151" s="175"/>
      <c r="Y151" s="175"/>
      <c r="Z151" s="175"/>
    </row>
    <row r="152" spans="1:26">
      <c r="A152" s="275"/>
      <c r="B152" s="275" t="s">
        <v>453</v>
      </c>
      <c r="C152" s="275">
        <v>3</v>
      </c>
      <c r="D152" s="275"/>
      <c r="E152" s="275"/>
      <c r="F152" s="275"/>
      <c r="G152" s="275"/>
      <c r="H152" s="175"/>
      <c r="I152" s="175"/>
      <c r="J152" s="175"/>
      <c r="K152" s="175"/>
      <c r="L152" s="175"/>
      <c r="M152" s="175"/>
      <c r="N152" s="175"/>
      <c r="O152" s="175"/>
      <c r="P152" s="175"/>
      <c r="Q152" s="175"/>
      <c r="R152" s="175"/>
      <c r="S152" s="175"/>
      <c r="T152" s="175"/>
      <c r="U152" s="175"/>
      <c r="V152" s="175"/>
      <c r="W152" s="175"/>
      <c r="X152" s="175"/>
      <c r="Y152" s="175"/>
      <c r="Z152" s="175"/>
    </row>
    <row r="153" spans="1:26">
      <c r="A153" s="275"/>
      <c r="B153" s="275" t="s">
        <v>454</v>
      </c>
      <c r="C153" s="275">
        <v>3</v>
      </c>
      <c r="D153" s="275"/>
      <c r="E153" s="275"/>
      <c r="F153" s="275"/>
      <c r="G153" s="275"/>
      <c r="H153" s="175"/>
      <c r="I153" s="175"/>
      <c r="J153" s="175"/>
      <c r="K153" s="175"/>
      <c r="L153" s="175"/>
      <c r="M153" s="175"/>
      <c r="N153" s="175"/>
      <c r="O153" s="175"/>
      <c r="P153" s="175"/>
      <c r="Q153" s="175"/>
      <c r="R153" s="175"/>
      <c r="S153" s="175"/>
      <c r="T153" s="175"/>
      <c r="U153" s="175"/>
      <c r="V153" s="175"/>
      <c r="W153" s="175"/>
      <c r="X153" s="175"/>
      <c r="Y153" s="175"/>
      <c r="Z153" s="175"/>
    </row>
    <row r="154" spans="1:26" s="249" customFormat="1">
      <c r="A154" s="275"/>
      <c r="B154" s="275" t="s">
        <v>455</v>
      </c>
      <c r="C154" s="275">
        <v>3</v>
      </c>
      <c r="D154" s="275"/>
      <c r="E154" s="275"/>
      <c r="F154" s="275"/>
      <c r="G154" s="275"/>
    </row>
    <row r="155" spans="1:26" s="249" customFormat="1" ht="15" customHeight="1">
      <c r="A155" s="275"/>
      <c r="B155" s="275" t="s">
        <v>456</v>
      </c>
      <c r="C155" s="275">
        <v>3</v>
      </c>
      <c r="D155" s="275"/>
      <c r="E155" s="275"/>
      <c r="F155" s="275"/>
      <c r="G155" s="275"/>
    </row>
    <row r="156" spans="1:26" s="249" customFormat="1" ht="15" customHeight="1">
      <c r="A156" s="275"/>
      <c r="B156" s="275" t="s">
        <v>457</v>
      </c>
      <c r="C156" s="275">
        <v>4</v>
      </c>
      <c r="D156" s="275"/>
      <c r="E156" s="275"/>
      <c r="F156" s="275"/>
      <c r="G156" s="275"/>
    </row>
    <row r="157" spans="1:26" s="249" customFormat="1" ht="15" customHeight="1">
      <c r="A157" s="275"/>
      <c r="B157" s="275" t="s">
        <v>458</v>
      </c>
      <c r="C157" s="275">
        <v>4</v>
      </c>
      <c r="D157" s="275"/>
      <c r="E157" s="275"/>
      <c r="F157" s="275"/>
      <c r="G157" s="275"/>
    </row>
    <row r="158" spans="1:26">
      <c r="A158" s="275"/>
      <c r="B158" s="275" t="s">
        <v>459</v>
      </c>
      <c r="C158" s="275">
        <v>4</v>
      </c>
      <c r="D158" s="275"/>
      <c r="E158" s="275"/>
      <c r="F158" s="275"/>
      <c r="G158" s="275"/>
      <c r="H158" s="175"/>
      <c r="I158" s="175"/>
      <c r="J158" s="175"/>
      <c r="K158" s="175"/>
      <c r="L158" s="175"/>
      <c r="M158" s="175"/>
      <c r="N158" s="175"/>
      <c r="O158" s="175"/>
      <c r="P158" s="175"/>
      <c r="Q158" s="175"/>
      <c r="R158" s="175"/>
      <c r="S158" s="175"/>
      <c r="T158" s="175"/>
      <c r="U158" s="175"/>
      <c r="V158" s="175"/>
      <c r="W158" s="175"/>
      <c r="X158" s="175"/>
      <c r="Y158" s="175"/>
      <c r="Z158" s="175"/>
    </row>
    <row r="159" spans="1:26">
      <c r="A159" s="275"/>
      <c r="B159" s="275" t="s">
        <v>460</v>
      </c>
      <c r="C159" s="275">
        <v>4</v>
      </c>
      <c r="D159" s="275"/>
      <c r="E159" s="275"/>
      <c r="F159" s="275"/>
      <c r="G159" s="275"/>
    </row>
    <row r="160" spans="1:26">
      <c r="A160" s="275"/>
      <c r="B160" s="275" t="s">
        <v>461</v>
      </c>
      <c r="C160" s="275">
        <v>5</v>
      </c>
      <c r="D160" s="275"/>
      <c r="E160" s="275"/>
      <c r="F160" s="275"/>
      <c r="G160" s="275"/>
    </row>
    <row r="161" spans="1:7">
      <c r="A161" s="275"/>
      <c r="B161" s="275" t="s">
        <v>462</v>
      </c>
      <c r="C161" s="275">
        <v>5</v>
      </c>
      <c r="D161" s="275"/>
      <c r="E161" s="275"/>
      <c r="F161" s="275"/>
      <c r="G161" s="275"/>
    </row>
    <row r="162" spans="1:7">
      <c r="A162" s="275"/>
      <c r="B162" s="275" t="s">
        <v>463</v>
      </c>
      <c r="C162" s="275">
        <v>5</v>
      </c>
      <c r="D162" s="275"/>
      <c r="E162" s="275"/>
      <c r="F162" s="275"/>
      <c r="G162" s="275"/>
    </row>
    <row r="163" spans="1:7">
      <c r="A163" s="275"/>
      <c r="B163" s="275" t="s">
        <v>464</v>
      </c>
      <c r="C163" s="275">
        <v>6</v>
      </c>
      <c r="D163" s="275"/>
      <c r="E163" s="275"/>
      <c r="F163" s="275"/>
      <c r="G163" s="275"/>
    </row>
    <row r="164" spans="1:7">
      <c r="A164" s="275"/>
      <c r="B164" s="275" t="s">
        <v>465</v>
      </c>
      <c r="C164" s="275">
        <v>6</v>
      </c>
      <c r="D164" s="275"/>
      <c r="E164" s="275"/>
      <c r="F164" s="275"/>
      <c r="G164" s="275"/>
    </row>
    <row r="165" spans="1:7">
      <c r="A165" s="275"/>
      <c r="B165" s="275" t="s">
        <v>466</v>
      </c>
      <c r="C165" s="275">
        <v>6</v>
      </c>
      <c r="D165" s="275"/>
      <c r="E165" s="275"/>
      <c r="F165" s="275"/>
      <c r="G165" s="275"/>
    </row>
    <row r="166" spans="1:7">
      <c r="A166" s="275"/>
      <c r="B166" s="275" t="s">
        <v>467</v>
      </c>
      <c r="C166" s="275">
        <v>7</v>
      </c>
      <c r="D166" s="275"/>
      <c r="E166" s="275"/>
      <c r="F166" s="275"/>
      <c r="G166" s="275"/>
    </row>
    <row r="167" spans="1:7">
      <c r="A167" s="275"/>
      <c r="B167" s="275" t="s">
        <v>468</v>
      </c>
      <c r="C167" s="275">
        <v>9</v>
      </c>
      <c r="D167" s="96"/>
      <c r="E167" s="96"/>
      <c r="F167" s="275"/>
      <c r="G167" s="275"/>
    </row>
    <row r="168" spans="1:7">
      <c r="A168" s="275"/>
      <c r="B168" s="275" t="s">
        <v>469</v>
      </c>
      <c r="C168" s="275">
        <v>9</v>
      </c>
      <c r="D168" s="96"/>
      <c r="E168" s="96"/>
      <c r="F168" s="275"/>
      <c r="G168" s="275"/>
    </row>
    <row r="169" spans="1:7">
      <c r="A169" s="275"/>
      <c r="B169" s="275" t="s">
        <v>470</v>
      </c>
      <c r="C169" s="275">
        <v>10</v>
      </c>
      <c r="D169" s="96"/>
      <c r="E169" s="96"/>
      <c r="F169" s="275"/>
      <c r="G169" s="275"/>
    </row>
    <row r="170" spans="1:7">
      <c r="A170" s="275"/>
      <c r="B170" s="275" t="s">
        <v>471</v>
      </c>
      <c r="C170" s="275">
        <v>13</v>
      </c>
      <c r="D170" s="96"/>
      <c r="E170" s="96"/>
      <c r="F170" s="275"/>
      <c r="G170" s="275"/>
    </row>
    <row r="171" spans="1:7">
      <c r="A171" s="275"/>
      <c r="B171" s="275" t="s">
        <v>472</v>
      </c>
      <c r="C171" s="275">
        <v>16</v>
      </c>
      <c r="D171" s="96"/>
      <c r="E171" s="96"/>
      <c r="F171" s="275"/>
      <c r="G171" s="275"/>
    </row>
    <row r="172" spans="1:7">
      <c r="A172" s="275"/>
      <c r="B172" s="275" t="s">
        <v>32</v>
      </c>
      <c r="C172" s="275">
        <v>39</v>
      </c>
      <c r="D172" s="96"/>
      <c r="E172" s="96"/>
      <c r="F172" s="275"/>
      <c r="G172" s="275"/>
    </row>
    <row r="173" spans="1:7">
      <c r="A173" s="275"/>
      <c r="B173" s="275" t="s">
        <v>473</v>
      </c>
      <c r="C173" s="275">
        <v>42</v>
      </c>
      <c r="D173" s="96"/>
      <c r="E173" s="96"/>
      <c r="F173" s="275"/>
      <c r="G173" s="275"/>
    </row>
    <row r="174" spans="1:7">
      <c r="A174" s="275"/>
      <c r="B174" s="275" t="s">
        <v>474</v>
      </c>
      <c r="C174" s="275">
        <v>44</v>
      </c>
      <c r="D174" s="32"/>
      <c r="E174" s="32"/>
      <c r="F174" s="275"/>
      <c r="G174" s="275"/>
    </row>
    <row r="175" spans="1:7">
      <c r="A175" s="275"/>
      <c r="B175" s="286"/>
      <c r="C175" s="32"/>
      <c r="D175" s="32"/>
      <c r="E175" s="32"/>
      <c r="F175" s="275"/>
      <c r="G175" s="275"/>
    </row>
    <row r="176" spans="1:7" ht="26.25" customHeight="1">
      <c r="A176" s="416" t="s">
        <v>475</v>
      </c>
      <c r="B176" s="402"/>
      <c r="C176" s="402"/>
      <c r="D176" s="402"/>
      <c r="E176" s="402"/>
      <c r="F176" s="402"/>
      <c r="G176" s="402"/>
    </row>
  </sheetData>
  <sortState ref="B103:C123">
    <sortCondition ref="C4:C24"/>
  </sortState>
  <mergeCells count="14">
    <mergeCell ref="A1:H1"/>
    <mergeCell ref="A34:H34"/>
    <mergeCell ref="A176:G176"/>
    <mergeCell ref="A126:G126"/>
    <mergeCell ref="A58:H58"/>
    <mergeCell ref="A87:I87"/>
    <mergeCell ref="A85:G85"/>
    <mergeCell ref="A128:H128"/>
    <mergeCell ref="A145:G145"/>
    <mergeCell ref="A147:H147"/>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80" zoomScaleNormal="80" workbookViewId="0">
      <selection activeCell="D48" sqref="D48"/>
    </sheetView>
  </sheetViews>
  <sheetFormatPr defaultColWidth="8.81640625" defaultRowHeight="14.5"/>
  <cols>
    <col min="2" max="2" width="22.1796875" customWidth="1"/>
    <col min="9" max="9" width="16.453125" customWidth="1"/>
  </cols>
  <sheetData>
    <row r="1" spans="1:9" s="75" customFormat="1">
      <c r="A1" s="398" t="s">
        <v>550</v>
      </c>
      <c r="B1" s="398"/>
      <c r="C1" s="398"/>
      <c r="D1" s="398"/>
      <c r="E1" s="398"/>
      <c r="F1" s="398"/>
      <c r="G1" s="398"/>
      <c r="H1" s="398"/>
      <c r="I1" s="398"/>
    </row>
    <row r="3" spans="1:9" ht="24">
      <c r="A3" s="175"/>
      <c r="B3" s="175"/>
      <c r="C3" s="72" t="s">
        <v>209</v>
      </c>
      <c r="D3" s="260" t="s">
        <v>70</v>
      </c>
      <c r="E3" s="70"/>
      <c r="F3" s="70"/>
      <c r="G3" s="70"/>
      <c r="H3" s="70"/>
      <c r="I3" s="69"/>
    </row>
    <row r="4" spans="1:9">
      <c r="A4" s="175"/>
      <c r="B4" s="294" t="s">
        <v>18</v>
      </c>
      <c r="C4" s="294">
        <v>570</v>
      </c>
      <c r="D4" s="70"/>
      <c r="E4" s="70"/>
      <c r="F4" s="70"/>
      <c r="G4" s="70"/>
      <c r="H4" s="70"/>
      <c r="I4" s="69"/>
    </row>
    <row r="5" spans="1:9">
      <c r="A5" s="175"/>
      <c r="B5" s="294" t="s">
        <v>34</v>
      </c>
      <c r="C5" s="294">
        <v>773</v>
      </c>
      <c r="D5" s="70"/>
      <c r="E5" s="70"/>
      <c r="F5" s="70"/>
      <c r="G5" s="70"/>
      <c r="H5" s="70"/>
      <c r="I5" s="69"/>
    </row>
    <row r="6" spans="1:9">
      <c r="A6" s="175"/>
      <c r="B6" s="294" t="s">
        <v>21</v>
      </c>
      <c r="C6" s="295">
        <v>1265</v>
      </c>
      <c r="D6" s="70"/>
      <c r="E6" s="70"/>
      <c r="F6" s="70"/>
      <c r="G6" s="70"/>
      <c r="H6" s="70"/>
      <c r="I6" s="69"/>
    </row>
    <row r="7" spans="1:9">
      <c r="A7" s="175"/>
      <c r="B7" s="294" t="s">
        <v>27</v>
      </c>
      <c r="C7" s="295">
        <v>1311</v>
      </c>
      <c r="D7" s="70"/>
      <c r="E7" s="70"/>
      <c r="F7" s="70"/>
      <c r="G7" s="70"/>
      <c r="H7" s="70"/>
      <c r="I7" s="69"/>
    </row>
    <row r="8" spans="1:9">
      <c r="A8" s="175"/>
      <c r="B8" s="294" t="s">
        <v>31</v>
      </c>
      <c r="C8" s="295">
        <v>1339</v>
      </c>
      <c r="D8" s="70"/>
      <c r="E8" s="70"/>
      <c r="F8" s="70"/>
      <c r="G8" s="70"/>
      <c r="H8" s="70"/>
      <c r="I8" s="69"/>
    </row>
    <row r="9" spans="1:9">
      <c r="A9" s="175"/>
      <c r="B9" s="294" t="s">
        <v>19</v>
      </c>
      <c r="C9" s="295">
        <v>1802</v>
      </c>
      <c r="D9" s="70"/>
      <c r="E9" s="70"/>
      <c r="F9" s="70"/>
      <c r="G9" s="70"/>
      <c r="H9" s="70"/>
      <c r="I9" s="69"/>
    </row>
    <row r="10" spans="1:9">
      <c r="A10" s="175"/>
      <c r="B10" s="294" t="s">
        <v>20</v>
      </c>
      <c r="C10" s="295">
        <v>1840</v>
      </c>
      <c r="D10" s="70"/>
      <c r="E10" s="70"/>
      <c r="F10" s="70"/>
      <c r="G10" s="70"/>
      <c r="H10" s="70"/>
      <c r="I10" s="69"/>
    </row>
    <row r="11" spans="1:9">
      <c r="A11" s="175"/>
      <c r="B11" s="294" t="s">
        <v>29</v>
      </c>
      <c r="C11" s="295">
        <v>2139</v>
      </c>
      <c r="D11" s="70"/>
      <c r="E11" s="70"/>
      <c r="F11" s="70"/>
      <c r="G11" s="70"/>
      <c r="H11" s="70"/>
      <c r="I11" s="69"/>
    </row>
    <row r="12" spans="1:9">
      <c r="A12" s="175"/>
      <c r="B12" s="294" t="s">
        <v>26</v>
      </c>
      <c r="C12" s="295">
        <v>2417</v>
      </c>
      <c r="D12" s="70"/>
      <c r="E12" s="70"/>
      <c r="F12" s="70"/>
      <c r="G12" s="70"/>
      <c r="H12" s="70"/>
      <c r="I12" s="69"/>
    </row>
    <row r="13" spans="1:9">
      <c r="A13" s="175"/>
      <c r="B13" s="294" t="s">
        <v>37</v>
      </c>
      <c r="C13" s="294">
        <v>2451</v>
      </c>
      <c r="D13" s="70"/>
      <c r="E13" s="70"/>
      <c r="F13" s="70"/>
      <c r="G13" s="70"/>
      <c r="H13" s="70"/>
      <c r="I13" s="69"/>
    </row>
    <row r="14" spans="1:9">
      <c r="A14" s="175"/>
      <c r="B14" s="294" t="s">
        <v>38</v>
      </c>
      <c r="C14" s="295">
        <v>2510</v>
      </c>
      <c r="D14" s="70"/>
      <c r="E14" s="70"/>
      <c r="F14" s="70"/>
      <c r="G14" s="70"/>
      <c r="H14" s="70"/>
      <c r="I14" s="69"/>
    </row>
    <row r="15" spans="1:9">
      <c r="A15" s="175"/>
      <c r="B15" s="294" t="s">
        <v>36</v>
      </c>
      <c r="C15" s="295">
        <v>2656</v>
      </c>
      <c r="D15" s="70"/>
      <c r="E15" s="70"/>
      <c r="F15" s="70"/>
      <c r="G15" s="70"/>
      <c r="H15" s="70"/>
      <c r="I15" s="69"/>
    </row>
    <row r="16" spans="1:9">
      <c r="A16" s="175"/>
      <c r="B16" s="294" t="s">
        <v>28</v>
      </c>
      <c r="C16" s="295">
        <v>3054</v>
      </c>
      <c r="D16" s="70"/>
      <c r="E16" s="70"/>
      <c r="F16" s="70"/>
      <c r="G16" s="70"/>
      <c r="H16" s="70"/>
      <c r="I16" s="69"/>
    </row>
    <row r="17" spans="1:9">
      <c r="A17" s="175"/>
      <c r="B17" s="294" t="s">
        <v>35</v>
      </c>
      <c r="C17" s="294">
        <v>3187</v>
      </c>
      <c r="E17" s="32"/>
      <c r="F17" s="32"/>
      <c r="G17" s="32"/>
      <c r="H17" s="32"/>
      <c r="I17" s="175"/>
    </row>
    <row r="18" spans="1:9">
      <c r="A18" s="175"/>
      <c r="B18" s="294" t="s">
        <v>23</v>
      </c>
      <c r="C18" s="295">
        <v>3410</v>
      </c>
      <c r="D18" s="294"/>
      <c r="E18" s="32"/>
      <c r="F18" s="32"/>
      <c r="G18" s="32"/>
      <c r="H18" s="32"/>
      <c r="I18" s="175"/>
    </row>
    <row r="19" spans="1:9">
      <c r="A19" s="175"/>
      <c r="B19" s="294" t="s">
        <v>24</v>
      </c>
      <c r="C19" s="295">
        <v>3514</v>
      </c>
      <c r="D19" s="294"/>
      <c r="E19" s="32"/>
      <c r="F19" s="32"/>
      <c r="G19" s="32"/>
      <c r="H19" s="32"/>
      <c r="I19" s="175"/>
    </row>
    <row r="20" spans="1:9">
      <c r="A20" s="175"/>
      <c r="B20" s="33" t="s">
        <v>22</v>
      </c>
      <c r="C20" s="276"/>
      <c r="D20" s="317">
        <v>3747</v>
      </c>
      <c r="E20" s="32"/>
      <c r="F20" s="32"/>
      <c r="G20" s="32"/>
      <c r="H20" s="32"/>
      <c r="I20" s="175"/>
    </row>
    <row r="21" spans="1:9">
      <c r="A21" s="175"/>
      <c r="B21" s="294" t="s">
        <v>25</v>
      </c>
      <c r="C21" s="295">
        <v>4336</v>
      </c>
      <c r="D21" s="294"/>
      <c r="E21" s="32"/>
      <c r="F21" s="32"/>
      <c r="G21" s="32"/>
      <c r="H21" s="32"/>
      <c r="I21" s="175"/>
    </row>
    <row r="22" spans="1:9">
      <c r="A22" s="175"/>
      <c r="B22" s="294" t="s">
        <v>30</v>
      </c>
      <c r="C22" s="295">
        <v>4372</v>
      </c>
      <c r="D22" s="33"/>
      <c r="E22" s="32"/>
      <c r="F22" s="32"/>
      <c r="G22" s="32"/>
      <c r="H22" s="32"/>
      <c r="I22" s="175"/>
    </row>
    <row r="23" spans="1:9">
      <c r="A23" s="175"/>
      <c r="B23" s="294" t="s">
        <v>33</v>
      </c>
      <c r="C23" s="295">
        <v>6420</v>
      </c>
      <c r="D23" s="294"/>
      <c r="E23" s="32"/>
      <c r="F23" s="32"/>
      <c r="G23" s="32"/>
      <c r="H23" s="32"/>
      <c r="I23" s="175"/>
    </row>
    <row r="24" spans="1:9">
      <c r="A24" s="175"/>
      <c r="B24" s="294" t="s">
        <v>32</v>
      </c>
      <c r="C24" s="295">
        <v>6532</v>
      </c>
      <c r="D24" s="294"/>
      <c r="E24" s="32"/>
      <c r="F24" s="32"/>
      <c r="G24" s="32"/>
      <c r="H24" s="32"/>
      <c r="I24" s="175"/>
    </row>
    <row r="25" spans="1:9">
      <c r="A25" s="175"/>
      <c r="B25" s="84" t="s">
        <v>53</v>
      </c>
      <c r="C25" s="295">
        <v>59645</v>
      </c>
      <c r="D25" s="294"/>
      <c r="E25" s="32"/>
      <c r="F25" s="32"/>
      <c r="G25" s="32"/>
      <c r="H25" s="32"/>
      <c r="I25" s="175"/>
    </row>
    <row r="27" spans="1:9" ht="14.25" customHeight="1">
      <c r="A27" s="399" t="s">
        <v>210</v>
      </c>
      <c r="B27" s="399"/>
      <c r="C27" s="399"/>
      <c r="D27" s="399"/>
      <c r="E27" s="399"/>
      <c r="F27" s="399"/>
      <c r="G27" s="399"/>
      <c r="H27" s="399"/>
      <c r="I27" s="5"/>
    </row>
    <row r="28" spans="1:9" ht="25.5" customHeight="1">
      <c r="A28" s="399" t="s">
        <v>437</v>
      </c>
      <c r="B28" s="399"/>
      <c r="C28" s="399"/>
      <c r="D28" s="399"/>
      <c r="E28" s="399"/>
      <c r="F28" s="399"/>
      <c r="G28" s="399"/>
      <c r="H28" s="399"/>
      <c r="I28" s="5"/>
    </row>
    <row r="29" spans="1:9">
      <c r="A29" s="198"/>
      <c r="B29" s="198"/>
      <c r="C29" s="198"/>
      <c r="D29" s="198"/>
      <c r="E29" s="198"/>
      <c r="F29" s="198"/>
      <c r="G29" s="198"/>
      <c r="H29" s="198"/>
      <c r="I29" s="5"/>
    </row>
    <row r="30" spans="1:9" s="75" customFormat="1">
      <c r="A30" s="398" t="s">
        <v>388</v>
      </c>
      <c r="B30" s="398"/>
      <c r="C30" s="398"/>
      <c r="D30" s="398"/>
      <c r="E30" s="398"/>
      <c r="F30" s="398"/>
      <c r="G30" s="398"/>
      <c r="H30" s="398"/>
      <c r="I30" s="398"/>
    </row>
    <row r="32" spans="1:9" ht="24">
      <c r="A32" s="175"/>
      <c r="B32" s="175"/>
      <c r="C32" s="72" t="s">
        <v>209</v>
      </c>
      <c r="D32" s="61"/>
      <c r="E32" s="61"/>
      <c r="F32" s="61"/>
      <c r="G32" s="61"/>
      <c r="H32" s="70"/>
      <c r="I32" s="69"/>
    </row>
    <row r="33" spans="1:9">
      <c r="A33" s="175"/>
      <c r="B33" s="113">
        <v>2015</v>
      </c>
      <c r="C33" s="283">
        <v>3798</v>
      </c>
      <c r="D33" s="32"/>
      <c r="E33" s="32"/>
      <c r="F33" s="32"/>
      <c r="G33" s="32"/>
      <c r="H33" s="33"/>
      <c r="I33" s="175"/>
    </row>
    <row r="34" spans="1:9">
      <c r="A34" s="175"/>
      <c r="B34" s="113">
        <v>2016</v>
      </c>
      <c r="C34" s="283">
        <v>3821</v>
      </c>
      <c r="D34" s="32"/>
      <c r="E34" s="32"/>
      <c r="F34" s="32"/>
      <c r="G34" s="32"/>
      <c r="H34" s="33"/>
      <c r="I34" s="175"/>
    </row>
    <row r="35" spans="1:9">
      <c r="A35" s="175"/>
      <c r="B35" s="113">
        <v>2017</v>
      </c>
      <c r="C35" s="283">
        <v>3699</v>
      </c>
      <c r="D35" s="32"/>
      <c r="E35" s="32"/>
      <c r="F35" s="32"/>
      <c r="G35" s="32"/>
      <c r="H35" s="33"/>
      <c r="I35" s="175"/>
    </row>
    <row r="36" spans="1:9">
      <c r="A36" s="175"/>
      <c r="B36" s="113">
        <v>2018</v>
      </c>
      <c r="C36" s="283">
        <v>3600</v>
      </c>
      <c r="D36" s="32"/>
      <c r="E36" s="32"/>
      <c r="F36" s="32"/>
      <c r="G36" s="32"/>
      <c r="H36" s="33"/>
      <c r="I36" s="175"/>
    </row>
    <row r="37" spans="1:9">
      <c r="A37" s="175"/>
      <c r="B37" s="113">
        <v>2019</v>
      </c>
      <c r="C37" s="283">
        <v>3747</v>
      </c>
      <c r="D37" s="32"/>
      <c r="E37" s="32"/>
      <c r="F37" s="32"/>
      <c r="G37" s="32"/>
      <c r="H37" s="33"/>
      <c r="I37" s="175"/>
    </row>
    <row r="39" spans="1:9" ht="14.25" customHeight="1">
      <c r="A39" s="399" t="s">
        <v>210</v>
      </c>
      <c r="B39" s="399"/>
      <c r="C39" s="399"/>
      <c r="D39" s="399"/>
      <c r="E39" s="399"/>
      <c r="F39" s="399"/>
      <c r="G39" s="399"/>
      <c r="H39" s="399"/>
      <c r="I39" s="5"/>
    </row>
    <row r="40" spans="1:9" ht="25.5" customHeight="1">
      <c r="A40" s="399" t="s">
        <v>438</v>
      </c>
      <c r="B40" s="399"/>
      <c r="C40" s="399"/>
      <c r="D40" s="399"/>
      <c r="E40" s="399"/>
      <c r="F40" s="399"/>
      <c r="G40" s="399"/>
      <c r="H40" s="399"/>
      <c r="I40" s="5"/>
    </row>
    <row r="41" spans="1:9">
      <c r="A41" s="198"/>
      <c r="B41" s="198"/>
      <c r="C41" s="198"/>
      <c r="D41" s="198"/>
      <c r="E41" s="198"/>
      <c r="F41" s="198"/>
      <c r="G41" s="198"/>
      <c r="H41" s="198"/>
      <c r="I41" s="5"/>
    </row>
    <row r="42" spans="1:9" s="75" customFormat="1">
      <c r="A42" s="398" t="s">
        <v>551</v>
      </c>
      <c r="B42" s="398"/>
      <c r="C42" s="398"/>
      <c r="D42" s="398"/>
      <c r="E42" s="398"/>
      <c r="F42" s="398"/>
      <c r="G42" s="398"/>
      <c r="H42" s="398"/>
      <c r="I42" s="398"/>
    </row>
    <row r="44" spans="1:9">
      <c r="A44" s="175"/>
      <c r="B44" s="175"/>
      <c r="C44" s="70">
        <v>2013</v>
      </c>
      <c r="D44" s="70">
        <v>2014</v>
      </c>
      <c r="E44" s="70">
        <v>2015</v>
      </c>
      <c r="F44" s="69">
        <v>2016</v>
      </c>
      <c r="G44" s="70">
        <v>2017</v>
      </c>
      <c r="H44" s="70">
        <v>2018</v>
      </c>
      <c r="I44" s="70">
        <v>2019</v>
      </c>
    </row>
    <row r="45" spans="1:9">
      <c r="A45" s="175"/>
      <c r="B45" s="173" t="s">
        <v>317</v>
      </c>
      <c r="C45" s="294">
        <v>558</v>
      </c>
      <c r="D45" s="294">
        <v>584</v>
      </c>
      <c r="E45" s="294">
        <v>652</v>
      </c>
      <c r="F45">
        <v>599</v>
      </c>
      <c r="G45" s="339">
        <v>557</v>
      </c>
      <c r="H45" s="339">
        <v>589</v>
      </c>
      <c r="I45" s="339">
        <v>540</v>
      </c>
    </row>
    <row r="46" spans="1:9">
      <c r="A46" s="175"/>
      <c r="B46" s="173" t="s">
        <v>301</v>
      </c>
      <c r="C46" s="294">
        <v>343</v>
      </c>
      <c r="D46" s="294">
        <v>354</v>
      </c>
      <c r="E46" s="294">
        <v>416</v>
      </c>
      <c r="F46">
        <v>519</v>
      </c>
      <c r="G46" s="339">
        <v>452</v>
      </c>
      <c r="H46" s="339">
        <v>433</v>
      </c>
      <c r="I46" s="339">
        <v>397</v>
      </c>
    </row>
    <row r="47" spans="1:9" s="175" customFormat="1">
      <c r="B47" s="173" t="s">
        <v>312</v>
      </c>
      <c r="C47" s="294">
        <v>230</v>
      </c>
      <c r="D47" s="294">
        <v>201</v>
      </c>
      <c r="E47" s="294">
        <v>230</v>
      </c>
      <c r="F47">
        <v>212</v>
      </c>
      <c r="G47" s="339">
        <v>248</v>
      </c>
      <c r="H47" s="339">
        <v>333</v>
      </c>
      <c r="I47" s="339">
        <v>353</v>
      </c>
    </row>
    <row r="48" spans="1:9" s="175" customFormat="1">
      <c r="B48" s="173" t="s">
        <v>307</v>
      </c>
      <c r="C48" s="294">
        <v>200</v>
      </c>
      <c r="D48" s="294">
        <v>219</v>
      </c>
      <c r="E48" s="294">
        <v>230</v>
      </c>
      <c r="F48">
        <v>221</v>
      </c>
      <c r="G48" s="339">
        <v>196</v>
      </c>
      <c r="H48" s="339">
        <v>227</v>
      </c>
      <c r="I48" s="339">
        <v>269</v>
      </c>
    </row>
    <row r="49" spans="2:9" s="175" customFormat="1">
      <c r="B49" s="173" t="s">
        <v>326</v>
      </c>
      <c r="C49" s="294">
        <v>329</v>
      </c>
      <c r="D49" s="294">
        <v>246</v>
      </c>
      <c r="E49" s="294">
        <v>285</v>
      </c>
      <c r="F49">
        <v>203</v>
      </c>
      <c r="G49" s="339">
        <v>251</v>
      </c>
      <c r="H49" s="339">
        <v>198</v>
      </c>
      <c r="I49" s="339">
        <v>223</v>
      </c>
    </row>
    <row r="50" spans="2:9" s="175" customFormat="1">
      <c r="B50" s="173" t="s">
        <v>311</v>
      </c>
      <c r="C50" s="294">
        <v>261</v>
      </c>
      <c r="D50" s="294">
        <v>254</v>
      </c>
      <c r="E50" s="294">
        <v>194</v>
      </c>
      <c r="F50">
        <v>249</v>
      </c>
      <c r="G50" s="339">
        <v>239</v>
      </c>
      <c r="H50" s="339">
        <v>221</v>
      </c>
      <c r="I50" s="339">
        <v>191</v>
      </c>
    </row>
    <row r="51" spans="2:9" s="175" customFormat="1">
      <c r="B51" s="173" t="s">
        <v>309</v>
      </c>
      <c r="C51" s="294">
        <v>191</v>
      </c>
      <c r="D51" s="294">
        <v>153</v>
      </c>
      <c r="E51" s="294">
        <v>187</v>
      </c>
      <c r="F51">
        <v>198</v>
      </c>
      <c r="G51" s="339">
        <v>148</v>
      </c>
      <c r="H51" s="339">
        <v>160</v>
      </c>
      <c r="I51" s="339">
        <v>186</v>
      </c>
    </row>
    <row r="52" spans="2:9" s="175" customFormat="1">
      <c r="B52" s="173" t="s">
        <v>318</v>
      </c>
      <c r="C52" s="294">
        <v>135</v>
      </c>
      <c r="D52" s="294">
        <v>131</v>
      </c>
      <c r="E52" s="294">
        <v>124</v>
      </c>
      <c r="F52">
        <v>129</v>
      </c>
      <c r="G52" s="339">
        <v>118</v>
      </c>
      <c r="H52" s="339">
        <v>156</v>
      </c>
      <c r="I52" s="339">
        <v>180</v>
      </c>
    </row>
    <row r="53" spans="2:9" s="175" customFormat="1">
      <c r="B53" s="173" t="s">
        <v>305</v>
      </c>
      <c r="C53" s="294">
        <v>126</v>
      </c>
      <c r="D53" s="294">
        <v>98</v>
      </c>
      <c r="E53" s="294">
        <v>107</v>
      </c>
      <c r="F53">
        <v>113</v>
      </c>
      <c r="G53" s="339">
        <v>117</v>
      </c>
      <c r="H53" s="339">
        <v>111</v>
      </c>
      <c r="I53" s="339">
        <v>154</v>
      </c>
    </row>
    <row r="54" spans="2:9" s="175" customFormat="1">
      <c r="B54" s="173" t="s">
        <v>300</v>
      </c>
      <c r="C54" s="294">
        <v>114</v>
      </c>
      <c r="D54" s="294">
        <v>113</v>
      </c>
      <c r="E54" s="294">
        <v>168</v>
      </c>
      <c r="F54">
        <v>125</v>
      </c>
      <c r="G54" s="339">
        <v>115</v>
      </c>
      <c r="H54" s="339">
        <v>88</v>
      </c>
      <c r="I54" s="339">
        <v>146</v>
      </c>
    </row>
    <row r="55" spans="2:9" s="175" customFormat="1">
      <c r="B55" s="173" t="s">
        <v>325</v>
      </c>
      <c r="C55" s="294">
        <v>91</v>
      </c>
      <c r="D55" s="294">
        <v>95</v>
      </c>
      <c r="E55" s="294">
        <v>121</v>
      </c>
      <c r="F55">
        <v>120</v>
      </c>
      <c r="G55" s="339">
        <v>135</v>
      </c>
      <c r="H55" s="339">
        <v>97</v>
      </c>
      <c r="I55" s="339">
        <v>121</v>
      </c>
    </row>
    <row r="56" spans="2:9" s="175" customFormat="1">
      <c r="B56" s="173" t="s">
        <v>315</v>
      </c>
      <c r="C56" s="294">
        <v>210</v>
      </c>
      <c r="D56" s="294">
        <v>160</v>
      </c>
      <c r="E56" s="294">
        <v>150</v>
      </c>
      <c r="F56">
        <v>169</v>
      </c>
      <c r="G56" s="339">
        <v>182</v>
      </c>
      <c r="H56" s="339">
        <v>174</v>
      </c>
      <c r="I56" s="339">
        <v>119</v>
      </c>
    </row>
    <row r="57" spans="2:9" s="175" customFormat="1">
      <c r="B57" s="173" t="s">
        <v>298</v>
      </c>
      <c r="C57" s="294">
        <v>50</v>
      </c>
      <c r="D57" s="294">
        <v>59</v>
      </c>
      <c r="E57" s="294">
        <v>67</v>
      </c>
      <c r="F57">
        <v>88</v>
      </c>
      <c r="G57" s="339">
        <v>59</v>
      </c>
      <c r="H57" s="339">
        <v>80</v>
      </c>
      <c r="I57" s="339">
        <v>95</v>
      </c>
    </row>
    <row r="58" spans="2:9" s="175" customFormat="1">
      <c r="B58" s="173" t="s">
        <v>294</v>
      </c>
      <c r="C58" s="294">
        <v>92</v>
      </c>
      <c r="D58" s="294">
        <v>103</v>
      </c>
      <c r="E58" s="294">
        <v>139</v>
      </c>
      <c r="F58">
        <v>121</v>
      </c>
      <c r="G58" s="339">
        <v>102</v>
      </c>
      <c r="H58" s="339">
        <v>101</v>
      </c>
      <c r="I58" s="339">
        <v>93</v>
      </c>
    </row>
    <row r="59" spans="2:9" s="175" customFormat="1">
      <c r="B59" s="173" t="s">
        <v>299</v>
      </c>
      <c r="C59" s="294">
        <v>77</v>
      </c>
      <c r="D59" s="294">
        <v>46</v>
      </c>
      <c r="E59" s="294">
        <v>38</v>
      </c>
      <c r="F59">
        <v>61</v>
      </c>
      <c r="G59" s="339">
        <v>91</v>
      </c>
      <c r="H59" s="339">
        <v>82</v>
      </c>
      <c r="I59" s="339">
        <v>78</v>
      </c>
    </row>
    <row r="60" spans="2:9" s="175" customFormat="1">
      <c r="B60" s="173" t="s">
        <v>310</v>
      </c>
      <c r="C60" s="294">
        <v>42</v>
      </c>
      <c r="D60" s="294">
        <v>49</v>
      </c>
      <c r="E60" s="294">
        <v>42</v>
      </c>
      <c r="F60">
        <v>39</v>
      </c>
      <c r="G60" s="339">
        <v>71</v>
      </c>
      <c r="H60" s="339">
        <v>56</v>
      </c>
      <c r="I60" s="339">
        <v>77</v>
      </c>
    </row>
    <row r="61" spans="2:9" s="175" customFormat="1">
      <c r="B61" s="173" t="s">
        <v>303</v>
      </c>
      <c r="C61" s="294">
        <v>82</v>
      </c>
      <c r="D61" s="294">
        <v>65</v>
      </c>
      <c r="E61" s="294">
        <v>75</v>
      </c>
      <c r="F61">
        <v>100</v>
      </c>
      <c r="G61" s="339">
        <v>91</v>
      </c>
      <c r="H61" s="339">
        <v>86</v>
      </c>
      <c r="I61" s="339">
        <v>74</v>
      </c>
    </row>
    <row r="62" spans="2:9" s="175" customFormat="1">
      <c r="B62" s="173" t="s">
        <v>321</v>
      </c>
      <c r="C62" s="294">
        <v>79</v>
      </c>
      <c r="D62" s="294">
        <v>51</v>
      </c>
      <c r="E62" s="294">
        <v>63</v>
      </c>
      <c r="F62">
        <v>84</v>
      </c>
      <c r="G62" s="339">
        <v>83</v>
      </c>
      <c r="H62" s="339">
        <v>78</v>
      </c>
      <c r="I62" s="339">
        <v>74</v>
      </c>
    </row>
    <row r="63" spans="2:9" s="175" customFormat="1">
      <c r="B63" s="173" t="s">
        <v>296</v>
      </c>
      <c r="C63" s="294">
        <v>50</v>
      </c>
      <c r="D63" s="294">
        <v>44</v>
      </c>
      <c r="E63" s="294">
        <v>55</v>
      </c>
      <c r="F63">
        <v>59</v>
      </c>
      <c r="G63" s="339">
        <v>44</v>
      </c>
      <c r="H63" s="339">
        <v>45</v>
      </c>
      <c r="I63" s="339">
        <v>49</v>
      </c>
    </row>
    <row r="64" spans="2:9" s="175" customFormat="1">
      <c r="B64" s="173" t="s">
        <v>316</v>
      </c>
      <c r="C64" s="294">
        <v>30</v>
      </c>
      <c r="D64" s="294">
        <v>31</v>
      </c>
      <c r="E64" s="294">
        <v>35</v>
      </c>
      <c r="F64">
        <v>23</v>
      </c>
      <c r="G64" s="339">
        <v>52</v>
      </c>
      <c r="H64" s="339">
        <v>39</v>
      </c>
      <c r="I64" s="339">
        <v>36</v>
      </c>
    </row>
    <row r="65" spans="1:9" s="175" customFormat="1">
      <c r="B65" s="173" t="s">
        <v>297</v>
      </c>
      <c r="C65" s="294">
        <v>40</v>
      </c>
      <c r="D65" s="294">
        <v>19</v>
      </c>
      <c r="E65" s="294">
        <v>30</v>
      </c>
      <c r="F65">
        <v>32</v>
      </c>
      <c r="G65" s="339">
        <v>24</v>
      </c>
      <c r="H65" s="339">
        <v>20</v>
      </c>
      <c r="I65" s="339">
        <v>30</v>
      </c>
    </row>
    <row r="66" spans="1:9" s="175" customFormat="1">
      <c r="B66" s="173" t="s">
        <v>292</v>
      </c>
      <c r="C66" s="294">
        <v>46</v>
      </c>
      <c r="D66" s="294">
        <v>32</v>
      </c>
      <c r="E66" s="294">
        <v>39</v>
      </c>
      <c r="F66">
        <v>39</v>
      </c>
      <c r="G66" s="339">
        <v>31</v>
      </c>
      <c r="H66" s="339">
        <v>25</v>
      </c>
      <c r="I66" s="339">
        <v>29</v>
      </c>
    </row>
    <row r="67" spans="1:9" s="175" customFormat="1">
      <c r="B67" s="173" t="s">
        <v>320</v>
      </c>
      <c r="C67" s="294">
        <v>30</v>
      </c>
      <c r="D67" s="294">
        <v>32</v>
      </c>
      <c r="E67" s="294">
        <v>20</v>
      </c>
      <c r="F67">
        <v>39</v>
      </c>
      <c r="G67" s="339">
        <v>21</v>
      </c>
      <c r="H67" s="339">
        <v>31</v>
      </c>
      <c r="I67" s="339">
        <v>26</v>
      </c>
    </row>
    <row r="68" spans="1:9" s="175" customFormat="1">
      <c r="B68" s="173" t="s">
        <v>304</v>
      </c>
      <c r="C68" s="294">
        <v>33</v>
      </c>
      <c r="D68" s="294">
        <v>36</v>
      </c>
      <c r="E68" s="294">
        <v>34</v>
      </c>
      <c r="F68">
        <v>30</v>
      </c>
      <c r="G68" s="339">
        <v>29</v>
      </c>
      <c r="H68" s="339">
        <v>19</v>
      </c>
      <c r="I68" s="339">
        <v>25</v>
      </c>
    </row>
    <row r="69" spans="1:9" s="175" customFormat="1">
      <c r="B69" s="173" t="s">
        <v>306</v>
      </c>
      <c r="C69" s="294">
        <v>12</v>
      </c>
      <c r="D69" s="294">
        <v>6</v>
      </c>
      <c r="E69" s="294">
        <v>17</v>
      </c>
      <c r="F69">
        <v>18</v>
      </c>
      <c r="G69" s="339">
        <v>16</v>
      </c>
      <c r="H69" s="339">
        <v>8</v>
      </c>
      <c r="I69" s="339">
        <v>24</v>
      </c>
    </row>
    <row r="70" spans="1:9" s="175" customFormat="1">
      <c r="B70" s="173" t="s">
        <v>323</v>
      </c>
      <c r="C70" s="294">
        <v>35</v>
      </c>
      <c r="D70" s="294">
        <v>36</v>
      </c>
      <c r="E70" s="294">
        <v>27</v>
      </c>
      <c r="F70">
        <v>41</v>
      </c>
      <c r="G70" s="339">
        <v>35</v>
      </c>
      <c r="H70" s="339">
        <v>29</v>
      </c>
      <c r="I70" s="339">
        <v>21</v>
      </c>
    </row>
    <row r="71" spans="1:9" s="175" customFormat="1">
      <c r="B71" s="173" t="s">
        <v>308</v>
      </c>
      <c r="C71" s="294">
        <v>11</v>
      </c>
      <c r="D71" s="294">
        <v>13</v>
      </c>
      <c r="E71" s="294">
        <v>17</v>
      </c>
      <c r="F71">
        <v>12</v>
      </c>
      <c r="G71" s="339">
        <v>17</v>
      </c>
      <c r="H71" s="339">
        <v>18</v>
      </c>
      <c r="I71" s="339">
        <v>20</v>
      </c>
    </row>
    <row r="72" spans="1:9">
      <c r="A72" s="175"/>
      <c r="B72" s="173" t="s">
        <v>314</v>
      </c>
      <c r="C72" s="294">
        <v>11</v>
      </c>
      <c r="D72" s="294">
        <v>25</v>
      </c>
      <c r="E72" s="294">
        <v>30</v>
      </c>
      <c r="F72">
        <v>16</v>
      </c>
      <c r="G72" s="339">
        <v>21</v>
      </c>
      <c r="H72" s="339">
        <v>22</v>
      </c>
      <c r="I72" s="339">
        <v>20</v>
      </c>
    </row>
    <row r="73" spans="1:9">
      <c r="A73" s="175"/>
      <c r="B73" s="173" t="s">
        <v>319</v>
      </c>
      <c r="C73" s="294">
        <v>11</v>
      </c>
      <c r="D73" s="294">
        <v>17</v>
      </c>
      <c r="E73" s="294">
        <v>11</v>
      </c>
      <c r="F73">
        <v>8</v>
      </c>
      <c r="G73" s="339">
        <v>12</v>
      </c>
      <c r="H73" s="339">
        <v>10</v>
      </c>
      <c r="I73" s="339">
        <v>20</v>
      </c>
    </row>
    <row r="74" spans="1:9">
      <c r="A74" s="175"/>
      <c r="B74" s="173" t="s">
        <v>289</v>
      </c>
      <c r="C74" s="294">
        <v>11</v>
      </c>
      <c r="D74" s="294">
        <v>15</v>
      </c>
      <c r="E74" s="294">
        <v>14</v>
      </c>
      <c r="F74">
        <v>6</v>
      </c>
      <c r="G74" s="339">
        <v>6</v>
      </c>
      <c r="H74" s="339">
        <v>20</v>
      </c>
      <c r="I74" s="339">
        <v>19</v>
      </c>
    </row>
    <row r="75" spans="1:9">
      <c r="A75" s="175"/>
      <c r="B75" s="173" t="s">
        <v>329</v>
      </c>
      <c r="C75" s="294">
        <v>22</v>
      </c>
      <c r="D75" s="294">
        <v>21</v>
      </c>
      <c r="E75" s="294">
        <v>10</v>
      </c>
      <c r="F75">
        <v>13</v>
      </c>
      <c r="G75" s="339">
        <v>21</v>
      </c>
      <c r="H75" s="339">
        <v>16</v>
      </c>
      <c r="I75" s="339">
        <v>16</v>
      </c>
    </row>
    <row r="76" spans="1:9">
      <c r="A76" s="175"/>
      <c r="B76" s="173" t="s">
        <v>313</v>
      </c>
      <c r="C76" s="294">
        <v>5</v>
      </c>
      <c r="D76" s="294">
        <v>2</v>
      </c>
      <c r="E76" s="294">
        <v>1</v>
      </c>
      <c r="F76">
        <v>2</v>
      </c>
      <c r="G76" s="339"/>
      <c r="H76" s="357"/>
      <c r="I76" s="339">
        <v>9</v>
      </c>
    </row>
    <row r="77" spans="1:9">
      <c r="A77" s="175"/>
      <c r="B77" s="173" t="s">
        <v>328</v>
      </c>
      <c r="C77" s="294">
        <v>12</v>
      </c>
      <c r="D77" s="294">
        <v>25</v>
      </c>
      <c r="E77" s="294">
        <v>25</v>
      </c>
      <c r="F77">
        <v>16</v>
      </c>
      <c r="G77" s="339">
        <v>14</v>
      </c>
      <c r="H77" s="339">
        <v>13</v>
      </c>
      <c r="I77" s="339">
        <v>9</v>
      </c>
    </row>
    <row r="78" spans="1:9">
      <c r="A78" s="175"/>
      <c r="B78" s="173" t="s">
        <v>327</v>
      </c>
      <c r="C78" s="294">
        <v>12</v>
      </c>
      <c r="D78" s="294">
        <v>2</v>
      </c>
      <c r="E78" s="294">
        <v>14</v>
      </c>
      <c r="F78">
        <v>9</v>
      </c>
      <c r="G78" s="339">
        <v>7</v>
      </c>
      <c r="H78" s="339">
        <v>7</v>
      </c>
      <c r="I78" s="339">
        <v>6</v>
      </c>
    </row>
    <row r="79" spans="1:9">
      <c r="A79" s="175"/>
      <c r="B79" s="173" t="s">
        <v>322</v>
      </c>
      <c r="C79" s="294">
        <v>2</v>
      </c>
      <c r="D79" s="294">
        <v>9</v>
      </c>
      <c r="E79" s="294">
        <v>0</v>
      </c>
      <c r="F79">
        <v>3</v>
      </c>
      <c r="G79" s="339">
        <v>1</v>
      </c>
      <c r="H79" s="339">
        <v>1</v>
      </c>
      <c r="I79" s="339">
        <v>5</v>
      </c>
    </row>
    <row r="80" spans="1:9">
      <c r="A80" s="175"/>
      <c r="B80" s="173" t="s">
        <v>291</v>
      </c>
      <c r="C80" s="294">
        <v>13</v>
      </c>
      <c r="D80" s="294">
        <v>14</v>
      </c>
      <c r="E80" s="294">
        <v>17</v>
      </c>
      <c r="F80">
        <v>2</v>
      </c>
      <c r="G80" s="339">
        <v>1</v>
      </c>
      <c r="H80" s="339">
        <v>1</v>
      </c>
      <c r="I80" s="339">
        <v>3</v>
      </c>
    </row>
    <row r="81" spans="1:9">
      <c r="A81" s="175"/>
      <c r="B81" s="173" t="s">
        <v>324</v>
      </c>
      <c r="C81" s="294">
        <v>4</v>
      </c>
      <c r="D81" s="294">
        <v>4</v>
      </c>
      <c r="E81" s="294">
        <v>3</v>
      </c>
      <c r="F81">
        <v>6</v>
      </c>
      <c r="G81" s="339">
        <v>6</v>
      </c>
      <c r="H81" s="339">
        <v>2</v>
      </c>
      <c r="I81" s="339">
        <v>3</v>
      </c>
    </row>
    <row r="82" spans="1:9">
      <c r="A82" s="175"/>
      <c r="B82" s="173" t="s">
        <v>293</v>
      </c>
      <c r="C82" s="294">
        <v>1</v>
      </c>
      <c r="D82" s="294">
        <v>76</v>
      </c>
      <c r="E82" s="294">
        <v>104</v>
      </c>
      <c r="F82">
        <v>89</v>
      </c>
      <c r="G82" s="339">
        <v>81</v>
      </c>
      <c r="H82" s="357"/>
      <c r="I82" s="339">
        <v>1</v>
      </c>
    </row>
    <row r="83" spans="1:9">
      <c r="A83" s="175"/>
      <c r="B83" s="173" t="s">
        <v>295</v>
      </c>
      <c r="C83" s="294">
        <v>8</v>
      </c>
      <c r="D83" s="294">
        <v>9</v>
      </c>
      <c r="E83" s="294">
        <v>6</v>
      </c>
      <c r="F83">
        <v>7</v>
      </c>
      <c r="G83" s="339">
        <v>5</v>
      </c>
      <c r="H83" s="339">
        <v>4</v>
      </c>
      <c r="I83" s="339">
        <v>1</v>
      </c>
    </row>
    <row r="84" spans="1:9">
      <c r="A84" s="175"/>
      <c r="B84" s="173" t="s">
        <v>302</v>
      </c>
      <c r="C84" s="294">
        <v>2</v>
      </c>
      <c r="D84" s="294">
        <v>1</v>
      </c>
      <c r="E84" s="294">
        <v>1</v>
      </c>
      <c r="F84">
        <v>1</v>
      </c>
      <c r="G84" s="357"/>
      <c r="H84" s="357"/>
      <c r="I84" s="357"/>
    </row>
    <row r="85" spans="1:9" s="249" customFormat="1">
      <c r="B85" s="256"/>
      <c r="C85" s="32"/>
      <c r="D85" s="32"/>
      <c r="E85" s="32"/>
      <c r="F85" s="32"/>
      <c r="G85" s="32"/>
      <c r="H85" s="32"/>
      <c r="I85" s="256"/>
    </row>
    <row r="86" spans="1:9" s="249" customFormat="1">
      <c r="B86" s="256"/>
      <c r="C86" s="32"/>
      <c r="D86" s="32"/>
      <c r="E86" s="32"/>
      <c r="F86" s="32"/>
      <c r="G86" s="32"/>
      <c r="H86" s="32"/>
      <c r="I86" s="256"/>
    </row>
    <row r="87" spans="1:9" s="249" customFormat="1">
      <c r="B87" s="256"/>
      <c r="C87" s="32"/>
      <c r="D87" s="32"/>
      <c r="E87" s="32"/>
      <c r="F87" s="32"/>
      <c r="G87" s="32"/>
      <c r="H87" s="32"/>
      <c r="I87" s="256"/>
    </row>
    <row r="88" spans="1:9" s="249" customFormat="1">
      <c r="B88" s="256"/>
      <c r="C88" s="32"/>
      <c r="D88" s="32"/>
      <c r="E88" s="32"/>
      <c r="F88" s="32"/>
      <c r="G88" s="32"/>
      <c r="H88" s="32"/>
      <c r="I88" s="256"/>
    </row>
    <row r="89" spans="1:9" s="249" customFormat="1">
      <c r="B89" s="256"/>
      <c r="C89" s="32"/>
      <c r="D89" s="32"/>
      <c r="E89" s="32"/>
      <c r="F89" s="32"/>
      <c r="G89" s="32"/>
      <c r="H89" s="32"/>
      <c r="I89" s="256"/>
    </row>
    <row r="90" spans="1:9" s="249" customFormat="1">
      <c r="B90" s="256"/>
      <c r="C90" s="32"/>
      <c r="D90" s="32"/>
      <c r="E90" s="32"/>
      <c r="F90" s="32"/>
      <c r="G90" s="32"/>
      <c r="H90" s="32"/>
      <c r="I90" s="256"/>
    </row>
    <row r="91" spans="1:9" s="249" customFormat="1">
      <c r="B91" s="256"/>
      <c r="C91" s="32"/>
      <c r="D91" s="32"/>
      <c r="E91" s="32"/>
      <c r="F91" s="32"/>
      <c r="G91" s="32"/>
      <c r="H91" s="32"/>
      <c r="I91" s="256"/>
    </row>
    <row r="92" spans="1:9" s="249" customFormat="1">
      <c r="B92" s="256"/>
      <c r="C92" s="32"/>
      <c r="D92" s="32"/>
      <c r="E92" s="32"/>
      <c r="F92" s="32"/>
      <c r="G92" s="32"/>
      <c r="H92" s="32"/>
      <c r="I92" s="256"/>
    </row>
    <row r="93" spans="1:9" s="249" customFormat="1">
      <c r="B93" s="256"/>
      <c r="C93" s="32"/>
      <c r="D93" s="32"/>
      <c r="E93" s="32"/>
      <c r="F93" s="32"/>
      <c r="G93" s="32"/>
      <c r="H93" s="32"/>
      <c r="I93" s="256"/>
    </row>
    <row r="94" spans="1:9" s="249" customFormat="1">
      <c r="B94" s="256"/>
      <c r="C94" s="32"/>
      <c r="D94" s="32"/>
      <c r="E94" s="32"/>
      <c r="F94" s="32"/>
      <c r="G94" s="32"/>
      <c r="H94" s="32"/>
      <c r="I94" s="256"/>
    </row>
    <row r="95" spans="1:9" s="249" customFormat="1">
      <c r="B95" s="256"/>
      <c r="C95" s="32"/>
      <c r="D95" s="32"/>
      <c r="E95" s="32"/>
      <c r="F95" s="32"/>
      <c r="G95" s="32"/>
      <c r="H95" s="32"/>
      <c r="I95" s="256"/>
    </row>
    <row r="96" spans="1:9" s="249" customFormat="1">
      <c r="B96" s="256"/>
      <c r="C96" s="32"/>
      <c r="D96" s="32"/>
      <c r="E96" s="32"/>
      <c r="F96" s="32"/>
      <c r="G96" s="32"/>
      <c r="H96" s="32"/>
      <c r="I96" s="256"/>
    </row>
    <row r="97" spans="2:9" s="249" customFormat="1">
      <c r="B97" s="256"/>
      <c r="C97" s="32"/>
      <c r="D97" s="32"/>
      <c r="E97" s="32"/>
      <c r="F97" s="32"/>
      <c r="G97" s="32"/>
      <c r="H97" s="32"/>
      <c r="I97" s="256"/>
    </row>
    <row r="98" spans="2:9" s="249" customFormat="1">
      <c r="B98" s="256"/>
      <c r="C98" s="32"/>
      <c r="D98" s="32"/>
      <c r="E98" s="32"/>
      <c r="F98" s="32"/>
      <c r="G98" s="32"/>
      <c r="H98" s="32"/>
      <c r="I98" s="256"/>
    </row>
    <row r="99" spans="2:9" s="249" customFormat="1">
      <c r="B99" s="256"/>
      <c r="C99" s="32"/>
      <c r="D99" s="32"/>
      <c r="E99" s="32"/>
      <c r="F99" s="32"/>
      <c r="G99" s="32"/>
      <c r="H99" s="32"/>
      <c r="I99" s="256"/>
    </row>
    <row r="100" spans="2:9" s="249" customFormat="1">
      <c r="B100" s="256"/>
      <c r="C100" s="32"/>
      <c r="D100" s="32"/>
      <c r="E100" s="32"/>
      <c r="F100" s="32"/>
      <c r="G100" s="32"/>
      <c r="H100" s="32"/>
      <c r="I100" s="256"/>
    </row>
    <row r="101" spans="2:9" s="249" customFormat="1">
      <c r="B101" s="256"/>
      <c r="C101" s="32"/>
      <c r="D101" s="32"/>
      <c r="E101" s="32"/>
      <c r="F101" s="32"/>
      <c r="G101" s="32"/>
      <c r="H101" s="32"/>
      <c r="I101" s="256"/>
    </row>
    <row r="102" spans="2:9" s="249" customFormat="1">
      <c r="B102" s="256"/>
      <c r="C102" s="32"/>
      <c r="D102" s="32"/>
      <c r="E102" s="32"/>
      <c r="F102" s="32"/>
      <c r="G102" s="32"/>
      <c r="H102" s="32"/>
      <c r="I102" s="256"/>
    </row>
    <row r="103" spans="2:9" s="249" customFormat="1">
      <c r="B103" s="256"/>
      <c r="C103" s="32"/>
      <c r="D103" s="32"/>
      <c r="E103" s="32"/>
      <c r="F103" s="32"/>
      <c r="G103" s="32"/>
      <c r="H103" s="32"/>
      <c r="I103" s="256"/>
    </row>
    <row r="104" spans="2:9" s="249" customFormat="1">
      <c r="B104" s="256"/>
      <c r="C104" s="32"/>
      <c r="D104" s="32"/>
      <c r="E104" s="32"/>
      <c r="F104" s="32"/>
      <c r="G104" s="32"/>
      <c r="H104" s="32"/>
      <c r="I104" s="256"/>
    </row>
    <row r="105" spans="2:9" s="249" customFormat="1">
      <c r="B105" s="256"/>
      <c r="C105" s="32"/>
      <c r="D105" s="32"/>
      <c r="E105" s="32"/>
      <c r="F105" s="32"/>
      <c r="G105" s="32"/>
      <c r="H105" s="32"/>
      <c r="I105" s="256"/>
    </row>
    <row r="106" spans="2:9" s="249" customFormat="1">
      <c r="B106" s="256"/>
      <c r="C106" s="32"/>
      <c r="D106" s="32"/>
      <c r="E106" s="32"/>
      <c r="F106" s="32"/>
      <c r="G106" s="32"/>
      <c r="H106" s="32"/>
      <c r="I106" s="256"/>
    </row>
    <row r="107" spans="2:9" s="249" customFormat="1">
      <c r="B107" s="256"/>
      <c r="C107" s="32"/>
      <c r="D107" s="32"/>
      <c r="E107" s="32"/>
      <c r="F107" s="32"/>
      <c r="G107" s="32"/>
      <c r="H107" s="32"/>
      <c r="I107" s="256"/>
    </row>
    <row r="108" spans="2:9" s="249" customFormat="1">
      <c r="B108" s="256"/>
      <c r="C108" s="32"/>
      <c r="D108" s="32"/>
      <c r="E108" s="32"/>
      <c r="F108" s="32"/>
      <c r="G108" s="32"/>
      <c r="H108" s="32"/>
      <c r="I108" s="256"/>
    </row>
    <row r="109" spans="2:9" s="249" customFormat="1">
      <c r="B109" s="256"/>
      <c r="C109" s="32"/>
      <c r="D109" s="32"/>
      <c r="E109" s="32"/>
      <c r="F109" s="32"/>
      <c r="G109" s="32"/>
      <c r="H109" s="32"/>
      <c r="I109" s="256"/>
    </row>
    <row r="110" spans="2:9" s="249" customFormat="1">
      <c r="B110" s="256"/>
      <c r="C110" s="32"/>
      <c r="D110" s="32"/>
      <c r="E110" s="32"/>
      <c r="F110" s="32"/>
      <c r="G110" s="32"/>
      <c r="H110" s="32"/>
      <c r="I110" s="256"/>
    </row>
    <row r="111" spans="2:9" s="249" customFormat="1">
      <c r="B111" s="256"/>
      <c r="C111" s="32"/>
      <c r="D111" s="32"/>
      <c r="E111" s="32"/>
      <c r="F111" s="32"/>
      <c r="G111" s="32"/>
      <c r="H111" s="32"/>
      <c r="I111" s="256"/>
    </row>
    <row r="112" spans="2:9" s="249" customFormat="1">
      <c r="B112" s="256"/>
      <c r="C112" s="32"/>
      <c r="D112" s="32"/>
      <c r="E112" s="32"/>
      <c r="F112" s="32"/>
      <c r="G112" s="32"/>
      <c r="H112" s="32"/>
      <c r="I112" s="256"/>
    </row>
    <row r="113" spans="1:15" s="249" customFormat="1">
      <c r="B113" s="256"/>
      <c r="C113" s="32"/>
      <c r="D113" s="32"/>
      <c r="E113" s="32"/>
      <c r="F113" s="32"/>
      <c r="G113" s="32"/>
      <c r="H113" s="32"/>
      <c r="I113" s="256"/>
    </row>
    <row r="114" spans="1:15" s="249" customFormat="1">
      <c r="B114" s="256"/>
      <c r="C114" s="32"/>
      <c r="D114" s="32"/>
      <c r="E114" s="32"/>
      <c r="F114" s="32"/>
      <c r="G114" s="32"/>
      <c r="H114" s="32"/>
      <c r="I114" s="256"/>
    </row>
    <row r="115" spans="1:15">
      <c r="A115" s="175"/>
      <c r="B115" s="21"/>
      <c r="C115" s="32"/>
      <c r="D115" s="32"/>
      <c r="E115" s="32"/>
      <c r="F115" s="32"/>
      <c r="G115" s="32"/>
      <c r="H115" s="32"/>
      <c r="I115" s="175"/>
    </row>
    <row r="116" spans="1:15" ht="14.25" customHeight="1">
      <c r="A116" s="399" t="s">
        <v>210</v>
      </c>
      <c r="B116" s="399"/>
      <c r="C116" s="399"/>
      <c r="D116" s="399"/>
      <c r="E116" s="399"/>
      <c r="F116" s="399"/>
      <c r="G116" s="399"/>
      <c r="H116" s="399"/>
      <c r="I116" s="5"/>
    </row>
    <row r="117" spans="1:15" ht="25.5" customHeight="1">
      <c r="A117" s="399" t="s">
        <v>438</v>
      </c>
      <c r="B117" s="399"/>
      <c r="C117" s="399"/>
      <c r="D117" s="399"/>
      <c r="E117" s="399"/>
      <c r="F117" s="399"/>
      <c r="G117" s="399"/>
      <c r="H117" s="399"/>
      <c r="I117" s="5"/>
    </row>
    <row r="119" spans="1:15" s="75" customFormat="1">
      <c r="A119" s="398" t="s">
        <v>484</v>
      </c>
      <c r="B119" s="398"/>
      <c r="C119" s="398"/>
      <c r="D119" s="398"/>
      <c r="E119" s="398"/>
      <c r="F119" s="398"/>
      <c r="G119" s="398"/>
      <c r="H119" s="398"/>
      <c r="I119" s="398"/>
    </row>
    <row r="122" spans="1:15" ht="26.5" customHeight="1">
      <c r="A122" s="175"/>
      <c r="B122" s="297" t="s">
        <v>211</v>
      </c>
      <c r="C122" s="297">
        <v>2015</v>
      </c>
      <c r="D122" s="297">
        <v>2016</v>
      </c>
      <c r="E122" s="298">
        <v>2017</v>
      </c>
      <c r="F122" s="297">
        <v>2018</v>
      </c>
      <c r="G122" s="297">
        <v>2019</v>
      </c>
      <c r="H122" s="60"/>
      <c r="O122" s="60"/>
    </row>
    <row r="123" spans="1:15">
      <c r="A123" s="175"/>
      <c r="B123" s="294" t="s">
        <v>212</v>
      </c>
      <c r="C123" s="294">
        <v>49</v>
      </c>
      <c r="D123" s="294">
        <v>52</v>
      </c>
      <c r="E123" s="293">
        <v>48</v>
      </c>
      <c r="F123" s="293">
        <v>38</v>
      </c>
      <c r="G123" s="293">
        <v>39</v>
      </c>
      <c r="H123" s="175"/>
      <c r="O123" s="175"/>
    </row>
    <row r="124" spans="1:15">
      <c r="A124" s="175"/>
      <c r="B124" s="294" t="s">
        <v>213</v>
      </c>
      <c r="C124" s="295">
        <v>26413</v>
      </c>
      <c r="D124" s="295">
        <v>27222</v>
      </c>
      <c r="E124" s="293">
        <v>26349</v>
      </c>
      <c r="F124" s="293">
        <v>25882</v>
      </c>
      <c r="G124" s="293">
        <v>25693</v>
      </c>
      <c r="H124" s="175"/>
      <c r="O124" s="175"/>
    </row>
    <row r="125" spans="1:15">
      <c r="A125" s="175"/>
      <c r="B125" s="294" t="s">
        <v>214</v>
      </c>
      <c r="C125" s="295">
        <v>2614</v>
      </c>
      <c r="D125" s="295">
        <v>2442</v>
      </c>
      <c r="E125" s="293">
        <v>2140</v>
      </c>
      <c r="F125" s="293">
        <v>2162</v>
      </c>
      <c r="G125" s="293">
        <v>2040</v>
      </c>
      <c r="H125" s="175"/>
      <c r="O125" s="175"/>
    </row>
    <row r="126" spans="1:15">
      <c r="A126" s="175"/>
      <c r="B126" s="294" t="s">
        <v>215</v>
      </c>
      <c r="C126" s="294">
        <v>29</v>
      </c>
      <c r="D126" s="294">
        <v>13</v>
      </c>
      <c r="E126" s="293">
        <v>27</v>
      </c>
      <c r="F126" s="293">
        <v>22</v>
      </c>
      <c r="G126" s="293">
        <v>26</v>
      </c>
      <c r="H126" s="175"/>
      <c r="O126" s="175"/>
    </row>
    <row r="127" spans="1:15">
      <c r="A127" s="175"/>
      <c r="B127" s="294" t="s">
        <v>216</v>
      </c>
      <c r="C127" s="294">
        <v>129</v>
      </c>
      <c r="D127" s="294">
        <v>123</v>
      </c>
      <c r="E127" s="293">
        <v>110</v>
      </c>
      <c r="F127" s="293">
        <v>102</v>
      </c>
      <c r="G127" s="293">
        <v>129</v>
      </c>
      <c r="H127" s="175"/>
      <c r="O127" s="175"/>
    </row>
    <row r="128" spans="1:15">
      <c r="A128" s="175"/>
      <c r="B128" s="294" t="s">
        <v>217</v>
      </c>
      <c r="C128" s="294">
        <v>49</v>
      </c>
      <c r="D128" s="294">
        <v>44</v>
      </c>
      <c r="E128" s="293">
        <v>57</v>
      </c>
      <c r="F128" s="293">
        <v>52</v>
      </c>
      <c r="G128" s="293">
        <v>67</v>
      </c>
      <c r="H128" s="175"/>
      <c r="O128" s="175"/>
    </row>
    <row r="129" spans="1:15">
      <c r="A129" s="175"/>
      <c r="B129" s="294" t="s">
        <v>218</v>
      </c>
      <c r="C129" s="294">
        <v>204</v>
      </c>
      <c r="D129" s="294">
        <v>223</v>
      </c>
      <c r="E129" s="293">
        <v>212</v>
      </c>
      <c r="F129" s="293">
        <v>235</v>
      </c>
      <c r="G129" s="293">
        <v>224</v>
      </c>
      <c r="H129" s="175"/>
      <c r="O129" s="175"/>
    </row>
    <row r="130" spans="1:15">
      <c r="A130" s="175"/>
      <c r="B130" s="294" t="s">
        <v>219</v>
      </c>
      <c r="C130" s="294">
        <v>45</v>
      </c>
      <c r="D130" s="294">
        <v>38</v>
      </c>
      <c r="E130" s="293">
        <v>45</v>
      </c>
      <c r="F130" s="293">
        <v>59</v>
      </c>
      <c r="G130" s="293">
        <v>56</v>
      </c>
      <c r="H130" s="175"/>
      <c r="O130" s="175"/>
    </row>
    <row r="131" spans="1:15">
      <c r="A131" s="175"/>
      <c r="B131" s="294" t="s">
        <v>220</v>
      </c>
      <c r="C131" s="294">
        <v>6</v>
      </c>
      <c r="D131" s="294">
        <v>3</v>
      </c>
      <c r="E131" s="293">
        <v>13</v>
      </c>
      <c r="F131" s="293">
        <v>16</v>
      </c>
      <c r="G131" s="293">
        <v>7</v>
      </c>
      <c r="H131" s="175"/>
      <c r="O131" s="175"/>
    </row>
    <row r="132" spans="1:15">
      <c r="A132" s="175"/>
      <c r="B132" s="294" t="s">
        <v>221</v>
      </c>
      <c r="C132" s="295">
        <v>4563</v>
      </c>
      <c r="D132" s="295">
        <v>4849</v>
      </c>
      <c r="E132" s="293">
        <v>4667</v>
      </c>
      <c r="F132" s="293">
        <v>4356</v>
      </c>
      <c r="G132" s="293">
        <v>4092</v>
      </c>
      <c r="H132" s="175"/>
      <c r="O132" s="175"/>
    </row>
    <row r="133" spans="1:15">
      <c r="A133" s="175"/>
      <c r="B133" s="294" t="s">
        <v>202</v>
      </c>
      <c r="C133" s="294">
        <v>587</v>
      </c>
      <c r="D133" s="294">
        <v>571</v>
      </c>
      <c r="E133" s="293">
        <v>528</v>
      </c>
      <c r="F133" s="293">
        <v>468</v>
      </c>
      <c r="G133" s="293">
        <v>577</v>
      </c>
      <c r="H133" s="175"/>
      <c r="O133" s="175"/>
    </row>
    <row r="134" spans="1:15">
      <c r="A134" s="175"/>
      <c r="B134" s="294" t="s">
        <v>222</v>
      </c>
      <c r="C134" s="294">
        <v>295</v>
      </c>
      <c r="D134" s="294">
        <v>330</v>
      </c>
      <c r="E134" s="293">
        <v>340</v>
      </c>
      <c r="F134" s="293">
        <v>311</v>
      </c>
      <c r="G134" s="293">
        <v>264</v>
      </c>
      <c r="H134" s="175"/>
      <c r="O134" s="175"/>
    </row>
    <row r="135" spans="1:15">
      <c r="A135" s="175"/>
      <c r="B135" s="294" t="s">
        <v>223</v>
      </c>
      <c r="C135" s="295">
        <v>26338</v>
      </c>
      <c r="D135" s="295">
        <v>27256</v>
      </c>
      <c r="E135" s="293">
        <v>26296</v>
      </c>
      <c r="F135" s="293">
        <v>24924</v>
      </c>
      <c r="G135" s="293">
        <v>24679</v>
      </c>
      <c r="H135" s="175"/>
    </row>
    <row r="136" spans="1:15">
      <c r="A136" s="175"/>
      <c r="B136" s="294" t="s">
        <v>224</v>
      </c>
      <c r="C136" s="294">
        <v>338</v>
      </c>
      <c r="D136" s="294">
        <v>254</v>
      </c>
      <c r="E136" s="293">
        <v>182</v>
      </c>
      <c r="F136" s="293">
        <v>286</v>
      </c>
      <c r="G136" s="293">
        <v>245</v>
      </c>
      <c r="H136" s="175"/>
    </row>
    <row r="137" spans="1:15">
      <c r="A137" s="175"/>
      <c r="B137" s="294" t="s">
        <v>476</v>
      </c>
      <c r="C137" s="294"/>
      <c r="D137" s="294"/>
      <c r="E137" s="293">
        <v>27</v>
      </c>
      <c r="F137" s="293">
        <v>25</v>
      </c>
      <c r="G137" s="293">
        <v>16</v>
      </c>
      <c r="H137" s="175"/>
    </row>
    <row r="138" spans="1:15" s="275" customFormat="1">
      <c r="B138" s="294" t="s">
        <v>477</v>
      </c>
      <c r="C138" s="294"/>
      <c r="D138" s="294"/>
      <c r="E138" s="293">
        <v>1499</v>
      </c>
      <c r="F138" s="293">
        <v>1337</v>
      </c>
      <c r="G138" s="293">
        <v>2492</v>
      </c>
    </row>
    <row r="139" spans="1:15" s="275" customFormat="1">
      <c r="B139" s="294" t="s">
        <v>478</v>
      </c>
      <c r="C139" s="294"/>
      <c r="D139" s="294"/>
      <c r="E139" s="299" t="s">
        <v>479</v>
      </c>
      <c r="F139" s="293">
        <v>3</v>
      </c>
      <c r="G139" s="293">
        <v>56</v>
      </c>
    </row>
    <row r="140" spans="1:15" s="275" customFormat="1">
      <c r="B140" s="294" t="s">
        <v>199</v>
      </c>
      <c r="C140" s="294"/>
      <c r="D140" s="294"/>
      <c r="E140" s="293">
        <v>102</v>
      </c>
      <c r="F140" s="293">
        <v>131</v>
      </c>
      <c r="G140" s="293">
        <v>161</v>
      </c>
    </row>
    <row r="141" spans="1:15" s="275" customFormat="1">
      <c r="B141" s="294" t="s">
        <v>480</v>
      </c>
      <c r="C141" s="294"/>
      <c r="D141" s="294"/>
      <c r="E141" s="293">
        <v>5</v>
      </c>
      <c r="F141" s="293">
        <v>19</v>
      </c>
      <c r="G141" s="293">
        <v>287</v>
      </c>
    </row>
    <row r="142" spans="1:15" s="275" customFormat="1">
      <c r="B142" s="296" t="s">
        <v>73</v>
      </c>
      <c r="C142" s="295">
        <v>61659</v>
      </c>
      <c r="D142" s="295">
        <v>63420</v>
      </c>
      <c r="E142" s="293">
        <v>62647</v>
      </c>
      <c r="F142" s="293">
        <v>60428</v>
      </c>
      <c r="G142" s="293">
        <v>61150</v>
      </c>
    </row>
    <row r="143" spans="1:15" s="275" customFormat="1">
      <c r="B143" s="59"/>
      <c r="C143" s="58"/>
      <c r="D143" s="58"/>
      <c r="E143" s="58"/>
      <c r="F143" s="58"/>
      <c r="G143" s="58"/>
    </row>
    <row r="145" spans="1:14" ht="14.25" customHeight="1">
      <c r="A145" s="399" t="s">
        <v>210</v>
      </c>
      <c r="B145" s="399"/>
      <c r="C145" s="399"/>
      <c r="D145" s="399"/>
      <c r="E145" s="399"/>
      <c r="F145" s="399"/>
      <c r="G145" s="399"/>
      <c r="H145" s="399"/>
      <c r="I145" s="5"/>
      <c r="J145" s="175"/>
      <c r="K145" s="175"/>
      <c r="L145" s="175"/>
      <c r="M145" s="175"/>
      <c r="N145" s="175"/>
    </row>
    <row r="146" spans="1:14" ht="25.5" customHeight="1">
      <c r="A146" s="399" t="s">
        <v>552</v>
      </c>
      <c r="B146" s="399"/>
      <c r="C146" s="399"/>
      <c r="D146" s="399"/>
      <c r="E146" s="399"/>
      <c r="F146" s="399"/>
      <c r="G146" s="399"/>
      <c r="H146" s="399"/>
      <c r="I146" s="5"/>
      <c r="J146" s="175"/>
      <c r="K146" s="175"/>
      <c r="L146" s="175"/>
      <c r="M146" s="175"/>
      <c r="N146" s="175"/>
    </row>
    <row r="148" spans="1:14" s="252" customFormat="1">
      <c r="A148" s="398" t="s">
        <v>485</v>
      </c>
      <c r="B148" s="398"/>
      <c r="C148" s="398"/>
      <c r="D148" s="398"/>
      <c r="E148" s="398"/>
      <c r="F148" s="398"/>
      <c r="G148" s="398"/>
      <c r="H148" s="398"/>
      <c r="I148" s="398"/>
    </row>
    <row r="150" spans="1:14">
      <c r="A150" s="293"/>
      <c r="B150" s="297" t="s">
        <v>211</v>
      </c>
      <c r="C150" s="297">
        <v>2019</v>
      </c>
      <c r="D150" s="293"/>
      <c r="E150" s="293"/>
      <c r="F150" s="293"/>
      <c r="G150" s="293"/>
      <c r="H150" s="293"/>
    </row>
    <row r="151" spans="1:14">
      <c r="A151" s="293"/>
      <c r="B151" s="294" t="s">
        <v>212</v>
      </c>
      <c r="C151" s="294">
        <v>4</v>
      </c>
      <c r="D151" s="293"/>
      <c r="E151" s="293"/>
      <c r="F151" s="293"/>
      <c r="G151" s="293"/>
      <c r="H151" s="293"/>
    </row>
    <row r="152" spans="1:14">
      <c r="A152" s="293"/>
      <c r="B152" s="294" t="s">
        <v>216</v>
      </c>
      <c r="C152" s="294">
        <v>5</v>
      </c>
      <c r="D152" s="293"/>
      <c r="E152" s="293"/>
      <c r="F152" s="293"/>
      <c r="G152" s="293"/>
      <c r="H152" s="293"/>
    </row>
    <row r="153" spans="1:14">
      <c r="A153" s="293"/>
      <c r="B153" s="294" t="s">
        <v>217</v>
      </c>
      <c r="C153" s="294">
        <v>3</v>
      </c>
      <c r="D153" s="293"/>
      <c r="E153" s="293"/>
      <c r="F153" s="293"/>
      <c r="G153" s="293"/>
      <c r="H153" s="293"/>
    </row>
    <row r="154" spans="1:14">
      <c r="A154" s="293"/>
      <c r="B154" s="294" t="s">
        <v>653</v>
      </c>
      <c r="C154" s="294">
        <v>5</v>
      </c>
      <c r="D154" s="293"/>
      <c r="E154" s="293"/>
      <c r="F154" s="293"/>
      <c r="G154" s="293"/>
      <c r="H154" s="293"/>
    </row>
    <row r="155" spans="1:14">
      <c r="A155" s="293"/>
      <c r="B155" s="294" t="s">
        <v>220</v>
      </c>
      <c r="C155" s="294">
        <v>0</v>
      </c>
      <c r="D155" s="293"/>
      <c r="E155" s="293"/>
      <c r="F155" s="293"/>
      <c r="G155" s="293"/>
      <c r="H155" s="293"/>
    </row>
    <row r="156" spans="1:14">
      <c r="A156" s="293"/>
      <c r="B156" s="294" t="s">
        <v>222</v>
      </c>
      <c r="C156" s="294">
        <v>19</v>
      </c>
      <c r="D156" s="293"/>
      <c r="E156" s="293"/>
      <c r="F156" s="293"/>
      <c r="G156" s="293"/>
      <c r="H156" s="293"/>
    </row>
    <row r="157" spans="1:14">
      <c r="A157" s="293"/>
      <c r="B157" s="294" t="s">
        <v>221</v>
      </c>
      <c r="C157" s="294">
        <v>207</v>
      </c>
      <c r="D157" s="293"/>
      <c r="E157" s="293"/>
      <c r="F157" s="293"/>
      <c r="G157" s="293"/>
      <c r="H157" s="293"/>
    </row>
    <row r="158" spans="1:14">
      <c r="A158" s="293"/>
      <c r="B158" s="294" t="s">
        <v>224</v>
      </c>
      <c r="C158" s="294">
        <v>8</v>
      </c>
      <c r="D158" s="293"/>
      <c r="E158" s="293"/>
      <c r="F158" s="293"/>
      <c r="G158" s="293"/>
      <c r="H158" s="293"/>
    </row>
    <row r="159" spans="1:14">
      <c r="A159" s="293"/>
      <c r="B159" s="294" t="s">
        <v>654</v>
      </c>
      <c r="C159" s="294">
        <v>1</v>
      </c>
      <c r="D159" s="293"/>
      <c r="E159" s="293"/>
      <c r="F159" s="293"/>
      <c r="G159" s="293"/>
      <c r="H159" s="293"/>
    </row>
    <row r="160" spans="1:14">
      <c r="A160" s="293"/>
      <c r="B160" s="294" t="s">
        <v>477</v>
      </c>
      <c r="C160" s="294">
        <v>256</v>
      </c>
      <c r="D160" s="293"/>
      <c r="E160" s="293"/>
      <c r="F160" s="293"/>
      <c r="G160" s="293"/>
      <c r="H160" s="293"/>
    </row>
    <row r="161" spans="1:8">
      <c r="A161" s="293"/>
      <c r="B161" s="294" t="s">
        <v>478</v>
      </c>
      <c r="C161" s="294">
        <v>9</v>
      </c>
      <c r="D161" s="293"/>
      <c r="E161" s="293"/>
      <c r="F161" s="293"/>
      <c r="G161" s="293"/>
      <c r="H161" s="293"/>
    </row>
    <row r="162" spans="1:8">
      <c r="A162" s="293"/>
      <c r="B162" s="294" t="s">
        <v>655</v>
      </c>
      <c r="C162" s="294">
        <v>11</v>
      </c>
      <c r="D162" s="293"/>
      <c r="E162" s="293"/>
      <c r="F162" s="293"/>
      <c r="G162" s="293"/>
      <c r="H162" s="293"/>
    </row>
    <row r="163" spans="1:8">
      <c r="A163" s="293"/>
      <c r="B163" s="294" t="s">
        <v>199</v>
      </c>
      <c r="C163" s="294">
        <v>4</v>
      </c>
      <c r="D163" s="293"/>
      <c r="E163" s="293"/>
      <c r="F163" s="293"/>
      <c r="G163" s="293"/>
      <c r="H163" s="293"/>
    </row>
    <row r="164" spans="1:8">
      <c r="A164" s="293"/>
      <c r="B164" s="294" t="s">
        <v>213</v>
      </c>
      <c r="C164" s="294">
        <v>993</v>
      </c>
      <c r="D164" s="293"/>
      <c r="E164" s="293"/>
      <c r="F164" s="293"/>
      <c r="G164" s="293"/>
      <c r="H164" s="293"/>
    </row>
    <row r="165" spans="1:8">
      <c r="A165" s="293"/>
      <c r="B165" s="294" t="s">
        <v>202</v>
      </c>
      <c r="C165" s="294">
        <v>25</v>
      </c>
      <c r="D165" s="293"/>
      <c r="E165" s="293"/>
      <c r="F165" s="293"/>
      <c r="G165" s="293"/>
      <c r="H165" s="293"/>
    </row>
    <row r="166" spans="1:8">
      <c r="A166" s="293"/>
      <c r="B166" s="294" t="s">
        <v>215</v>
      </c>
      <c r="C166" s="294">
        <v>1</v>
      </c>
      <c r="D166" s="293"/>
      <c r="E166" s="293"/>
      <c r="F166" s="293"/>
      <c r="G166" s="293"/>
      <c r="H166" s="293"/>
    </row>
    <row r="167" spans="1:8">
      <c r="A167" s="293"/>
      <c r="B167" s="294" t="s">
        <v>656</v>
      </c>
      <c r="C167" s="294">
        <v>80</v>
      </c>
      <c r="D167" s="293"/>
      <c r="E167" s="293"/>
      <c r="F167" s="293"/>
      <c r="G167" s="293"/>
      <c r="H167" s="293"/>
    </row>
    <row r="168" spans="1:8">
      <c r="A168" s="293"/>
      <c r="B168" s="294" t="s">
        <v>223</v>
      </c>
      <c r="C168" s="294">
        <v>2141</v>
      </c>
      <c r="D168" s="293"/>
      <c r="E168" s="293"/>
      <c r="F168" s="293"/>
      <c r="G168" s="293"/>
      <c r="H168" s="293"/>
    </row>
    <row r="169" spans="1:8">
      <c r="A169" s="293"/>
      <c r="B169" s="294" t="s">
        <v>480</v>
      </c>
      <c r="C169" s="294">
        <v>18</v>
      </c>
      <c r="D169" s="293"/>
      <c r="E169" s="293"/>
      <c r="F169" s="293"/>
      <c r="G169" s="293"/>
      <c r="H169" s="293"/>
    </row>
    <row r="170" spans="1:8">
      <c r="A170" s="293"/>
      <c r="B170" s="296" t="s">
        <v>73</v>
      </c>
      <c r="C170" s="295">
        <v>3790</v>
      </c>
      <c r="D170" s="293"/>
      <c r="E170" s="293"/>
      <c r="F170" s="293"/>
      <c r="G170" s="293"/>
      <c r="H170" s="293"/>
    </row>
    <row r="171" spans="1:8">
      <c r="A171" s="293"/>
      <c r="B171" s="293"/>
      <c r="C171" s="293"/>
      <c r="D171" s="293"/>
      <c r="E171" s="293"/>
      <c r="F171" s="293"/>
      <c r="G171" s="293"/>
      <c r="H171" s="293"/>
    </row>
    <row r="172" spans="1:8">
      <c r="A172" s="399" t="s">
        <v>210</v>
      </c>
      <c r="B172" s="399"/>
      <c r="C172" s="399"/>
      <c r="D172" s="399"/>
      <c r="E172" s="399"/>
      <c r="F172" s="399"/>
      <c r="G172" s="399"/>
      <c r="H172" s="399"/>
    </row>
    <row r="173" spans="1:8">
      <c r="A173" s="417" t="s">
        <v>553</v>
      </c>
      <c r="B173" s="417"/>
      <c r="C173" s="417"/>
      <c r="D173" s="417"/>
      <c r="E173" s="417"/>
      <c r="F173" s="417"/>
      <c r="G173" s="417"/>
      <c r="H173" s="417"/>
    </row>
  </sheetData>
  <sortState ref="B45:I84">
    <sortCondition descending="1" ref="I45:I84"/>
  </sortState>
  <mergeCells count="15">
    <mergeCell ref="A173:H173"/>
    <mergeCell ref="A172:H172"/>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60" zoomScaleNormal="60" workbookViewId="0">
      <selection activeCell="J12" sqref="J12"/>
    </sheetView>
  </sheetViews>
  <sheetFormatPr defaultColWidth="8.81640625" defaultRowHeight="14.5"/>
  <cols>
    <col min="2" max="2" width="16.7265625" bestFit="1" customWidth="1"/>
  </cols>
  <sheetData>
    <row r="1" spans="1:20" s="75" customFormat="1">
      <c r="A1" s="398" t="s">
        <v>554</v>
      </c>
      <c r="B1" s="398"/>
      <c r="C1" s="398"/>
      <c r="D1" s="398"/>
      <c r="E1" s="398"/>
      <c r="F1" s="398"/>
      <c r="G1" s="398"/>
      <c r="H1" s="398"/>
      <c r="I1" s="398"/>
    </row>
    <row r="2" spans="1:20">
      <c r="A2" s="175"/>
      <c r="B2" s="175"/>
      <c r="C2" s="175"/>
      <c r="D2" s="175"/>
      <c r="E2" s="175"/>
      <c r="F2" s="175"/>
      <c r="G2" s="175"/>
      <c r="H2" s="175"/>
      <c r="I2" s="175"/>
      <c r="J2" s="5"/>
      <c r="K2" s="5"/>
      <c r="L2" s="6"/>
      <c r="M2" s="6"/>
      <c r="N2" s="6"/>
      <c r="O2" s="6"/>
      <c r="P2" s="5"/>
      <c r="Q2" s="5"/>
      <c r="R2" s="5"/>
      <c r="S2" s="5"/>
      <c r="T2" s="5"/>
    </row>
    <row r="3" spans="1:20">
      <c r="A3" s="175"/>
      <c r="B3" s="175"/>
      <c r="C3" s="414" t="s">
        <v>208</v>
      </c>
      <c r="D3" s="414"/>
      <c r="E3" s="175"/>
      <c r="F3" s="175"/>
      <c r="G3" s="175"/>
      <c r="H3" s="175"/>
      <c r="I3" s="175"/>
      <c r="J3" s="5"/>
      <c r="K3" s="5"/>
      <c r="L3" s="6"/>
      <c r="M3" s="6"/>
      <c r="N3" s="6"/>
      <c r="O3" s="6"/>
      <c r="P3" s="5"/>
      <c r="Q3" s="5"/>
      <c r="R3" s="5"/>
      <c r="S3" s="5"/>
      <c r="T3" s="5"/>
    </row>
    <row r="4" spans="1:20" ht="18" customHeight="1">
      <c r="A4" s="175"/>
      <c r="B4" s="23"/>
      <c r="C4" s="297">
        <v>2018</v>
      </c>
      <c r="D4" s="297">
        <v>2019</v>
      </c>
      <c r="E4" s="297" t="s">
        <v>225</v>
      </c>
      <c r="F4" s="302" t="s">
        <v>70</v>
      </c>
      <c r="G4" s="293" t="s">
        <v>657</v>
      </c>
      <c r="H4" s="175"/>
      <c r="I4" s="175"/>
      <c r="J4" s="5"/>
      <c r="K4" s="5"/>
      <c r="L4" s="6"/>
      <c r="M4" s="6"/>
      <c r="N4" s="6"/>
      <c r="O4" s="6"/>
      <c r="P4" s="5"/>
      <c r="Q4" s="5"/>
      <c r="R4" s="5"/>
      <c r="S4" s="5"/>
      <c r="T4" s="5"/>
    </row>
    <row r="5" spans="1:20">
      <c r="A5" s="175"/>
      <c r="B5" s="294" t="s">
        <v>34</v>
      </c>
      <c r="C5" s="294">
        <v>31</v>
      </c>
      <c r="D5" s="294">
        <v>43</v>
      </c>
      <c r="E5" s="323">
        <v>0.39</v>
      </c>
      <c r="F5" s="294"/>
      <c r="G5" s="323">
        <v>-0.03</v>
      </c>
      <c r="H5" s="175"/>
      <c r="I5" s="175"/>
      <c r="J5" s="175"/>
      <c r="K5" s="175"/>
      <c r="L5" s="13"/>
      <c r="M5" s="13"/>
      <c r="N5" s="13"/>
      <c r="O5" s="13"/>
      <c r="P5" s="175"/>
      <c r="Q5" s="175"/>
      <c r="R5" s="175"/>
      <c r="S5" s="175"/>
      <c r="T5" s="175"/>
    </row>
    <row r="6" spans="1:20">
      <c r="A6" s="175"/>
      <c r="B6" s="294" t="s">
        <v>31</v>
      </c>
      <c r="C6" s="294">
        <v>47</v>
      </c>
      <c r="D6" s="294">
        <v>59</v>
      </c>
      <c r="E6" s="323">
        <v>0.26</v>
      </c>
      <c r="F6" s="294"/>
      <c r="G6" s="323">
        <v>-0.03</v>
      </c>
      <c r="H6" s="175"/>
      <c r="I6" s="175"/>
      <c r="J6" s="175"/>
      <c r="K6" s="175"/>
      <c r="L6" s="13"/>
      <c r="M6" s="13"/>
      <c r="N6" s="13"/>
      <c r="O6" s="13"/>
      <c r="P6" s="175"/>
      <c r="Q6" s="175"/>
      <c r="R6" s="175"/>
      <c r="S6" s="175"/>
      <c r="T6" s="175"/>
    </row>
    <row r="7" spans="1:20">
      <c r="A7" s="175"/>
      <c r="B7" s="294" t="s">
        <v>21</v>
      </c>
      <c r="C7" s="294">
        <v>35</v>
      </c>
      <c r="D7" s="294">
        <v>41</v>
      </c>
      <c r="E7" s="323">
        <v>0.17</v>
      </c>
      <c r="F7" s="294"/>
      <c r="G7" s="323">
        <v>-0.03</v>
      </c>
      <c r="H7" s="175"/>
      <c r="I7" s="175"/>
      <c r="J7" s="175"/>
      <c r="K7" s="175"/>
      <c r="L7" s="13"/>
      <c r="M7" s="13"/>
      <c r="N7" s="13"/>
      <c r="O7" s="13"/>
      <c r="P7" s="175"/>
      <c r="Q7" s="175"/>
      <c r="R7" s="175"/>
      <c r="S7" s="175"/>
      <c r="T7" s="175"/>
    </row>
    <row r="8" spans="1:20">
      <c r="A8" s="175"/>
      <c r="B8" s="294" t="s">
        <v>33</v>
      </c>
      <c r="C8" s="294">
        <v>390</v>
      </c>
      <c r="D8" s="294">
        <v>428</v>
      </c>
      <c r="E8" s="323">
        <v>0.1</v>
      </c>
      <c r="F8" s="294"/>
      <c r="G8" s="323">
        <v>-0.03</v>
      </c>
      <c r="H8" s="175"/>
      <c r="I8" s="175"/>
      <c r="J8" s="175"/>
      <c r="K8" s="175"/>
      <c r="L8" s="13"/>
      <c r="M8" s="13"/>
      <c r="N8" s="13"/>
      <c r="O8" s="13"/>
      <c r="P8" s="175"/>
      <c r="Q8" s="175"/>
      <c r="R8" s="175"/>
      <c r="S8" s="175"/>
      <c r="T8" s="175"/>
    </row>
    <row r="9" spans="1:20">
      <c r="A9" s="175"/>
      <c r="B9" s="294" t="s">
        <v>32</v>
      </c>
      <c r="C9" s="294">
        <v>329</v>
      </c>
      <c r="D9" s="294">
        <v>340</v>
      </c>
      <c r="E9" s="323">
        <v>0.03</v>
      </c>
      <c r="F9" s="294"/>
      <c r="G9" s="323">
        <v>-0.03</v>
      </c>
      <c r="H9" s="175"/>
      <c r="I9" s="175"/>
      <c r="J9" s="175"/>
      <c r="K9" s="175"/>
      <c r="L9" s="13"/>
      <c r="M9" s="13"/>
      <c r="N9" s="13"/>
      <c r="O9" s="13"/>
      <c r="P9" s="175"/>
      <c r="Q9" s="175"/>
      <c r="R9" s="175"/>
      <c r="S9" s="175"/>
      <c r="T9" s="175"/>
    </row>
    <row r="10" spans="1:20">
      <c r="A10" s="175"/>
      <c r="B10" s="294" t="s">
        <v>23</v>
      </c>
      <c r="C10" s="294">
        <v>157</v>
      </c>
      <c r="D10" s="294">
        <v>162</v>
      </c>
      <c r="E10" s="323">
        <v>0.03</v>
      </c>
      <c r="F10" s="294"/>
      <c r="G10" s="323">
        <v>-0.03</v>
      </c>
      <c r="H10" s="175"/>
      <c r="I10" s="175"/>
      <c r="J10" s="175"/>
      <c r="K10" s="175"/>
      <c r="L10" s="13"/>
      <c r="M10" s="13"/>
      <c r="N10" s="13"/>
      <c r="O10" s="13"/>
      <c r="P10" s="175"/>
      <c r="Q10" s="175"/>
      <c r="R10" s="175"/>
      <c r="S10" s="175"/>
      <c r="T10" s="175"/>
    </row>
    <row r="11" spans="1:20">
      <c r="A11" s="175"/>
      <c r="B11" s="33" t="s">
        <v>22</v>
      </c>
      <c r="C11" s="33">
        <v>161</v>
      </c>
      <c r="D11" s="33">
        <v>164</v>
      </c>
      <c r="E11" s="276"/>
      <c r="F11" s="327">
        <v>0.02</v>
      </c>
      <c r="G11" s="323">
        <v>-0.03</v>
      </c>
      <c r="H11" s="175"/>
      <c r="I11" s="175"/>
      <c r="J11" s="175"/>
      <c r="K11" s="175"/>
      <c r="L11" s="13"/>
      <c r="M11" s="13"/>
      <c r="N11" s="13"/>
      <c r="O11" s="13"/>
      <c r="P11" s="175"/>
      <c r="Q11" s="175"/>
      <c r="R11" s="175"/>
      <c r="S11" s="175"/>
      <c r="T11" s="175"/>
    </row>
    <row r="12" spans="1:20">
      <c r="A12" s="175"/>
      <c r="B12" s="294" t="s">
        <v>25</v>
      </c>
      <c r="C12" s="294">
        <v>209</v>
      </c>
      <c r="D12" s="294">
        <v>206</v>
      </c>
      <c r="E12" s="323">
        <v>-0.01</v>
      </c>
      <c r="F12" s="294"/>
      <c r="G12" s="323">
        <v>-0.03</v>
      </c>
      <c r="H12" s="175"/>
      <c r="I12" s="175"/>
      <c r="J12" s="175"/>
      <c r="K12" s="175"/>
      <c r="L12" s="13"/>
      <c r="M12" s="13"/>
      <c r="N12" s="13"/>
      <c r="O12" s="13"/>
      <c r="P12" s="175"/>
      <c r="Q12" s="175"/>
      <c r="R12" s="175"/>
      <c r="S12" s="175"/>
      <c r="T12" s="175"/>
    </row>
    <row r="13" spans="1:20">
      <c r="A13" s="175"/>
      <c r="B13" s="294" t="s">
        <v>28</v>
      </c>
      <c r="C13" s="294">
        <v>150</v>
      </c>
      <c r="D13" s="294">
        <v>147</v>
      </c>
      <c r="E13" s="323">
        <v>-0.02</v>
      </c>
      <c r="F13" s="294"/>
      <c r="G13" s="323">
        <v>-0.03</v>
      </c>
      <c r="H13" s="175"/>
      <c r="I13" s="175"/>
      <c r="J13" s="175"/>
      <c r="K13" s="175"/>
      <c r="L13" s="13"/>
      <c r="M13" s="13"/>
      <c r="N13" s="13"/>
      <c r="O13" s="13"/>
      <c r="P13" s="175"/>
      <c r="Q13" s="175"/>
      <c r="R13" s="175"/>
      <c r="S13" s="175"/>
      <c r="T13" s="175"/>
    </row>
    <row r="14" spans="1:20">
      <c r="A14" s="175"/>
      <c r="B14" s="294" t="s">
        <v>36</v>
      </c>
      <c r="C14" s="294">
        <v>184</v>
      </c>
      <c r="D14" s="294">
        <v>179</v>
      </c>
      <c r="E14" s="323">
        <v>-0.03</v>
      </c>
      <c r="F14" s="294"/>
      <c r="G14" s="323">
        <v>-0.03</v>
      </c>
      <c r="H14" s="175"/>
      <c r="I14" s="175"/>
      <c r="J14" s="175"/>
      <c r="K14" s="175"/>
      <c r="L14" s="13"/>
      <c r="M14" s="13"/>
      <c r="N14" s="13"/>
      <c r="O14" s="13"/>
      <c r="P14" s="175"/>
      <c r="Q14" s="175"/>
      <c r="R14" s="175"/>
      <c r="S14" s="175"/>
      <c r="T14" s="175"/>
    </row>
    <row r="15" spans="1:20">
      <c r="A15" s="175"/>
      <c r="B15" s="294" t="s">
        <v>26</v>
      </c>
      <c r="C15" s="294">
        <v>145</v>
      </c>
      <c r="D15" s="294">
        <v>138</v>
      </c>
      <c r="E15" s="323">
        <v>-0.05</v>
      </c>
      <c r="F15" s="33"/>
      <c r="G15" s="323">
        <v>-0.03</v>
      </c>
      <c r="H15" s="175"/>
      <c r="I15" s="175"/>
      <c r="J15" s="175"/>
      <c r="K15" s="175"/>
      <c r="L15" s="13"/>
      <c r="M15" s="13"/>
      <c r="N15" s="13"/>
      <c r="O15" s="13"/>
      <c r="P15" s="175"/>
      <c r="Q15" s="175"/>
      <c r="R15" s="175"/>
      <c r="S15" s="175"/>
      <c r="T15" s="175"/>
    </row>
    <row r="16" spans="1:20">
      <c r="A16" s="175"/>
      <c r="B16" s="294" t="s">
        <v>35</v>
      </c>
      <c r="C16" s="294">
        <v>190</v>
      </c>
      <c r="D16" s="294">
        <v>180</v>
      </c>
      <c r="E16" s="323">
        <v>-0.05</v>
      </c>
      <c r="F16" s="294"/>
      <c r="G16" s="323">
        <v>-0.03</v>
      </c>
      <c r="H16" s="175"/>
      <c r="I16" s="175"/>
      <c r="J16" s="175"/>
      <c r="K16" s="175"/>
      <c r="L16" s="13"/>
      <c r="M16" s="13"/>
      <c r="N16" s="13"/>
      <c r="O16" s="13"/>
    </row>
    <row r="17" spans="1:20">
      <c r="A17" s="175"/>
      <c r="B17" s="294" t="s">
        <v>30</v>
      </c>
      <c r="C17" s="294">
        <v>217</v>
      </c>
      <c r="D17" s="294">
        <v>204</v>
      </c>
      <c r="E17" s="323">
        <v>-0.06</v>
      </c>
      <c r="F17" s="294"/>
      <c r="G17" s="323">
        <v>-0.03</v>
      </c>
      <c r="H17" s="175"/>
      <c r="I17" s="175"/>
      <c r="J17" s="175"/>
      <c r="K17" s="175"/>
      <c r="L17" s="13"/>
      <c r="M17" s="13"/>
      <c r="N17" s="13"/>
      <c r="O17" s="13"/>
    </row>
    <row r="18" spans="1:20">
      <c r="A18" s="175"/>
      <c r="B18" s="294" t="s">
        <v>19</v>
      </c>
      <c r="C18" s="294">
        <v>94</v>
      </c>
      <c r="D18" s="294">
        <v>86</v>
      </c>
      <c r="E18" s="323">
        <v>-0.09</v>
      </c>
      <c r="F18" s="294"/>
      <c r="G18" s="323">
        <v>-0.03</v>
      </c>
      <c r="H18" s="175"/>
      <c r="I18" s="175"/>
      <c r="J18" s="175"/>
      <c r="K18" s="175"/>
      <c r="L18" s="13"/>
      <c r="M18" s="13"/>
      <c r="N18" s="13"/>
      <c r="O18" s="13"/>
    </row>
    <row r="19" spans="1:20">
      <c r="A19" s="175"/>
      <c r="B19" s="294" t="s">
        <v>20</v>
      </c>
      <c r="C19" s="294">
        <v>52</v>
      </c>
      <c r="D19" s="294">
        <v>47</v>
      </c>
      <c r="E19" s="323">
        <v>-0.1</v>
      </c>
      <c r="F19" s="294"/>
      <c r="G19" s="323">
        <v>-0.03</v>
      </c>
      <c r="H19" s="175"/>
      <c r="I19" s="175"/>
      <c r="J19" s="175"/>
      <c r="K19" s="175"/>
      <c r="L19" s="13"/>
      <c r="M19" s="13"/>
      <c r="N19" s="13"/>
      <c r="O19" s="13"/>
    </row>
    <row r="20" spans="1:20">
      <c r="A20" s="175"/>
      <c r="B20" s="294" t="s">
        <v>37</v>
      </c>
      <c r="C20" s="294">
        <v>196</v>
      </c>
      <c r="D20" s="294">
        <v>171</v>
      </c>
      <c r="E20" s="323">
        <v>-0.13</v>
      </c>
      <c r="F20" s="294"/>
      <c r="G20" s="323">
        <v>-0.03</v>
      </c>
      <c r="H20" s="175"/>
      <c r="I20" s="175"/>
      <c r="J20" s="175"/>
      <c r="K20" s="175"/>
      <c r="L20" s="13"/>
      <c r="M20" s="13"/>
      <c r="N20" s="13"/>
      <c r="O20" s="13"/>
    </row>
    <row r="21" spans="1:20">
      <c r="A21" s="175"/>
      <c r="B21" s="294" t="s">
        <v>24</v>
      </c>
      <c r="C21" s="294">
        <v>221</v>
      </c>
      <c r="D21" s="294">
        <v>187</v>
      </c>
      <c r="E21" s="323">
        <v>-0.15</v>
      </c>
      <c r="F21" s="294"/>
      <c r="G21" s="323">
        <v>-0.03</v>
      </c>
      <c r="H21" s="175"/>
      <c r="I21" s="175"/>
      <c r="J21" s="175"/>
      <c r="K21" s="175"/>
      <c r="L21" s="13"/>
      <c r="M21" s="13"/>
      <c r="N21" s="13"/>
      <c r="O21" s="13"/>
    </row>
    <row r="22" spans="1:20">
      <c r="A22" s="175"/>
      <c r="B22" s="294" t="s">
        <v>38</v>
      </c>
      <c r="C22" s="294">
        <v>113</v>
      </c>
      <c r="D22" s="294">
        <v>91</v>
      </c>
      <c r="E22" s="323">
        <v>-0.19</v>
      </c>
      <c r="F22" s="294"/>
      <c r="G22" s="323">
        <v>-0.03</v>
      </c>
      <c r="H22" s="175"/>
      <c r="I22" s="175"/>
      <c r="J22" s="175"/>
      <c r="K22" s="175"/>
      <c r="L22" s="13"/>
      <c r="M22" s="13"/>
      <c r="N22" s="13"/>
      <c r="O22" s="13"/>
    </row>
    <row r="23" spans="1:20">
      <c r="A23" s="175"/>
      <c r="B23" s="294" t="s">
        <v>29</v>
      </c>
      <c r="C23" s="294">
        <v>147</v>
      </c>
      <c r="D23" s="294">
        <v>115</v>
      </c>
      <c r="E23" s="323">
        <v>-0.22</v>
      </c>
      <c r="F23" s="294"/>
      <c r="G23" s="323">
        <v>-0.03</v>
      </c>
      <c r="H23" s="175"/>
      <c r="I23" s="175"/>
      <c r="J23" s="175"/>
      <c r="K23" s="175"/>
      <c r="L23" s="13"/>
      <c r="M23" s="13"/>
      <c r="N23" s="13"/>
      <c r="O23" s="13"/>
    </row>
    <row r="24" spans="1:20">
      <c r="A24" s="175"/>
      <c r="B24" s="294" t="s">
        <v>27</v>
      </c>
      <c r="C24" s="294">
        <v>30</v>
      </c>
      <c r="D24" s="294">
        <v>20</v>
      </c>
      <c r="E24" s="323">
        <v>-0.33</v>
      </c>
      <c r="F24" s="294"/>
      <c r="G24" s="323">
        <v>-0.03</v>
      </c>
      <c r="H24" s="175"/>
      <c r="I24" s="175"/>
      <c r="J24" s="175"/>
      <c r="K24" s="175"/>
      <c r="L24" s="13"/>
      <c r="M24" s="13"/>
      <c r="N24" s="13"/>
      <c r="O24" s="13"/>
    </row>
    <row r="25" spans="1:20">
      <c r="A25" s="175"/>
      <c r="B25" s="294" t="s">
        <v>18</v>
      </c>
      <c r="C25" s="294">
        <v>20</v>
      </c>
      <c r="D25" s="294">
        <v>13</v>
      </c>
      <c r="E25" s="323">
        <v>-0.35</v>
      </c>
      <c r="F25" s="294"/>
      <c r="G25" s="323">
        <v>-0.03</v>
      </c>
      <c r="N25" s="13"/>
      <c r="O25" s="13"/>
    </row>
    <row r="26" spans="1:20">
      <c r="A26" s="175"/>
      <c r="B26" s="84" t="s">
        <v>53</v>
      </c>
      <c r="C26" s="84">
        <v>3118</v>
      </c>
      <c r="D26" s="84">
        <v>3021</v>
      </c>
      <c r="E26" s="323">
        <v>-0.03</v>
      </c>
      <c r="F26" s="294"/>
      <c r="G26" s="294"/>
      <c r="H26" s="175"/>
      <c r="I26" s="175"/>
      <c r="J26" s="175"/>
      <c r="K26" s="175"/>
      <c r="L26" s="13"/>
      <c r="M26" s="13"/>
      <c r="N26" s="13"/>
      <c r="O26" s="13"/>
      <c r="P26" s="175"/>
      <c r="Q26" s="175"/>
      <c r="R26" s="175"/>
      <c r="S26" s="175"/>
      <c r="T26" s="175"/>
    </row>
    <row r="27" spans="1:20" s="249" customFormat="1">
      <c r="B27" s="86"/>
      <c r="C27" s="101"/>
      <c r="D27" s="102"/>
      <c r="E27" s="27"/>
      <c r="F27" s="24"/>
      <c r="L27" s="13"/>
      <c r="M27" s="13"/>
      <c r="N27" s="13"/>
      <c r="O27" s="13"/>
    </row>
    <row r="28" spans="1:20">
      <c r="A28" s="400" t="s">
        <v>226</v>
      </c>
      <c r="B28" s="400"/>
      <c r="C28" s="400"/>
      <c r="D28" s="400"/>
      <c r="E28" s="400"/>
      <c r="F28" s="400"/>
      <c r="G28" s="400"/>
      <c r="H28" s="400"/>
      <c r="I28" s="400"/>
      <c r="J28" s="175"/>
      <c r="K28" s="175"/>
      <c r="L28" s="175"/>
      <c r="M28" s="175"/>
      <c r="N28" s="175"/>
      <c r="O28" s="175"/>
    </row>
    <row r="29" spans="1:20">
      <c r="A29" s="399" t="s">
        <v>555</v>
      </c>
      <c r="B29" s="399"/>
      <c r="C29" s="399"/>
      <c r="D29" s="399"/>
      <c r="E29" s="399"/>
      <c r="F29" s="399"/>
      <c r="G29" s="399"/>
      <c r="H29" s="399"/>
      <c r="I29" s="399"/>
      <c r="J29" s="175"/>
      <c r="K29" s="175"/>
      <c r="L29" s="175"/>
      <c r="M29" s="175"/>
      <c r="N29" s="175"/>
      <c r="O29" s="175"/>
    </row>
    <row r="30" spans="1:20">
      <c r="A30" s="198"/>
      <c r="B30" s="198"/>
      <c r="C30" s="198"/>
      <c r="D30" s="198"/>
      <c r="E30" s="198"/>
      <c r="F30" s="198"/>
      <c r="G30" s="198"/>
      <c r="H30" s="198"/>
      <c r="I30" s="198"/>
      <c r="J30" s="175"/>
      <c r="K30" s="175"/>
      <c r="L30" s="175"/>
      <c r="M30" s="175"/>
      <c r="N30" s="175"/>
      <c r="O30" s="175"/>
    </row>
    <row r="31" spans="1:20" s="75" customFormat="1">
      <c r="A31" s="398" t="s">
        <v>389</v>
      </c>
      <c r="B31" s="398"/>
      <c r="C31" s="398"/>
      <c r="D31" s="398"/>
      <c r="E31" s="398"/>
      <c r="F31" s="398"/>
      <c r="G31" s="398"/>
      <c r="H31" s="398"/>
      <c r="I31" s="398"/>
    </row>
    <row r="33" spans="1:20">
      <c r="A33" s="175"/>
      <c r="B33" s="175"/>
      <c r="C33" s="72" t="s">
        <v>208</v>
      </c>
      <c r="D33" s="61"/>
      <c r="E33" s="61"/>
      <c r="F33" s="61"/>
      <c r="G33" s="61"/>
      <c r="H33" s="70"/>
      <c r="I33" s="69"/>
      <c r="J33" s="175"/>
      <c r="K33" s="175"/>
      <c r="L33" s="175"/>
      <c r="M33" s="175"/>
      <c r="N33" s="175"/>
      <c r="O33" s="175"/>
      <c r="P33" s="175"/>
      <c r="Q33" s="175"/>
      <c r="R33" s="175"/>
      <c r="S33" s="175"/>
      <c r="T33" s="175"/>
    </row>
    <row r="34" spans="1:20">
      <c r="A34" s="175"/>
      <c r="B34" s="113">
        <v>2015</v>
      </c>
      <c r="C34">
        <v>87</v>
      </c>
      <c r="D34" s="32"/>
      <c r="E34" s="32"/>
      <c r="F34" s="32"/>
      <c r="G34" s="32"/>
      <c r="H34" s="33"/>
      <c r="I34" s="175"/>
      <c r="J34" s="175"/>
      <c r="K34" s="175"/>
      <c r="L34" s="175"/>
      <c r="M34" s="175"/>
      <c r="N34" s="175"/>
      <c r="O34" s="175"/>
      <c r="P34" s="175"/>
      <c r="Q34" s="175"/>
      <c r="R34" s="175"/>
      <c r="S34" s="175"/>
      <c r="T34" s="175"/>
    </row>
    <row r="35" spans="1:20">
      <c r="A35" s="175"/>
      <c r="B35" s="113">
        <v>2016</v>
      </c>
      <c r="C35">
        <v>96</v>
      </c>
      <c r="D35" s="32"/>
      <c r="E35" s="32"/>
      <c r="F35" s="32"/>
      <c r="G35" s="32"/>
      <c r="H35" s="33"/>
      <c r="I35" s="175"/>
      <c r="J35" s="175"/>
      <c r="K35" s="175"/>
      <c r="L35" s="175"/>
      <c r="M35" s="175"/>
      <c r="N35" s="175"/>
      <c r="O35" s="175"/>
      <c r="P35" s="175"/>
      <c r="Q35" s="175"/>
      <c r="R35" s="175"/>
      <c r="S35" s="175"/>
      <c r="T35" s="175"/>
    </row>
    <row r="36" spans="1:20">
      <c r="A36" s="175"/>
      <c r="B36" s="113">
        <v>2017</v>
      </c>
      <c r="C36">
        <v>149</v>
      </c>
      <c r="D36" s="32"/>
      <c r="E36" s="32"/>
      <c r="F36" s="32"/>
      <c r="G36" s="32"/>
      <c r="H36" s="33"/>
      <c r="I36" s="175"/>
      <c r="J36" s="175"/>
      <c r="K36" s="175"/>
      <c r="L36" s="175"/>
      <c r="M36" s="175"/>
      <c r="N36" s="175"/>
      <c r="O36" s="175"/>
      <c r="P36" s="175"/>
      <c r="Q36" s="175"/>
      <c r="R36" s="175"/>
      <c r="S36" s="175"/>
      <c r="T36" s="175"/>
    </row>
    <row r="37" spans="1:20">
      <c r="A37" s="175"/>
      <c r="B37" s="113">
        <v>2018</v>
      </c>
      <c r="C37">
        <v>161</v>
      </c>
      <c r="D37" s="32"/>
      <c r="E37" s="32"/>
      <c r="F37" s="32"/>
      <c r="G37" s="32"/>
      <c r="H37" s="33"/>
      <c r="I37" s="175"/>
      <c r="J37" s="175"/>
      <c r="K37" s="175"/>
      <c r="L37" s="175"/>
      <c r="M37" s="175"/>
      <c r="N37" s="175"/>
      <c r="O37" s="175"/>
      <c r="P37" s="175"/>
      <c r="Q37" s="175"/>
      <c r="R37" s="175"/>
      <c r="S37" s="175"/>
      <c r="T37" s="175"/>
    </row>
    <row r="38" spans="1:20">
      <c r="A38" s="175"/>
      <c r="B38" s="113">
        <v>2019</v>
      </c>
      <c r="C38">
        <v>164</v>
      </c>
      <c r="D38" s="32"/>
      <c r="E38" s="32"/>
      <c r="F38" s="32"/>
      <c r="G38" s="32"/>
      <c r="H38" s="33"/>
      <c r="I38" s="175"/>
      <c r="J38" s="175"/>
      <c r="K38" s="175"/>
      <c r="L38" s="175"/>
      <c r="M38" s="175"/>
      <c r="N38" s="175"/>
      <c r="O38" s="175"/>
      <c r="P38" s="175"/>
      <c r="Q38" s="175"/>
      <c r="R38" s="175"/>
      <c r="S38" s="175"/>
      <c r="T38" s="175"/>
    </row>
    <row r="40" spans="1:20" s="175" customFormat="1">
      <c r="A40" s="400" t="s">
        <v>226</v>
      </c>
      <c r="B40" s="400"/>
      <c r="C40" s="400"/>
      <c r="D40" s="400"/>
      <c r="E40" s="400"/>
      <c r="F40" s="400"/>
      <c r="G40" s="400"/>
      <c r="H40" s="400"/>
      <c r="I40" s="400"/>
    </row>
    <row r="41" spans="1:20" s="175" customFormat="1">
      <c r="A41" s="399" t="s">
        <v>556</v>
      </c>
      <c r="B41" s="399"/>
      <c r="C41" s="399"/>
      <c r="D41" s="399"/>
      <c r="E41" s="399"/>
      <c r="F41" s="399"/>
      <c r="G41" s="399"/>
      <c r="H41" s="399"/>
      <c r="I41" s="399"/>
    </row>
    <row r="42" spans="1:20">
      <c r="A42" s="175"/>
      <c r="B42" s="175"/>
      <c r="C42" s="175"/>
      <c r="D42" s="175"/>
      <c r="E42" s="175"/>
      <c r="F42" s="175"/>
      <c r="G42" s="175"/>
      <c r="H42" s="175"/>
      <c r="I42" s="175"/>
      <c r="J42" s="175"/>
      <c r="K42" s="20"/>
      <c r="L42" s="20"/>
      <c r="M42" s="20"/>
      <c r="N42" s="20"/>
      <c r="O42" s="20"/>
      <c r="P42" s="20"/>
      <c r="Q42" s="175"/>
      <c r="R42" s="175"/>
      <c r="S42" s="175"/>
      <c r="T42" s="175"/>
    </row>
    <row r="43" spans="1:20" s="75" customFormat="1">
      <c r="A43" s="398" t="s">
        <v>227</v>
      </c>
      <c r="B43" s="398"/>
      <c r="C43" s="398"/>
      <c r="D43" s="398"/>
      <c r="E43" s="398"/>
      <c r="F43" s="398"/>
      <c r="G43" s="398"/>
      <c r="H43" s="398"/>
      <c r="I43" s="398"/>
      <c r="K43" s="218"/>
      <c r="L43" s="218"/>
      <c r="M43" s="218"/>
      <c r="N43" s="218"/>
      <c r="O43" s="218"/>
      <c r="P43" s="218"/>
    </row>
    <row r="44" spans="1:20">
      <c r="A44" s="175"/>
      <c r="B44" s="175"/>
      <c r="C44" s="175"/>
      <c r="D44" s="175"/>
      <c r="E44" s="175"/>
      <c r="F44" s="175"/>
      <c r="G44" s="175"/>
      <c r="H44" s="175"/>
      <c r="I44" s="175"/>
      <c r="J44" s="5"/>
      <c r="K44" s="5"/>
      <c r="L44" s="6"/>
      <c r="M44" s="6"/>
      <c r="N44" s="6"/>
      <c r="O44" s="6"/>
      <c r="P44" s="5"/>
      <c r="Q44" s="5"/>
      <c r="R44" s="5"/>
      <c r="S44" s="5"/>
      <c r="T44" s="5"/>
    </row>
    <row r="45" spans="1:20" ht="26.5" customHeight="1">
      <c r="A45" s="175"/>
      <c r="B45" s="175"/>
      <c r="C45" s="417" t="s">
        <v>228</v>
      </c>
      <c r="D45" s="417"/>
      <c r="E45" s="175"/>
      <c r="F45" s="175"/>
      <c r="G45" s="175"/>
      <c r="H45" s="175"/>
      <c r="I45" s="175"/>
      <c r="J45" s="5"/>
      <c r="K45" s="5"/>
      <c r="L45" s="6"/>
      <c r="M45" s="6"/>
      <c r="N45" s="6"/>
      <c r="O45" s="6"/>
      <c r="P45" s="5"/>
      <c r="Q45" s="5"/>
      <c r="R45" s="5"/>
      <c r="S45" s="5"/>
      <c r="T45" s="5"/>
    </row>
    <row r="46" spans="1:20" ht="24" customHeight="1">
      <c r="A46" s="175"/>
      <c r="B46" s="23"/>
      <c r="C46" s="76">
        <v>2017</v>
      </c>
      <c r="D46" s="76">
        <v>2018</v>
      </c>
      <c r="E46" s="76" t="s">
        <v>225</v>
      </c>
      <c r="F46" s="260" t="s">
        <v>70</v>
      </c>
      <c r="G46" s="175" t="s">
        <v>415</v>
      </c>
      <c r="H46" s="175"/>
      <c r="I46" s="175"/>
      <c r="J46" s="5"/>
      <c r="K46" s="5"/>
      <c r="L46" s="6"/>
      <c r="M46" s="6"/>
      <c r="N46" s="6"/>
      <c r="O46" s="6"/>
      <c r="P46" s="5"/>
      <c r="Q46" s="5"/>
      <c r="R46" s="5"/>
      <c r="S46" s="5"/>
      <c r="T46" s="5"/>
    </row>
    <row r="47" spans="1:20">
      <c r="A47" s="175"/>
      <c r="B47" s="53" t="s">
        <v>31</v>
      </c>
      <c r="C47" s="103">
        <v>1579</v>
      </c>
      <c r="D47" s="103">
        <v>1969</v>
      </c>
      <c r="E47" s="27">
        <f t="shared" ref="E47:E67" si="0">(D47-C47)/C47</f>
        <v>0.24699176694110198</v>
      </c>
      <c r="F47" s="24"/>
      <c r="G47" s="207">
        <v>-0.12</v>
      </c>
      <c r="H47" s="175"/>
      <c r="I47" s="175"/>
      <c r="J47" s="175"/>
      <c r="K47" s="175"/>
      <c r="L47" s="13"/>
      <c r="M47" s="13"/>
      <c r="N47" s="13"/>
      <c r="O47" s="13"/>
      <c r="P47" s="175"/>
      <c r="Q47" s="175"/>
      <c r="R47" s="175"/>
      <c r="S47" s="175"/>
      <c r="T47" s="175"/>
    </row>
    <row r="48" spans="1:20">
      <c r="A48" s="175"/>
      <c r="B48" s="53" t="s">
        <v>27</v>
      </c>
      <c r="C48" s="103">
        <v>2941</v>
      </c>
      <c r="D48" s="103">
        <v>3526</v>
      </c>
      <c r="E48" s="27">
        <f t="shared" si="0"/>
        <v>0.19891193471608296</v>
      </c>
      <c r="F48" s="24"/>
      <c r="G48" s="207">
        <v>-0.12</v>
      </c>
      <c r="H48" s="175"/>
      <c r="I48" s="175"/>
      <c r="J48" s="175"/>
      <c r="K48" s="175"/>
      <c r="L48" s="13"/>
      <c r="M48" s="13"/>
      <c r="N48" s="13"/>
      <c r="O48" s="13"/>
      <c r="P48" s="175"/>
      <c r="Q48" s="175"/>
      <c r="R48" s="175"/>
      <c r="S48" s="175"/>
      <c r="T48" s="175"/>
    </row>
    <row r="49" spans="1:16">
      <c r="B49" s="53" t="s">
        <v>25</v>
      </c>
      <c r="C49" s="103">
        <v>3522</v>
      </c>
      <c r="D49" s="103">
        <v>3970</v>
      </c>
      <c r="E49" s="27">
        <f t="shared" si="0"/>
        <v>0.12720045428733673</v>
      </c>
      <c r="F49" s="24"/>
      <c r="G49" s="207">
        <v>-0.12</v>
      </c>
      <c r="H49" s="175"/>
      <c r="I49" s="175"/>
      <c r="J49" s="175"/>
      <c r="K49" s="175"/>
      <c r="L49" s="13"/>
      <c r="M49" s="13"/>
      <c r="N49" s="13"/>
      <c r="O49" s="13"/>
    </row>
    <row r="50" spans="1:16">
      <c r="B50" s="53" t="s">
        <v>18</v>
      </c>
      <c r="C50" s="103">
        <v>5665</v>
      </c>
      <c r="D50" s="103">
        <v>6236</v>
      </c>
      <c r="E50" s="27">
        <f t="shared" si="0"/>
        <v>0.10079435127978817</v>
      </c>
      <c r="F50" s="24"/>
      <c r="G50" s="207">
        <v>-0.12</v>
      </c>
      <c r="H50" s="175"/>
      <c r="I50" s="175"/>
      <c r="J50" s="175"/>
      <c r="K50" s="175"/>
      <c r="L50" s="13"/>
      <c r="M50" s="13"/>
      <c r="N50" s="13"/>
      <c r="O50" s="13"/>
    </row>
    <row r="51" spans="1:16">
      <c r="B51" s="53" t="s">
        <v>21</v>
      </c>
      <c r="C51" s="103">
        <v>3922</v>
      </c>
      <c r="D51" s="103">
        <v>4023</v>
      </c>
      <c r="E51" s="27">
        <f t="shared" si="0"/>
        <v>2.5752167261601223E-2</v>
      </c>
      <c r="F51" s="24"/>
      <c r="G51" s="207">
        <v>-0.12</v>
      </c>
      <c r="H51" s="175"/>
      <c r="I51" s="175"/>
      <c r="J51" s="175"/>
      <c r="K51" s="175"/>
      <c r="L51" s="13"/>
      <c r="M51" s="13"/>
      <c r="N51" s="13"/>
      <c r="O51" s="13"/>
    </row>
    <row r="52" spans="1:16">
      <c r="B52" s="53" t="s">
        <v>33</v>
      </c>
      <c r="C52" s="103">
        <v>2151</v>
      </c>
      <c r="D52" s="103">
        <v>2051</v>
      </c>
      <c r="E52" s="27">
        <f t="shared" si="0"/>
        <v>-4.6490004649000466E-2</v>
      </c>
      <c r="F52" s="24"/>
      <c r="G52" s="207">
        <v>-0.12</v>
      </c>
      <c r="H52" s="175"/>
      <c r="I52" s="175"/>
      <c r="J52" s="175"/>
      <c r="K52" s="175"/>
      <c r="L52" s="13"/>
      <c r="M52" s="13"/>
      <c r="N52" s="13"/>
      <c r="O52" s="13"/>
    </row>
    <row r="53" spans="1:16">
      <c r="B53" s="53" t="s">
        <v>19</v>
      </c>
      <c r="C53" s="103">
        <v>5553</v>
      </c>
      <c r="D53" s="103">
        <v>5258</v>
      </c>
      <c r="E53" s="27">
        <f t="shared" si="0"/>
        <v>-5.3124437241130917E-2</v>
      </c>
      <c r="F53" s="24"/>
      <c r="G53" s="207">
        <v>-0.12</v>
      </c>
      <c r="H53" s="175"/>
      <c r="I53" s="175"/>
      <c r="J53" s="175"/>
      <c r="K53" s="175"/>
      <c r="L53" s="13"/>
      <c r="M53" s="13"/>
      <c r="N53" s="13"/>
      <c r="O53" s="13"/>
    </row>
    <row r="54" spans="1:16">
      <c r="B54" s="53" t="s">
        <v>20</v>
      </c>
      <c r="C54" s="103">
        <v>6749</v>
      </c>
      <c r="D54" s="103">
        <v>6369</v>
      </c>
      <c r="E54" s="27">
        <f t="shared" si="0"/>
        <v>-5.6304637724107272E-2</v>
      </c>
      <c r="F54" s="24"/>
      <c r="G54" s="207">
        <v>-0.12</v>
      </c>
      <c r="H54" s="175"/>
      <c r="I54" s="175"/>
      <c r="J54" s="175"/>
      <c r="K54" s="175"/>
      <c r="L54" s="13"/>
      <c r="M54" s="13"/>
      <c r="N54" s="13"/>
      <c r="O54" s="13"/>
    </row>
    <row r="55" spans="1:16">
      <c r="B55" s="53" t="s">
        <v>32</v>
      </c>
      <c r="C55" s="103">
        <v>1649</v>
      </c>
      <c r="D55" s="103">
        <v>1541</v>
      </c>
      <c r="E55" s="27">
        <f t="shared" si="0"/>
        <v>-6.549423893268648E-2</v>
      </c>
      <c r="F55" s="24"/>
      <c r="G55" s="207">
        <v>-0.12</v>
      </c>
      <c r="H55" s="175"/>
      <c r="I55" s="175"/>
      <c r="J55" s="175"/>
      <c r="K55" s="175"/>
      <c r="L55" s="13"/>
      <c r="M55" s="13"/>
      <c r="N55" s="13"/>
      <c r="O55" s="13"/>
    </row>
    <row r="56" spans="1:16">
      <c r="B56" s="54" t="s">
        <v>22</v>
      </c>
      <c r="C56" s="213">
        <v>2988</v>
      </c>
      <c r="D56" s="213">
        <v>2766</v>
      </c>
      <c r="F56" s="212">
        <f>(D56-C56)/C56</f>
        <v>-7.4297188755020074E-2</v>
      </c>
      <c r="G56" s="207">
        <v>-0.12</v>
      </c>
      <c r="H56" s="175"/>
      <c r="I56" s="175"/>
      <c r="J56" s="175"/>
      <c r="K56" s="175"/>
      <c r="L56" s="13"/>
      <c r="M56" s="13"/>
      <c r="N56" s="13"/>
      <c r="O56" s="13"/>
    </row>
    <row r="57" spans="1:16">
      <c r="B57" s="43" t="s">
        <v>35</v>
      </c>
      <c r="C57" s="103">
        <v>1576</v>
      </c>
      <c r="D57" s="103">
        <v>1397</v>
      </c>
      <c r="E57" s="27">
        <f t="shared" si="0"/>
        <v>-0.11357868020304568</v>
      </c>
      <c r="F57" s="24"/>
      <c r="G57" s="207">
        <v>-0.12</v>
      </c>
      <c r="H57" s="175"/>
      <c r="I57" s="175"/>
      <c r="J57" s="175"/>
      <c r="K57" s="175"/>
      <c r="L57" s="13"/>
      <c r="M57" s="13"/>
      <c r="N57" s="13"/>
      <c r="O57" s="13"/>
    </row>
    <row r="58" spans="1:16">
      <c r="B58" s="53" t="s">
        <v>30</v>
      </c>
      <c r="C58" s="103">
        <v>3151</v>
      </c>
      <c r="D58" s="103">
        <v>2773</v>
      </c>
      <c r="E58" s="27">
        <f t="shared" si="0"/>
        <v>-0.11996191685179308</v>
      </c>
      <c r="F58" s="24"/>
      <c r="G58" s="207">
        <v>-0.12</v>
      </c>
      <c r="H58" s="175"/>
      <c r="I58" s="175"/>
      <c r="J58" s="175"/>
      <c r="K58" s="175"/>
      <c r="L58" s="13"/>
      <c r="M58" s="13"/>
      <c r="N58" s="13"/>
      <c r="O58" s="13"/>
    </row>
    <row r="59" spans="1:16">
      <c r="B59" s="53" t="s">
        <v>28</v>
      </c>
      <c r="C59" s="103">
        <v>4329</v>
      </c>
      <c r="D59" s="103">
        <v>3720</v>
      </c>
      <c r="E59" s="27">
        <f t="shared" si="0"/>
        <v>-0.14067914067914067</v>
      </c>
      <c r="F59" s="24"/>
      <c r="G59" s="207">
        <v>-0.12</v>
      </c>
      <c r="H59" s="175"/>
      <c r="I59" s="175"/>
      <c r="J59" s="175"/>
      <c r="K59" s="175"/>
      <c r="L59" s="13"/>
      <c r="M59" s="13"/>
      <c r="N59" s="13"/>
      <c r="O59" s="13"/>
    </row>
    <row r="60" spans="1:16">
      <c r="B60" s="53" t="s">
        <v>26</v>
      </c>
      <c r="C60" s="103">
        <v>2365</v>
      </c>
      <c r="D60" s="103">
        <v>2010</v>
      </c>
      <c r="E60" s="27">
        <f t="shared" si="0"/>
        <v>-0.15010570824524314</v>
      </c>
      <c r="F60" s="24"/>
      <c r="G60" s="207">
        <v>-0.12</v>
      </c>
      <c r="H60" s="175"/>
      <c r="I60" s="175"/>
      <c r="J60" s="175"/>
      <c r="K60" s="175"/>
      <c r="L60" s="13"/>
      <c r="M60" s="13"/>
      <c r="N60" s="13"/>
      <c r="O60" s="13"/>
    </row>
    <row r="61" spans="1:16">
      <c r="B61" s="53" t="s">
        <v>23</v>
      </c>
      <c r="C61" s="103">
        <v>7237</v>
      </c>
      <c r="D61" s="103">
        <v>5966</v>
      </c>
      <c r="E61" s="27">
        <f t="shared" si="0"/>
        <v>-0.17562525908525634</v>
      </c>
      <c r="F61" s="24"/>
      <c r="G61" s="207">
        <v>-0.12</v>
      </c>
      <c r="H61" s="175"/>
      <c r="I61" s="175"/>
      <c r="J61" s="175"/>
      <c r="K61" s="175"/>
      <c r="L61" s="13"/>
      <c r="M61" s="13"/>
      <c r="N61" s="13"/>
      <c r="O61" s="13"/>
    </row>
    <row r="62" spans="1:16">
      <c r="B62" s="53" t="s">
        <v>24</v>
      </c>
      <c r="C62" s="103">
        <v>3618</v>
      </c>
      <c r="D62" s="103">
        <v>2812</v>
      </c>
      <c r="E62" s="27">
        <f t="shared" si="0"/>
        <v>-0.22277501381978995</v>
      </c>
      <c r="F62" s="24"/>
      <c r="G62" s="207">
        <v>-0.12</v>
      </c>
      <c r="H62" s="175"/>
      <c r="I62" s="175"/>
      <c r="J62" s="175"/>
      <c r="K62" s="175"/>
      <c r="L62" s="13"/>
      <c r="M62" s="13"/>
      <c r="N62" s="13"/>
      <c r="O62" s="13"/>
    </row>
    <row r="63" spans="1:16">
      <c r="B63" s="53" t="s">
        <v>36</v>
      </c>
      <c r="C63" s="103">
        <v>4772</v>
      </c>
      <c r="D63" s="103">
        <v>3674</v>
      </c>
      <c r="E63" s="27">
        <f t="shared" si="0"/>
        <v>-0.23009220452640403</v>
      </c>
      <c r="F63" s="24"/>
      <c r="G63" s="207">
        <v>-0.12</v>
      </c>
      <c r="H63" s="175"/>
      <c r="I63" s="175"/>
      <c r="J63" s="175"/>
      <c r="K63" s="175"/>
      <c r="L63" s="13"/>
      <c r="M63" s="13"/>
      <c r="N63" s="13"/>
      <c r="O63" s="13"/>
    </row>
    <row r="64" spans="1:16">
      <c r="A64" s="175"/>
      <c r="B64" s="53" t="s">
        <v>29</v>
      </c>
      <c r="C64" s="103">
        <v>3477</v>
      </c>
      <c r="D64" s="103">
        <v>2516</v>
      </c>
      <c r="E64" s="27">
        <f t="shared" si="0"/>
        <v>-0.27638769053781997</v>
      </c>
      <c r="F64" s="24"/>
      <c r="G64" s="207">
        <v>-0.12</v>
      </c>
      <c r="H64" s="175"/>
      <c r="I64" s="175"/>
      <c r="J64" s="175"/>
      <c r="K64" s="175"/>
      <c r="L64" s="13"/>
      <c r="M64" s="13"/>
      <c r="N64" s="13"/>
      <c r="O64" s="13"/>
      <c r="P64" s="175"/>
    </row>
    <row r="65" spans="1:16">
      <c r="A65" s="175"/>
      <c r="B65" s="21" t="s">
        <v>37</v>
      </c>
      <c r="C65" s="103">
        <v>3845</v>
      </c>
      <c r="D65" s="103">
        <v>2568</v>
      </c>
      <c r="E65" s="27">
        <f t="shared" si="0"/>
        <v>-0.33211963589076721</v>
      </c>
      <c r="F65" s="16"/>
      <c r="G65" s="207">
        <v>-0.12</v>
      </c>
      <c r="H65" s="175"/>
      <c r="I65" s="175"/>
      <c r="J65" s="175"/>
      <c r="K65" s="175"/>
      <c r="L65" s="13"/>
      <c r="M65" s="13"/>
      <c r="N65" s="13"/>
      <c r="O65" s="13"/>
      <c r="P65" s="175"/>
    </row>
    <row r="66" spans="1:16">
      <c r="A66" s="175"/>
      <c r="B66" s="53" t="s">
        <v>38</v>
      </c>
      <c r="C66" s="103">
        <v>2023</v>
      </c>
      <c r="D66" s="103">
        <v>1336</v>
      </c>
      <c r="E66" s="27">
        <f t="shared" si="0"/>
        <v>-0.33959466139396938</v>
      </c>
      <c r="F66" s="25"/>
      <c r="G66" s="207">
        <v>-0.12</v>
      </c>
      <c r="H66" s="175"/>
      <c r="I66" s="175"/>
      <c r="J66" s="175"/>
      <c r="K66" s="175"/>
      <c r="L66" s="13"/>
      <c r="M66" s="13"/>
      <c r="N66" s="13"/>
      <c r="O66" s="13"/>
      <c r="P66" s="175"/>
    </row>
    <row r="67" spans="1:16">
      <c r="A67" s="175"/>
      <c r="B67" s="53" t="s">
        <v>34</v>
      </c>
      <c r="C67" s="103">
        <v>3307</v>
      </c>
      <c r="D67" s="103">
        <v>2020</v>
      </c>
      <c r="E67" s="27">
        <f t="shared" si="0"/>
        <v>-0.38917447837919567</v>
      </c>
      <c r="F67" s="27"/>
      <c r="G67" s="207">
        <v>-0.12</v>
      </c>
      <c r="H67" s="175"/>
      <c r="I67" s="175"/>
      <c r="J67" s="175"/>
      <c r="K67" s="175"/>
      <c r="L67" s="13"/>
      <c r="M67" s="13"/>
      <c r="N67" s="13"/>
      <c r="O67" s="13"/>
      <c r="P67" s="175"/>
    </row>
    <row r="68" spans="1:16">
      <c r="B68" s="86" t="s">
        <v>53</v>
      </c>
      <c r="C68" s="103">
        <v>3248</v>
      </c>
      <c r="D68" s="103">
        <v>2857</v>
      </c>
      <c r="E68" s="27">
        <f>(D68-C68)/C68</f>
        <v>-0.12038177339901478</v>
      </c>
      <c r="F68" s="24"/>
      <c r="G68" s="175"/>
      <c r="H68" s="175"/>
      <c r="I68" s="175"/>
      <c r="J68" s="175"/>
      <c r="K68" s="175"/>
      <c r="L68" s="13"/>
      <c r="M68" s="13"/>
      <c r="N68" s="13"/>
      <c r="O68" s="13"/>
    </row>
    <row r="69" spans="1:16" s="249" customFormat="1">
      <c r="B69" s="86"/>
      <c r="C69" s="103"/>
      <c r="D69" s="103"/>
      <c r="E69" s="27"/>
      <c r="F69" s="24"/>
      <c r="L69" s="13"/>
      <c r="M69" s="13"/>
      <c r="N69" s="13"/>
      <c r="O69" s="13"/>
    </row>
    <row r="70" spans="1:16">
      <c r="A70" s="400" t="s">
        <v>226</v>
      </c>
      <c r="B70" s="400"/>
      <c r="C70" s="400"/>
      <c r="D70" s="400"/>
      <c r="E70" s="400"/>
      <c r="F70" s="400"/>
      <c r="G70" s="400"/>
      <c r="H70" s="400"/>
      <c r="I70" s="400"/>
      <c r="J70" s="175"/>
      <c r="K70" s="175"/>
      <c r="L70" s="175"/>
      <c r="M70" s="175"/>
      <c r="N70" s="175"/>
      <c r="O70" s="175"/>
      <c r="P70" s="175"/>
    </row>
    <row r="71" spans="1:16">
      <c r="A71" s="399" t="s">
        <v>278</v>
      </c>
      <c r="B71" s="399"/>
      <c r="C71" s="399"/>
      <c r="D71" s="399"/>
      <c r="E71" s="399"/>
      <c r="F71" s="399"/>
      <c r="G71" s="399"/>
      <c r="H71" s="399"/>
      <c r="I71" s="399"/>
      <c r="J71" s="175"/>
      <c r="K71" s="175"/>
      <c r="L71" s="175"/>
      <c r="M71" s="175"/>
      <c r="N71" s="175"/>
      <c r="O71" s="175"/>
      <c r="P71" s="175"/>
    </row>
    <row r="72" spans="1:16">
      <c r="A72" s="175"/>
      <c r="B72" s="175"/>
      <c r="C72" s="175"/>
      <c r="D72" s="175"/>
      <c r="E72" s="175"/>
      <c r="F72" s="175"/>
      <c r="G72" s="175"/>
      <c r="H72" s="175"/>
      <c r="I72" s="175"/>
      <c r="J72" s="175"/>
      <c r="K72" s="20"/>
      <c r="L72" s="20"/>
      <c r="M72" s="20"/>
      <c r="N72" s="20"/>
      <c r="O72" s="20"/>
      <c r="P72" s="20"/>
    </row>
    <row r="73" spans="1:16" s="75" customFormat="1">
      <c r="A73" s="398" t="s">
        <v>390</v>
      </c>
      <c r="B73" s="398"/>
      <c r="C73" s="398"/>
      <c r="D73" s="398"/>
      <c r="E73" s="398"/>
      <c r="F73" s="398"/>
      <c r="G73" s="398"/>
      <c r="H73" s="398"/>
      <c r="I73" s="398"/>
    </row>
    <row r="75" spans="1:16" ht="24">
      <c r="A75" s="175"/>
      <c r="B75" s="175"/>
      <c r="C75" s="72" t="s">
        <v>229</v>
      </c>
      <c r="D75" s="61"/>
      <c r="E75" s="61"/>
      <c r="F75" s="61"/>
      <c r="G75" s="61"/>
      <c r="H75" s="70"/>
      <c r="I75" s="69"/>
      <c r="J75" s="175"/>
      <c r="K75" s="175"/>
      <c r="L75" s="175"/>
      <c r="M75" s="175"/>
      <c r="N75" s="175"/>
      <c r="O75" s="175"/>
      <c r="P75" s="175"/>
    </row>
    <row r="76" spans="1:16">
      <c r="A76" s="175"/>
      <c r="B76" s="113">
        <v>2014</v>
      </c>
      <c r="C76" s="173">
        <v>5976</v>
      </c>
      <c r="D76" s="32"/>
      <c r="E76" s="32"/>
      <c r="F76" s="32"/>
      <c r="G76" s="32"/>
      <c r="H76" s="33"/>
      <c r="I76" s="175"/>
      <c r="J76" s="175"/>
      <c r="K76" s="175"/>
      <c r="L76" s="175"/>
      <c r="M76" s="175"/>
      <c r="N76" s="175"/>
      <c r="O76" s="175"/>
      <c r="P76" s="175"/>
    </row>
    <row r="77" spans="1:16">
      <c r="A77" s="175"/>
      <c r="B77" s="113">
        <v>2015</v>
      </c>
      <c r="C77" s="173">
        <v>5137</v>
      </c>
      <c r="D77" s="32"/>
      <c r="E77" s="32"/>
      <c r="F77" s="32"/>
      <c r="G77" s="32"/>
      <c r="H77" s="33"/>
      <c r="I77" s="175"/>
      <c r="J77" s="175"/>
      <c r="K77" s="175"/>
      <c r="L77" s="175"/>
      <c r="M77" s="175"/>
      <c r="N77" s="175"/>
      <c r="O77" s="175"/>
      <c r="P77" s="175"/>
    </row>
    <row r="78" spans="1:16">
      <c r="A78" s="175"/>
      <c r="B78" s="113">
        <v>2016</v>
      </c>
      <c r="C78" s="173">
        <v>4647</v>
      </c>
      <c r="D78" s="32"/>
      <c r="E78" s="32"/>
      <c r="F78" s="32"/>
      <c r="G78" s="32"/>
      <c r="H78" s="33"/>
      <c r="I78" s="175"/>
      <c r="J78" s="175"/>
      <c r="K78" s="175"/>
      <c r="L78" s="175"/>
      <c r="M78" s="175"/>
      <c r="N78" s="175"/>
      <c r="O78" s="175"/>
      <c r="P78" s="175"/>
    </row>
    <row r="79" spans="1:16">
      <c r="A79" s="175"/>
      <c r="B79" s="113">
        <v>2017</v>
      </c>
      <c r="C79" s="229">
        <v>2988</v>
      </c>
      <c r="D79" s="32"/>
      <c r="E79" s="32"/>
      <c r="F79" s="32"/>
      <c r="G79" s="32"/>
      <c r="H79" s="33"/>
      <c r="I79" s="175"/>
      <c r="J79" s="175"/>
      <c r="K79" s="175"/>
      <c r="L79" s="175"/>
      <c r="M79" s="175"/>
      <c r="N79" s="175"/>
      <c r="O79" s="175"/>
      <c r="P79" s="175"/>
    </row>
    <row r="80" spans="1:16">
      <c r="A80" s="175"/>
      <c r="B80" s="113">
        <v>2018</v>
      </c>
      <c r="C80" s="229">
        <v>2766</v>
      </c>
      <c r="D80" s="32"/>
      <c r="E80" s="32"/>
      <c r="F80" s="32"/>
      <c r="G80" s="32"/>
      <c r="H80" s="33"/>
      <c r="I80" s="175"/>
      <c r="J80" s="175"/>
      <c r="K80" s="175"/>
      <c r="L80" s="175"/>
      <c r="M80" s="175"/>
      <c r="N80" s="175"/>
      <c r="O80" s="175"/>
      <c r="P80" s="175"/>
    </row>
    <row r="81" spans="1:14">
      <c r="L81" s="108"/>
    </row>
    <row r="82" spans="1:14">
      <c r="A82" s="400" t="s">
        <v>226</v>
      </c>
      <c r="B82" s="400"/>
      <c r="C82" s="400"/>
      <c r="D82" s="400"/>
      <c r="E82" s="400"/>
      <c r="F82" s="400"/>
      <c r="G82" s="400"/>
      <c r="H82" s="400"/>
      <c r="I82" s="400"/>
      <c r="J82" s="175"/>
      <c r="K82" s="175"/>
      <c r="L82" s="175"/>
      <c r="M82" s="175"/>
      <c r="N82" s="175"/>
    </row>
    <row r="83" spans="1:14">
      <c r="A83" s="399" t="s">
        <v>65</v>
      </c>
      <c r="B83" s="399"/>
      <c r="C83" s="399"/>
      <c r="D83" s="399"/>
      <c r="E83" s="399"/>
      <c r="F83" s="399"/>
      <c r="G83" s="399"/>
      <c r="H83" s="399"/>
      <c r="I83" s="399"/>
      <c r="J83" s="175"/>
      <c r="K83" s="175"/>
      <c r="L83" s="175"/>
      <c r="M83" s="175"/>
      <c r="N83" s="175"/>
    </row>
    <row r="84" spans="1:14" ht="14.25" customHeight="1">
      <c r="A84" s="198"/>
      <c r="B84" s="198"/>
      <c r="C84" s="198"/>
      <c r="D84" s="198"/>
      <c r="E84" s="198"/>
      <c r="F84" s="198"/>
      <c r="G84" s="198"/>
      <c r="H84" s="198"/>
      <c r="I84" s="198"/>
      <c r="J84" s="175"/>
      <c r="K84" s="175"/>
      <c r="L84" s="175"/>
      <c r="M84" s="175"/>
      <c r="N84" s="175"/>
    </row>
    <row r="85" spans="1:14" s="75" customFormat="1">
      <c r="A85" s="398" t="s">
        <v>557</v>
      </c>
      <c r="B85" s="398"/>
      <c r="C85" s="398"/>
      <c r="D85" s="398"/>
      <c r="E85" s="398"/>
      <c r="F85" s="398"/>
      <c r="G85" s="398"/>
      <c r="H85" s="398"/>
      <c r="I85" s="398"/>
    </row>
    <row r="86" spans="1:14">
      <c r="A86" s="2"/>
      <c r="B86" s="2"/>
      <c r="C86" s="2"/>
      <c r="D86" s="2"/>
      <c r="E86" s="2"/>
      <c r="F86" s="2"/>
      <c r="G86" s="2"/>
      <c r="H86" s="2"/>
      <c r="I86" s="2"/>
      <c r="J86" s="175"/>
      <c r="K86" s="175"/>
      <c r="L86" s="175"/>
      <c r="M86" s="175"/>
      <c r="N86" s="175"/>
    </row>
    <row r="87" spans="1:14" s="12" customFormat="1" ht="24">
      <c r="A87" s="109"/>
      <c r="B87" s="109"/>
      <c r="C87" s="71" t="s">
        <v>230</v>
      </c>
      <c r="D87" s="71" t="s">
        <v>231</v>
      </c>
      <c r="E87" s="71" t="s">
        <v>232</v>
      </c>
      <c r="F87" s="71" t="s">
        <v>233</v>
      </c>
      <c r="G87" s="71" t="s">
        <v>234</v>
      </c>
      <c r="H87" s="71" t="s">
        <v>235</v>
      </c>
      <c r="I87" s="71"/>
      <c r="J87" s="71"/>
      <c r="K87" s="71"/>
      <c r="L87" s="71"/>
      <c r="M87" s="71"/>
      <c r="N87" s="71"/>
    </row>
    <row r="88" spans="1:14">
      <c r="A88" s="5"/>
      <c r="B88" s="294" t="s">
        <v>35</v>
      </c>
      <c r="C88" s="340">
        <v>0.24</v>
      </c>
      <c r="D88" s="341">
        <v>0.54</v>
      </c>
      <c r="E88" s="207">
        <v>0.06</v>
      </c>
      <c r="F88" s="340">
        <v>0.04</v>
      </c>
      <c r="G88" s="340">
        <v>7.0000000000000007E-2</v>
      </c>
      <c r="H88" s="207">
        <v>0.04</v>
      </c>
      <c r="I88" s="41"/>
      <c r="J88" s="106"/>
      <c r="K88" s="41"/>
      <c r="L88" s="106"/>
      <c r="M88" s="41"/>
      <c r="N88" s="106"/>
    </row>
    <row r="89" spans="1:14">
      <c r="A89" s="175"/>
      <c r="B89" s="294" t="s">
        <v>23</v>
      </c>
      <c r="C89" s="312">
        <v>0.36</v>
      </c>
      <c r="D89" s="343">
        <v>0.35</v>
      </c>
      <c r="E89" s="312">
        <v>0.06</v>
      </c>
      <c r="F89" s="312">
        <v>0.06</v>
      </c>
      <c r="G89" s="312">
        <v>0.13</v>
      </c>
      <c r="H89" s="312">
        <v>0.04</v>
      </c>
      <c r="I89" s="41"/>
      <c r="J89" s="106"/>
      <c r="K89" s="41"/>
      <c r="L89" s="106"/>
      <c r="M89" s="41"/>
      <c r="N89" s="106"/>
    </row>
    <row r="90" spans="1:14">
      <c r="A90" s="175"/>
      <c r="B90" s="33" t="s">
        <v>22</v>
      </c>
      <c r="C90" s="311">
        <v>0.31</v>
      </c>
      <c r="D90" s="311">
        <v>0.41</v>
      </c>
      <c r="E90" s="311">
        <v>7.0000000000000007E-2</v>
      </c>
      <c r="F90" s="311">
        <v>0.06</v>
      </c>
      <c r="G90" s="311">
        <v>0.09</v>
      </c>
      <c r="H90" s="311">
        <v>0.06</v>
      </c>
      <c r="I90" s="41"/>
      <c r="J90" s="106"/>
      <c r="K90" s="41"/>
      <c r="L90" s="106"/>
      <c r="M90" s="41"/>
      <c r="N90" s="106"/>
    </row>
    <row r="91" spans="1:14">
      <c r="A91" s="175"/>
      <c r="B91" s="294" t="s">
        <v>32</v>
      </c>
      <c r="C91" s="207">
        <v>0.25</v>
      </c>
      <c r="D91" s="207">
        <v>0.45</v>
      </c>
      <c r="E91" s="341">
        <v>0.08</v>
      </c>
      <c r="F91" s="207">
        <v>7.0000000000000007E-2</v>
      </c>
      <c r="G91" s="207">
        <v>0.11</v>
      </c>
      <c r="H91" s="207">
        <v>0.05</v>
      </c>
      <c r="I91" s="41"/>
      <c r="J91" s="106"/>
      <c r="K91" s="41"/>
      <c r="L91" s="106"/>
      <c r="M91" s="41"/>
      <c r="N91" s="106"/>
    </row>
    <row r="92" spans="1:14">
      <c r="A92" s="175"/>
      <c r="B92" s="294" t="s">
        <v>31</v>
      </c>
      <c r="C92" s="207">
        <v>0.38</v>
      </c>
      <c r="D92" s="207">
        <v>0.37</v>
      </c>
      <c r="E92" s="207">
        <v>0.06</v>
      </c>
      <c r="F92" s="207">
        <v>0.05</v>
      </c>
      <c r="G92" s="207">
        <v>0.09</v>
      </c>
      <c r="H92" s="207">
        <v>0.06</v>
      </c>
      <c r="I92" s="41"/>
      <c r="J92" s="106"/>
      <c r="K92" s="41"/>
      <c r="L92" s="106"/>
      <c r="M92" s="41"/>
      <c r="N92" s="106"/>
    </row>
    <row r="93" spans="1:14">
      <c r="A93" s="175"/>
      <c r="B93" s="294" t="s">
        <v>38</v>
      </c>
      <c r="C93" s="207">
        <v>0.27</v>
      </c>
      <c r="D93" s="341">
        <v>0.46</v>
      </c>
      <c r="E93" s="207">
        <v>0.05</v>
      </c>
      <c r="F93" s="207">
        <v>0.06</v>
      </c>
      <c r="G93" s="207">
        <v>0.11</v>
      </c>
      <c r="H93" s="207">
        <v>0.04</v>
      </c>
      <c r="I93" s="41"/>
      <c r="J93" s="106"/>
      <c r="K93" s="41"/>
      <c r="L93" s="106"/>
      <c r="M93" s="41"/>
      <c r="N93" s="106"/>
    </row>
    <row r="94" spans="1:14">
      <c r="A94" s="175"/>
      <c r="B94" s="294" t="s">
        <v>33</v>
      </c>
      <c r="C94" s="207">
        <v>0.25</v>
      </c>
      <c r="D94" s="341">
        <v>0.46</v>
      </c>
      <c r="E94" s="207">
        <v>0.05</v>
      </c>
      <c r="F94" s="207">
        <v>0.06</v>
      </c>
      <c r="G94" s="341">
        <v>0.15</v>
      </c>
      <c r="H94" s="207">
        <v>0.03</v>
      </c>
      <c r="I94" s="41"/>
      <c r="J94" s="106"/>
      <c r="K94" s="41"/>
      <c r="M94" s="41"/>
      <c r="N94" s="106"/>
    </row>
    <row r="95" spans="1:14">
      <c r="A95" s="175"/>
      <c r="B95" s="294" t="s">
        <v>26</v>
      </c>
      <c r="C95" s="207">
        <v>0.28999999999999998</v>
      </c>
      <c r="D95" s="341">
        <v>0.46</v>
      </c>
      <c r="E95" s="341">
        <v>0.08</v>
      </c>
      <c r="F95" s="207">
        <v>0.06</v>
      </c>
      <c r="G95" s="340">
        <v>0.06</v>
      </c>
      <c r="H95" s="207">
        <v>0.05</v>
      </c>
      <c r="I95" s="41"/>
      <c r="J95" s="106"/>
      <c r="K95" s="41"/>
      <c r="L95" s="106"/>
      <c r="M95" s="41"/>
      <c r="N95" s="106"/>
    </row>
    <row r="96" spans="1:14">
      <c r="A96" s="175"/>
      <c r="B96" s="294" t="s">
        <v>36</v>
      </c>
      <c r="C96" s="340">
        <v>0.23</v>
      </c>
      <c r="D96" s="207">
        <v>0.38</v>
      </c>
      <c r="E96" s="340">
        <v>0.03</v>
      </c>
      <c r="F96" s="207">
        <v>0.06</v>
      </c>
      <c r="G96" s="341">
        <v>0.24</v>
      </c>
      <c r="H96" s="207">
        <v>0.06</v>
      </c>
      <c r="J96" s="106"/>
      <c r="K96" s="41"/>
      <c r="L96" s="106"/>
      <c r="M96" s="41"/>
      <c r="N96" s="106"/>
    </row>
    <row r="97" spans="1:14">
      <c r="A97" s="175"/>
      <c r="B97" s="294" t="s">
        <v>18</v>
      </c>
      <c r="C97" s="341">
        <v>0.4</v>
      </c>
      <c r="D97" s="207">
        <v>0.36</v>
      </c>
      <c r="E97" s="207">
        <v>0.05</v>
      </c>
      <c r="F97" s="207">
        <v>0.05</v>
      </c>
      <c r="G97" s="207">
        <v>0.09</v>
      </c>
      <c r="H97" s="207">
        <v>0.05</v>
      </c>
      <c r="I97" s="41"/>
      <c r="J97" s="106"/>
      <c r="K97" s="41"/>
      <c r="L97" s="106"/>
      <c r="M97" s="41"/>
      <c r="N97" s="106"/>
    </row>
    <row r="98" spans="1:14">
      <c r="A98" s="175"/>
      <c r="B98" s="294" t="s">
        <v>29</v>
      </c>
      <c r="C98" s="207">
        <v>0.31</v>
      </c>
      <c r="D98" s="207">
        <v>0.4</v>
      </c>
      <c r="E98" s="207">
        <v>0.06</v>
      </c>
      <c r="F98" s="341">
        <v>0.08</v>
      </c>
      <c r="G98" s="207">
        <v>0.13</v>
      </c>
      <c r="H98" s="207">
        <v>0.02</v>
      </c>
      <c r="I98" s="41"/>
      <c r="J98" s="106"/>
      <c r="K98" s="41"/>
      <c r="L98" s="106"/>
      <c r="M98" s="41"/>
      <c r="N98" s="106"/>
    </row>
    <row r="99" spans="1:14">
      <c r="A99" s="175"/>
      <c r="B99" s="294" t="s">
        <v>25</v>
      </c>
      <c r="C99" s="207">
        <v>0.32</v>
      </c>
      <c r="D99" s="207">
        <v>0.44</v>
      </c>
      <c r="E99" s="207">
        <v>0.05</v>
      </c>
      <c r="F99" s="207">
        <v>0.05</v>
      </c>
      <c r="G99" s="207">
        <v>0.11</v>
      </c>
      <c r="H99" s="207">
        <v>0.03</v>
      </c>
      <c r="I99" s="41"/>
      <c r="J99" s="106"/>
      <c r="K99" s="41"/>
      <c r="L99" s="106"/>
      <c r="M99" s="41"/>
      <c r="N99" s="106"/>
    </row>
    <row r="100" spans="1:14">
      <c r="A100" s="175"/>
      <c r="B100" s="294" t="s">
        <v>24</v>
      </c>
      <c r="C100" s="207">
        <v>0.37</v>
      </c>
      <c r="D100" s="207">
        <v>0.42</v>
      </c>
      <c r="E100" s="207">
        <v>0.06</v>
      </c>
      <c r="F100" s="207">
        <v>0.05</v>
      </c>
      <c r="G100" s="340">
        <v>7.0000000000000007E-2</v>
      </c>
      <c r="H100" s="207">
        <v>0.04</v>
      </c>
      <c r="I100" s="41"/>
      <c r="J100" s="106"/>
      <c r="K100" s="41"/>
      <c r="L100" s="106"/>
      <c r="M100" s="41"/>
      <c r="N100" s="106"/>
    </row>
    <row r="101" spans="1:14">
      <c r="A101" s="175"/>
      <c r="B101" s="294" t="s">
        <v>19</v>
      </c>
      <c r="C101" s="207">
        <v>0.39</v>
      </c>
      <c r="D101" s="207">
        <v>0.39</v>
      </c>
      <c r="E101" s="207">
        <v>0.05</v>
      </c>
      <c r="F101" s="207">
        <v>0.05</v>
      </c>
      <c r="G101" s="207">
        <v>0.08</v>
      </c>
      <c r="H101" s="207">
        <v>0.05</v>
      </c>
      <c r="I101" s="41"/>
      <c r="J101" s="106"/>
      <c r="K101" s="41"/>
      <c r="L101" s="106"/>
      <c r="M101" s="41"/>
      <c r="N101" s="106"/>
    </row>
    <row r="102" spans="1:14">
      <c r="A102" s="175"/>
      <c r="B102" s="294" t="s">
        <v>30</v>
      </c>
      <c r="C102" s="207">
        <v>0.33</v>
      </c>
      <c r="D102" s="207">
        <v>0.44</v>
      </c>
      <c r="E102" s="207">
        <v>0.06</v>
      </c>
      <c r="F102" s="207">
        <v>0.05</v>
      </c>
      <c r="G102" s="207">
        <v>0.08</v>
      </c>
      <c r="H102" s="207">
        <v>0.04</v>
      </c>
      <c r="I102" s="41"/>
      <c r="J102" s="106"/>
      <c r="K102" s="41"/>
      <c r="L102" s="106"/>
      <c r="M102" s="41"/>
      <c r="N102" s="106"/>
    </row>
    <row r="103" spans="1:14">
      <c r="A103" s="175"/>
      <c r="B103" s="294" t="s">
        <v>37</v>
      </c>
      <c r="C103" s="207">
        <v>0.28999999999999998</v>
      </c>
      <c r="D103" s="207">
        <v>0.43</v>
      </c>
      <c r="E103" s="340">
        <v>0.04</v>
      </c>
      <c r="F103" s="207">
        <v>0.06</v>
      </c>
      <c r="G103" s="207">
        <v>0.14000000000000001</v>
      </c>
      <c r="H103" s="207">
        <v>0.04</v>
      </c>
      <c r="I103" s="104"/>
      <c r="J103" s="105"/>
      <c r="K103" s="104"/>
      <c r="L103" s="105"/>
      <c r="M103" s="104"/>
      <c r="N103" s="105"/>
    </row>
    <row r="104" spans="1:14">
      <c r="A104" s="175"/>
      <c r="B104" s="294" t="s">
        <v>34</v>
      </c>
      <c r="C104" s="207">
        <v>0.25</v>
      </c>
      <c r="D104" s="207">
        <v>0.42</v>
      </c>
      <c r="E104" s="207">
        <v>7.0000000000000007E-2</v>
      </c>
      <c r="F104" s="341">
        <v>0.08</v>
      </c>
      <c r="G104" s="207">
        <v>0.11</v>
      </c>
      <c r="H104" s="207">
        <v>7.0000000000000007E-2</v>
      </c>
      <c r="I104" s="107"/>
      <c r="J104" s="106"/>
      <c r="K104" s="41"/>
      <c r="L104" s="106"/>
      <c r="M104" s="41"/>
      <c r="N104" s="106"/>
    </row>
    <row r="105" spans="1:14">
      <c r="A105" s="175"/>
      <c r="B105" s="294" t="s">
        <v>20</v>
      </c>
      <c r="C105" s="341">
        <v>0.45</v>
      </c>
      <c r="D105" s="340">
        <v>0.32</v>
      </c>
      <c r="E105" s="207">
        <v>0.05</v>
      </c>
      <c r="F105" s="207">
        <v>0.05</v>
      </c>
      <c r="G105" s="207">
        <v>0.1</v>
      </c>
      <c r="H105" s="207">
        <v>0.03</v>
      </c>
      <c r="I105" s="41"/>
      <c r="J105" s="106"/>
      <c r="K105" s="41"/>
      <c r="L105" s="106"/>
      <c r="M105" s="41"/>
      <c r="N105" s="106"/>
    </row>
    <row r="106" spans="1:14">
      <c r="A106" s="175"/>
      <c r="B106" s="294" t="s">
        <v>21</v>
      </c>
      <c r="C106" s="207">
        <v>0.35</v>
      </c>
      <c r="D106" s="207">
        <v>0.44</v>
      </c>
      <c r="E106" s="340">
        <v>0.04</v>
      </c>
      <c r="F106" s="340">
        <v>0.04</v>
      </c>
      <c r="G106" s="207">
        <v>0.1</v>
      </c>
      <c r="H106" s="207">
        <v>0.03</v>
      </c>
      <c r="I106" s="41"/>
      <c r="J106" s="106"/>
      <c r="K106" s="41"/>
      <c r="L106" s="106"/>
      <c r="M106" s="41"/>
      <c r="N106" s="106"/>
    </row>
    <row r="107" spans="1:14">
      <c r="A107" s="175"/>
      <c r="B107" s="294" t="s">
        <v>28</v>
      </c>
      <c r="C107" s="207">
        <v>0.35</v>
      </c>
      <c r="D107" s="207">
        <v>0.39</v>
      </c>
      <c r="E107" s="207">
        <v>0.05</v>
      </c>
      <c r="F107" s="207">
        <v>0.06</v>
      </c>
      <c r="G107" s="207">
        <v>0.12</v>
      </c>
      <c r="H107" s="207">
        <v>0.03</v>
      </c>
      <c r="I107" s="41"/>
      <c r="J107" s="106"/>
      <c r="K107" s="41"/>
      <c r="L107" s="106"/>
      <c r="M107" s="41"/>
      <c r="N107" s="106"/>
    </row>
    <row r="108" spans="1:14">
      <c r="A108" s="175"/>
      <c r="B108" s="294" t="s">
        <v>27</v>
      </c>
      <c r="C108" s="207">
        <v>0.34</v>
      </c>
      <c r="D108" s="207">
        <v>0.42</v>
      </c>
      <c r="E108" s="207">
        <v>0.05</v>
      </c>
      <c r="F108" s="340">
        <v>0.04</v>
      </c>
      <c r="G108" s="207">
        <v>0.1</v>
      </c>
      <c r="H108" s="207">
        <v>0.05</v>
      </c>
      <c r="I108" s="41"/>
      <c r="J108" s="106"/>
      <c r="K108" s="41"/>
      <c r="L108" s="106"/>
      <c r="M108" s="41"/>
      <c r="N108" s="106"/>
    </row>
    <row r="109" spans="1:14">
      <c r="A109" s="175"/>
      <c r="B109" s="33" t="s">
        <v>22</v>
      </c>
      <c r="C109" s="342">
        <v>0.31</v>
      </c>
      <c r="D109" s="342">
        <v>0.41</v>
      </c>
      <c r="E109" s="342">
        <v>7.0000000000000007E-2</v>
      </c>
      <c r="F109" s="342">
        <v>0.06</v>
      </c>
      <c r="G109" s="342">
        <v>0.09</v>
      </c>
      <c r="H109" s="311">
        <v>0.06</v>
      </c>
      <c r="I109" s="175"/>
      <c r="J109" s="175"/>
      <c r="K109" s="175"/>
      <c r="L109" s="175"/>
      <c r="M109" s="175"/>
      <c r="N109" s="11"/>
    </row>
    <row r="110" spans="1:14" ht="69.75" customHeight="1">
      <c r="A110" s="399" t="s">
        <v>558</v>
      </c>
      <c r="B110" s="399"/>
      <c r="C110" s="399"/>
      <c r="D110" s="399"/>
      <c r="E110" s="399"/>
      <c r="F110" s="399"/>
      <c r="G110" s="399"/>
      <c r="H110" s="399"/>
      <c r="I110" s="399"/>
      <c r="J110" s="175"/>
      <c r="K110" s="175"/>
      <c r="L110" s="175"/>
      <c r="M110" s="175"/>
      <c r="N110" s="175"/>
    </row>
    <row r="111" spans="1:14" ht="25.5" customHeight="1">
      <c r="A111" s="399" t="s">
        <v>236</v>
      </c>
      <c r="B111" s="399"/>
      <c r="C111" s="399"/>
      <c r="D111" s="399"/>
      <c r="E111" s="399"/>
      <c r="F111" s="399"/>
      <c r="G111" s="399"/>
      <c r="H111" s="399"/>
      <c r="I111" s="399"/>
      <c r="J111" s="175"/>
      <c r="K111" s="175"/>
      <c r="L111" s="175"/>
      <c r="M111" s="175"/>
      <c r="N111" s="175"/>
    </row>
  </sheetData>
  <sortState ref="B5:E25">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L81">
    <cfRule type="top10" dxfId="5" priority="15" percent="1" bottom="1" rank="10"/>
    <cfRule type="top10" dxfId="4" priority="16" percent="1" rank="10"/>
  </conditionalFormatting>
  <conditionalFormatting sqref="L88">
    <cfRule type="top10" dxfId="3" priority="3" percent="1" bottom="1" rank="10"/>
    <cfRule type="top10" dxfId="2" priority="4" percent="1" rank="10"/>
  </conditionalFormatting>
  <conditionalFormatting sqref="L93">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96" zoomScaleNormal="96" workbookViewId="0">
      <selection activeCell="B135" sqref="B135"/>
    </sheetView>
  </sheetViews>
  <sheetFormatPr defaultColWidth="8.81640625" defaultRowHeight="14.5"/>
  <cols>
    <col min="2" max="2" width="36.1796875" customWidth="1"/>
    <col min="3" max="3" width="9.26953125" customWidth="1"/>
  </cols>
  <sheetData>
    <row r="1" spans="1:9" s="75" customFormat="1">
      <c r="A1" s="398" t="s">
        <v>286</v>
      </c>
      <c r="B1" s="398"/>
      <c r="C1" s="398"/>
      <c r="D1" s="398"/>
      <c r="E1" s="398"/>
      <c r="F1" s="398"/>
      <c r="G1" s="398"/>
      <c r="H1" s="398"/>
      <c r="I1" s="398"/>
    </row>
    <row r="3" spans="1:9" ht="24.5">
      <c r="A3" s="175"/>
      <c r="B3" s="175"/>
      <c r="C3" s="202" t="s">
        <v>237</v>
      </c>
      <c r="D3" s="175"/>
      <c r="E3" s="175"/>
      <c r="F3" s="175"/>
      <c r="G3" s="175"/>
      <c r="H3" s="175"/>
      <c r="I3" s="175"/>
    </row>
    <row r="4" spans="1:9">
      <c r="A4" s="175"/>
      <c r="B4" s="61" t="s">
        <v>238</v>
      </c>
      <c r="C4" s="173">
        <v>0</v>
      </c>
      <c r="D4" s="175"/>
      <c r="E4" s="175"/>
      <c r="F4" s="175"/>
      <c r="G4" s="175"/>
      <c r="H4" s="175"/>
      <c r="I4" s="175"/>
    </row>
    <row r="5" spans="1:9">
      <c r="A5" s="175"/>
      <c r="B5" s="61" t="s">
        <v>239</v>
      </c>
      <c r="C5" s="173">
        <v>1</v>
      </c>
      <c r="D5" s="175"/>
      <c r="E5" s="175"/>
      <c r="F5" s="175"/>
      <c r="G5" s="175"/>
      <c r="H5" s="175"/>
      <c r="I5" s="175"/>
    </row>
    <row r="6" spans="1:9">
      <c r="A6" s="175"/>
      <c r="B6" s="61" t="s">
        <v>240</v>
      </c>
      <c r="C6" s="173">
        <v>0</v>
      </c>
      <c r="D6" s="175"/>
      <c r="E6" s="175"/>
      <c r="F6" s="175"/>
      <c r="G6" s="175"/>
      <c r="H6" s="175"/>
      <c r="I6" s="175"/>
    </row>
    <row r="7" spans="1:9">
      <c r="A7" s="175"/>
      <c r="B7" s="61" t="s">
        <v>241</v>
      </c>
      <c r="C7" s="173">
        <v>1</v>
      </c>
      <c r="D7" s="175"/>
      <c r="E7" s="175"/>
      <c r="F7" s="175"/>
      <c r="G7" s="175"/>
      <c r="H7" s="175"/>
      <c r="I7" s="175"/>
    </row>
    <row r="8" spans="1:9">
      <c r="A8" s="175"/>
      <c r="B8" s="61" t="s">
        <v>242</v>
      </c>
      <c r="C8" s="173">
        <v>1</v>
      </c>
      <c r="D8" s="175"/>
      <c r="E8" s="175"/>
      <c r="F8" s="175"/>
      <c r="G8" s="175"/>
      <c r="H8" s="175"/>
      <c r="I8" s="175"/>
    </row>
    <row r="9" spans="1:9">
      <c r="A9" s="175"/>
      <c r="B9" s="61" t="s">
        <v>243</v>
      </c>
      <c r="C9" s="173">
        <v>1</v>
      </c>
      <c r="D9" s="175"/>
      <c r="E9" s="175"/>
      <c r="F9" s="175"/>
      <c r="G9" s="175"/>
      <c r="H9" s="175"/>
      <c r="I9" s="175"/>
    </row>
    <row r="10" spans="1:9">
      <c r="A10" s="175"/>
      <c r="B10" s="61" t="s">
        <v>244</v>
      </c>
      <c r="C10" s="173">
        <v>1</v>
      </c>
      <c r="D10" s="175"/>
      <c r="E10" s="175"/>
      <c r="F10" s="175"/>
      <c r="G10" s="175"/>
      <c r="H10" s="175"/>
      <c r="I10" s="175"/>
    </row>
    <row r="11" spans="1:9">
      <c r="A11" s="175"/>
      <c r="B11" s="61" t="s">
        <v>245</v>
      </c>
      <c r="C11" s="173">
        <v>1</v>
      </c>
      <c r="D11" s="175"/>
      <c r="E11" s="175"/>
      <c r="F11" s="175"/>
      <c r="G11" s="175"/>
      <c r="H11" s="175"/>
      <c r="I11" s="175"/>
    </row>
    <row r="12" spans="1:9">
      <c r="A12" s="175"/>
      <c r="B12" s="61" t="s">
        <v>246</v>
      </c>
      <c r="C12" s="173">
        <v>0</v>
      </c>
      <c r="D12" s="175"/>
      <c r="E12" s="175"/>
      <c r="F12" s="175"/>
      <c r="G12" s="175"/>
      <c r="H12" s="175"/>
      <c r="I12" s="175"/>
    </row>
    <row r="13" spans="1:9">
      <c r="A13" s="175"/>
      <c r="B13" s="61" t="s">
        <v>247</v>
      </c>
      <c r="C13" s="173">
        <v>2</v>
      </c>
      <c r="D13" s="175"/>
      <c r="E13" s="175"/>
      <c r="F13" s="175"/>
      <c r="G13" s="175"/>
      <c r="H13" s="175"/>
      <c r="I13" s="175"/>
    </row>
    <row r="14" spans="1:9">
      <c r="A14" s="175"/>
      <c r="B14" s="61" t="s">
        <v>248</v>
      </c>
      <c r="C14" s="173">
        <v>2</v>
      </c>
      <c r="D14" s="175"/>
      <c r="E14" s="175"/>
      <c r="F14" s="175"/>
      <c r="G14" s="175"/>
      <c r="H14" s="175"/>
      <c r="I14" s="175"/>
    </row>
    <row r="15" spans="1:9">
      <c r="A15" s="175"/>
      <c r="B15" s="61" t="s">
        <v>249</v>
      </c>
      <c r="C15" s="173">
        <v>1</v>
      </c>
      <c r="D15" s="175"/>
      <c r="E15" s="175"/>
      <c r="F15" s="175"/>
      <c r="G15" s="175"/>
      <c r="H15" s="175"/>
      <c r="I15" s="175"/>
    </row>
    <row r="16" spans="1:9">
      <c r="A16" s="175"/>
      <c r="B16" s="61" t="s">
        <v>250</v>
      </c>
      <c r="C16" s="173">
        <v>0</v>
      </c>
      <c r="D16" s="175"/>
      <c r="E16" s="175"/>
      <c r="F16" s="175"/>
      <c r="G16" s="175"/>
      <c r="H16" s="175"/>
      <c r="I16" s="175"/>
    </row>
    <row r="17" spans="1:9">
      <c r="A17" s="175"/>
      <c r="B17" s="61" t="s">
        <v>251</v>
      </c>
      <c r="C17" s="173">
        <v>5</v>
      </c>
      <c r="D17" s="175"/>
      <c r="E17" s="175"/>
      <c r="F17" s="175"/>
      <c r="G17" s="175"/>
      <c r="H17" s="175"/>
      <c r="I17" s="175"/>
    </row>
    <row r="18" spans="1:9">
      <c r="A18" s="175"/>
      <c r="B18" s="61" t="s">
        <v>252</v>
      </c>
      <c r="C18" s="173">
        <v>2</v>
      </c>
      <c r="D18" s="175"/>
      <c r="E18" s="175"/>
      <c r="F18" s="175"/>
      <c r="G18" s="175"/>
      <c r="H18" s="175"/>
      <c r="I18" s="175"/>
    </row>
    <row r="19" spans="1:9">
      <c r="A19" s="175"/>
      <c r="B19" s="61" t="s">
        <v>253</v>
      </c>
      <c r="C19" s="173">
        <v>1</v>
      </c>
      <c r="D19" s="175"/>
      <c r="E19" s="175"/>
      <c r="F19" s="175"/>
      <c r="G19" s="175"/>
      <c r="H19" s="175"/>
      <c r="I19" s="175"/>
    </row>
    <row r="20" spans="1:9">
      <c r="A20" s="175"/>
      <c r="B20" s="61" t="s">
        <v>254</v>
      </c>
      <c r="C20" s="173">
        <v>0</v>
      </c>
      <c r="D20" s="175"/>
      <c r="E20" s="175"/>
      <c r="F20" s="175"/>
      <c r="G20" s="175"/>
      <c r="H20" s="175"/>
      <c r="I20" s="175"/>
    </row>
    <row r="21" spans="1:9">
      <c r="A21" s="175"/>
      <c r="B21" s="61" t="s">
        <v>255</v>
      </c>
      <c r="C21" s="173">
        <v>1</v>
      </c>
      <c r="D21" s="175"/>
      <c r="E21" s="175"/>
      <c r="F21" s="175"/>
      <c r="G21" s="175"/>
      <c r="H21" s="175"/>
      <c r="I21" s="175"/>
    </row>
    <row r="22" spans="1:9">
      <c r="A22" s="175"/>
      <c r="B22" s="61" t="s">
        <v>256</v>
      </c>
      <c r="C22" s="173">
        <v>4</v>
      </c>
      <c r="D22" s="175"/>
      <c r="E22" s="175"/>
      <c r="F22" s="175"/>
      <c r="G22" s="175"/>
      <c r="H22" s="175"/>
      <c r="I22" s="175"/>
    </row>
    <row r="23" spans="1:9">
      <c r="A23" s="175"/>
      <c r="B23" s="61" t="s">
        <v>257</v>
      </c>
      <c r="C23" s="173">
        <v>1</v>
      </c>
      <c r="D23" s="175"/>
      <c r="E23" s="175"/>
      <c r="F23" s="175"/>
      <c r="G23" s="175"/>
      <c r="H23" s="175"/>
      <c r="I23" s="175"/>
    </row>
    <row r="24" spans="1:9">
      <c r="A24" s="175"/>
      <c r="B24" s="61" t="s">
        <v>258</v>
      </c>
      <c r="C24" s="173">
        <v>1</v>
      </c>
      <c r="D24" s="175"/>
      <c r="E24" s="175"/>
      <c r="F24" s="175"/>
      <c r="G24" s="175"/>
      <c r="H24" s="175"/>
      <c r="I24" s="175"/>
    </row>
    <row r="26" spans="1:9" ht="15.75" customHeight="1">
      <c r="A26" s="399" t="s">
        <v>259</v>
      </c>
      <c r="B26" s="399"/>
      <c r="C26" s="399"/>
      <c r="D26" s="399"/>
      <c r="E26" s="399"/>
      <c r="F26" s="399"/>
      <c r="G26" s="399"/>
      <c r="H26" s="399"/>
      <c r="I26" s="399"/>
    </row>
    <row r="27" spans="1:9" ht="26.5" customHeight="1">
      <c r="A27" s="399" t="s">
        <v>260</v>
      </c>
      <c r="B27" s="399"/>
      <c r="C27" s="399"/>
      <c r="D27" s="399"/>
      <c r="E27" s="399"/>
      <c r="F27" s="399"/>
      <c r="G27" s="399"/>
      <c r="H27" s="399"/>
      <c r="I27" s="399"/>
    </row>
    <row r="29" spans="1:9" s="75" customFormat="1">
      <c r="A29" s="398" t="s">
        <v>261</v>
      </c>
      <c r="B29" s="398"/>
      <c r="C29" s="398"/>
      <c r="D29" s="398"/>
      <c r="E29" s="398"/>
      <c r="F29" s="398"/>
      <c r="G29" s="398"/>
      <c r="H29" s="398"/>
      <c r="I29" s="398"/>
    </row>
    <row r="31" spans="1:9" ht="24.5">
      <c r="A31" s="175"/>
      <c r="B31" s="175"/>
      <c r="C31" s="202" t="s">
        <v>262</v>
      </c>
      <c r="D31" s="202" t="s">
        <v>263</v>
      </c>
      <c r="E31" s="202" t="s">
        <v>70</v>
      </c>
      <c r="F31" s="202" t="s">
        <v>416</v>
      </c>
      <c r="H31" s="175"/>
      <c r="I31" s="175"/>
    </row>
    <row r="32" spans="1:9">
      <c r="A32" s="175"/>
      <c r="B32" s="64" t="s">
        <v>18</v>
      </c>
      <c r="C32" s="117">
        <v>6.2E-2</v>
      </c>
      <c r="D32" s="62">
        <v>527</v>
      </c>
      <c r="E32" s="117"/>
      <c r="F32" s="265">
        <v>0.121</v>
      </c>
      <c r="H32" s="4"/>
      <c r="I32" s="175"/>
    </row>
    <row r="33" spans="2:8">
      <c r="B33" s="64" t="s">
        <v>23</v>
      </c>
      <c r="C33" s="117">
        <v>7.9000000000000001E-2</v>
      </c>
      <c r="D33" s="62">
        <v>577</v>
      </c>
      <c r="E33" s="117"/>
      <c r="F33" s="265">
        <v>0.121</v>
      </c>
      <c r="H33" s="95"/>
    </row>
    <row r="34" spans="2:8">
      <c r="B34" s="64" t="s">
        <v>33</v>
      </c>
      <c r="C34" s="117">
        <v>0.08</v>
      </c>
      <c r="D34" s="62">
        <v>968</v>
      </c>
      <c r="E34" s="117"/>
      <c r="F34" s="265">
        <v>0.121</v>
      </c>
      <c r="H34" s="95"/>
    </row>
    <row r="35" spans="2:8">
      <c r="B35" s="64" t="s">
        <v>38</v>
      </c>
      <c r="C35" s="117">
        <v>0.10299999999999999</v>
      </c>
      <c r="D35" s="62">
        <v>452</v>
      </c>
      <c r="E35" s="117"/>
      <c r="F35" s="265">
        <v>0.121</v>
      </c>
      <c r="H35" s="95"/>
    </row>
    <row r="36" spans="2:8">
      <c r="B36" s="64" t="s">
        <v>36</v>
      </c>
      <c r="C36" s="117">
        <v>0.113</v>
      </c>
      <c r="D36" s="62">
        <v>584</v>
      </c>
      <c r="E36" s="117"/>
      <c r="F36" s="265">
        <v>0.121</v>
      </c>
      <c r="H36" s="95"/>
    </row>
    <row r="37" spans="2:8">
      <c r="B37" s="64" t="s">
        <v>19</v>
      </c>
      <c r="C37" s="117">
        <v>0.11799999999999999</v>
      </c>
      <c r="D37" s="62">
        <v>512</v>
      </c>
      <c r="E37" s="117"/>
      <c r="F37" s="265">
        <v>0.121</v>
      </c>
      <c r="H37" s="95"/>
    </row>
    <row r="38" spans="2:8">
      <c r="B38" s="64" t="s">
        <v>25</v>
      </c>
      <c r="C38" s="117">
        <v>0.12</v>
      </c>
      <c r="D38" s="62">
        <v>571</v>
      </c>
      <c r="E38" s="117"/>
      <c r="F38" s="265">
        <v>0.121</v>
      </c>
      <c r="H38" s="95"/>
    </row>
    <row r="39" spans="2:8">
      <c r="B39" s="64" t="s">
        <v>21</v>
      </c>
      <c r="C39" s="117">
        <v>0.124</v>
      </c>
      <c r="D39" s="62">
        <v>475</v>
      </c>
      <c r="E39" s="117"/>
      <c r="F39" s="265">
        <v>0.121</v>
      </c>
      <c r="H39" s="95"/>
    </row>
    <row r="40" spans="2:8">
      <c r="B40" s="64" t="s">
        <v>26</v>
      </c>
      <c r="C40" s="117">
        <v>0.129</v>
      </c>
      <c r="D40" s="62">
        <v>495</v>
      </c>
      <c r="E40" s="117"/>
      <c r="F40" s="265">
        <v>0.121</v>
      </c>
      <c r="H40" s="95"/>
    </row>
    <row r="41" spans="2:8">
      <c r="B41" s="64" t="s">
        <v>37</v>
      </c>
      <c r="C41" s="117">
        <v>0.13300000000000001</v>
      </c>
      <c r="D41" s="62">
        <v>548</v>
      </c>
      <c r="E41" s="117"/>
      <c r="F41" s="265">
        <v>0.121</v>
      </c>
      <c r="H41" s="95"/>
    </row>
    <row r="42" spans="2:8">
      <c r="B42" s="64" t="s">
        <v>24</v>
      </c>
      <c r="C42" s="117">
        <v>0.13500000000000001</v>
      </c>
      <c r="D42" s="62">
        <v>491</v>
      </c>
      <c r="E42" s="117"/>
      <c r="F42" s="265">
        <v>0.121</v>
      </c>
      <c r="H42" s="95"/>
    </row>
    <row r="43" spans="2:8">
      <c r="B43" s="64" t="s">
        <v>30</v>
      </c>
      <c r="C43" s="117">
        <v>0.13500000000000001</v>
      </c>
      <c r="D43" s="62">
        <v>572</v>
      </c>
      <c r="E43" s="117"/>
      <c r="F43" s="265">
        <v>0.121</v>
      </c>
      <c r="H43" s="95"/>
    </row>
    <row r="44" spans="2:8">
      <c r="B44" s="63" t="s">
        <v>35</v>
      </c>
      <c r="C44" s="117">
        <v>0.13800000000000001</v>
      </c>
      <c r="D44" s="62">
        <v>456</v>
      </c>
      <c r="E44" s="117"/>
      <c r="F44" s="265">
        <v>0.121</v>
      </c>
      <c r="H44" s="95"/>
    </row>
    <row r="45" spans="2:8">
      <c r="B45" s="64" t="s">
        <v>20</v>
      </c>
      <c r="C45" s="117">
        <v>0.13900000000000001</v>
      </c>
      <c r="D45" s="62">
        <v>519</v>
      </c>
      <c r="E45" s="117"/>
      <c r="F45" s="265">
        <v>0.121</v>
      </c>
      <c r="H45" s="95"/>
    </row>
    <row r="46" spans="2:8">
      <c r="B46" s="64" t="s">
        <v>34</v>
      </c>
      <c r="C46" s="117">
        <v>0.14000000000000001</v>
      </c>
      <c r="D46" s="62">
        <v>493</v>
      </c>
      <c r="E46" s="117"/>
      <c r="F46" s="265">
        <v>0.121</v>
      </c>
      <c r="H46" s="95"/>
    </row>
    <row r="47" spans="2:8">
      <c r="B47" s="64" t="s">
        <v>28</v>
      </c>
      <c r="C47" s="117">
        <v>0.14299999999999999</v>
      </c>
      <c r="D47" s="62">
        <v>531</v>
      </c>
      <c r="E47" s="118"/>
      <c r="F47" s="265">
        <v>0.121</v>
      </c>
      <c r="H47" s="95"/>
    </row>
    <row r="48" spans="2:8">
      <c r="B48" s="64" t="s">
        <v>27</v>
      </c>
      <c r="C48" s="117">
        <v>0.14499999999999999</v>
      </c>
      <c r="D48" s="62">
        <v>515</v>
      </c>
      <c r="E48" s="117"/>
      <c r="F48" s="265">
        <v>0.121</v>
      </c>
      <c r="H48" s="95"/>
    </row>
    <row r="49" spans="1:9">
      <c r="A49" s="175"/>
      <c r="B49" s="65" t="s">
        <v>22</v>
      </c>
      <c r="D49" s="66">
        <v>555</v>
      </c>
      <c r="E49" s="118">
        <v>0.158</v>
      </c>
      <c r="F49" s="265">
        <v>0.121</v>
      </c>
      <c r="H49" s="95"/>
      <c r="I49" s="175"/>
    </row>
    <row r="50" spans="1:9">
      <c r="A50" s="175"/>
      <c r="B50" s="64" t="s">
        <v>31</v>
      </c>
      <c r="C50" s="117">
        <v>0.159</v>
      </c>
      <c r="D50" s="62">
        <v>442</v>
      </c>
      <c r="E50" s="117"/>
      <c r="F50" s="265">
        <v>0.121</v>
      </c>
      <c r="H50" s="95"/>
      <c r="I50" s="175"/>
    </row>
    <row r="51" spans="1:9">
      <c r="A51" s="175"/>
      <c r="B51" s="64" t="s">
        <v>29</v>
      </c>
      <c r="C51" s="117">
        <v>0.16800000000000001</v>
      </c>
      <c r="D51" s="62">
        <v>532</v>
      </c>
      <c r="E51" s="117"/>
      <c r="F51" s="265">
        <v>0.121</v>
      </c>
      <c r="H51" s="95"/>
      <c r="I51" s="175"/>
    </row>
    <row r="52" spans="1:9">
      <c r="A52" s="175"/>
      <c r="B52" s="64" t="s">
        <v>32</v>
      </c>
      <c r="C52" s="117">
        <v>0.17399999999999999</v>
      </c>
      <c r="D52" s="62">
        <v>540</v>
      </c>
      <c r="E52" s="117"/>
      <c r="F52" s="265">
        <v>0.121</v>
      </c>
      <c r="H52" s="95"/>
      <c r="I52" s="175"/>
    </row>
    <row r="53" spans="1:9">
      <c r="A53" s="175"/>
      <c r="B53" s="4"/>
      <c r="C53" s="4"/>
      <c r="D53" s="4"/>
      <c r="E53" s="4"/>
      <c r="F53" s="4"/>
      <c r="G53" s="4"/>
      <c r="H53" s="4"/>
      <c r="I53" s="175"/>
    </row>
    <row r="54" spans="1:9" ht="25.5" customHeight="1">
      <c r="A54" s="399" t="s">
        <v>264</v>
      </c>
      <c r="B54" s="399"/>
      <c r="C54" s="399"/>
      <c r="D54" s="399"/>
      <c r="E54" s="399"/>
      <c r="F54" s="399"/>
      <c r="G54" s="399"/>
      <c r="H54" s="399"/>
      <c r="I54" s="399"/>
    </row>
    <row r="55" spans="1:9" ht="95.25" customHeight="1">
      <c r="A55" s="399" t="s">
        <v>265</v>
      </c>
      <c r="B55" s="399"/>
      <c r="C55" s="399"/>
      <c r="D55" s="399"/>
      <c r="E55" s="399"/>
      <c r="F55" s="399"/>
      <c r="G55" s="399"/>
      <c r="H55" s="399"/>
      <c r="I55" s="399"/>
    </row>
    <row r="56" spans="1:9">
      <c r="A56" s="198"/>
      <c r="B56" s="198"/>
      <c r="C56" s="198"/>
      <c r="D56" s="198"/>
      <c r="E56" s="198"/>
      <c r="F56" s="198"/>
      <c r="G56" s="198"/>
      <c r="H56" s="198"/>
      <c r="I56" s="198"/>
    </row>
    <row r="57" spans="1:9" s="75" customFormat="1">
      <c r="A57" s="398" t="s">
        <v>391</v>
      </c>
      <c r="B57" s="398"/>
      <c r="C57" s="398"/>
      <c r="D57" s="398"/>
      <c r="E57" s="398"/>
      <c r="F57" s="398"/>
      <c r="G57" s="398"/>
      <c r="H57" s="398"/>
      <c r="I57" s="398"/>
    </row>
    <row r="59" spans="1:9">
      <c r="A59" s="175"/>
      <c r="B59" s="175"/>
      <c r="C59" s="202" t="s">
        <v>262</v>
      </c>
      <c r="D59" s="202" t="s">
        <v>263</v>
      </c>
      <c r="E59" s="202"/>
      <c r="F59" s="202"/>
      <c r="H59" s="175"/>
      <c r="I59" s="175"/>
    </row>
    <row r="60" spans="1:9">
      <c r="A60" s="175"/>
      <c r="B60" s="64">
        <v>2013</v>
      </c>
      <c r="C60" s="226">
        <v>0.104</v>
      </c>
      <c r="D60" s="173">
        <v>582</v>
      </c>
      <c r="E60" s="226"/>
      <c r="F60" s="173"/>
      <c r="H60" s="175"/>
      <c r="I60" s="175"/>
    </row>
    <row r="61" spans="1:9">
      <c r="A61" s="175"/>
      <c r="B61" s="64">
        <v>2014</v>
      </c>
      <c r="C61" s="226">
        <v>0.115</v>
      </c>
      <c r="D61" s="173">
        <v>558</v>
      </c>
      <c r="E61" s="226"/>
      <c r="F61" s="173"/>
      <c r="H61" s="175"/>
      <c r="I61" s="175"/>
    </row>
    <row r="62" spans="1:9">
      <c r="A62" s="175"/>
      <c r="B62" s="64">
        <v>2015</v>
      </c>
      <c r="C62" s="226">
        <v>0.112</v>
      </c>
      <c r="D62" s="173">
        <v>496</v>
      </c>
      <c r="E62" s="226"/>
      <c r="F62" s="173"/>
      <c r="H62" s="175"/>
      <c r="I62" s="175"/>
    </row>
    <row r="63" spans="1:9">
      <c r="A63" s="175"/>
      <c r="B63" s="64">
        <v>2016</v>
      </c>
      <c r="C63" s="226">
        <v>8.5000000000000006E-2</v>
      </c>
      <c r="D63" s="173">
        <v>332</v>
      </c>
      <c r="E63" s="226"/>
      <c r="F63" s="173"/>
      <c r="H63" s="175"/>
      <c r="I63" s="175"/>
    </row>
    <row r="64" spans="1:9">
      <c r="A64" s="175"/>
      <c r="B64" s="64">
        <v>2017</v>
      </c>
      <c r="C64" s="226">
        <v>0.158</v>
      </c>
      <c r="D64" s="173">
        <v>555</v>
      </c>
      <c r="E64" s="226"/>
      <c r="F64" s="173"/>
      <c r="H64" s="175"/>
      <c r="I64" s="175"/>
    </row>
    <row r="65" spans="1:9">
      <c r="A65" s="175"/>
      <c r="B65" s="4"/>
      <c r="C65" s="4"/>
      <c r="D65" s="4"/>
      <c r="E65" s="4"/>
      <c r="F65" s="4"/>
      <c r="G65" s="4"/>
      <c r="H65" s="175"/>
      <c r="I65" s="175"/>
    </row>
    <row r="66" spans="1:9" ht="25.5" customHeight="1">
      <c r="A66" s="399" t="s">
        <v>264</v>
      </c>
      <c r="B66" s="399"/>
      <c r="C66" s="399"/>
      <c r="D66" s="399"/>
      <c r="E66" s="399"/>
      <c r="F66" s="399"/>
      <c r="G66" s="399"/>
      <c r="H66" s="399"/>
      <c r="I66" s="399"/>
    </row>
    <row r="67" spans="1:9" ht="95.25" customHeight="1">
      <c r="A67" s="399" t="s">
        <v>265</v>
      </c>
      <c r="B67" s="399"/>
      <c r="C67" s="399"/>
      <c r="D67" s="399"/>
      <c r="E67" s="399"/>
      <c r="F67" s="399"/>
      <c r="G67" s="399"/>
      <c r="H67" s="399"/>
      <c r="I67" s="399"/>
    </row>
    <row r="69" spans="1:9" s="75" customFormat="1" ht="15" customHeight="1">
      <c r="A69" s="398" t="s">
        <v>417</v>
      </c>
      <c r="B69" s="398"/>
      <c r="C69" s="398"/>
      <c r="D69" s="398"/>
      <c r="E69" s="398"/>
      <c r="F69" s="398"/>
      <c r="G69" s="398"/>
      <c r="H69" s="398"/>
      <c r="I69" s="398"/>
    </row>
    <row r="71" spans="1:9">
      <c r="A71" s="175"/>
      <c r="B71" s="76" t="s">
        <v>266</v>
      </c>
      <c r="C71" s="202" t="s">
        <v>262</v>
      </c>
      <c r="D71" s="202"/>
      <c r="E71" s="202"/>
      <c r="F71" s="202"/>
      <c r="G71" s="202"/>
      <c r="H71" s="175"/>
      <c r="I71" s="175"/>
    </row>
    <row r="72" spans="1:9">
      <c r="A72" s="175"/>
      <c r="B72" s="21" t="s">
        <v>281</v>
      </c>
      <c r="C72" s="226">
        <v>0.125</v>
      </c>
      <c r="D72" s="119"/>
      <c r="E72" s="119"/>
      <c r="F72" s="120"/>
      <c r="G72" s="120"/>
      <c r="H72" s="175"/>
      <c r="I72" s="175"/>
    </row>
    <row r="73" spans="1:9">
      <c r="A73" s="175"/>
      <c r="B73" s="21" t="s">
        <v>280</v>
      </c>
      <c r="C73" s="226">
        <v>0.11600000000000001</v>
      </c>
      <c r="D73" s="119"/>
      <c r="E73" s="119"/>
      <c r="F73" s="120"/>
      <c r="G73" s="120"/>
      <c r="H73" s="175"/>
      <c r="I73" s="175"/>
    </row>
    <row r="74" spans="1:9">
      <c r="A74" s="175"/>
      <c r="B74" s="21" t="s">
        <v>267</v>
      </c>
      <c r="C74" s="173" t="s">
        <v>207</v>
      </c>
      <c r="D74" s="119"/>
      <c r="E74" s="119"/>
      <c r="F74" s="120"/>
      <c r="G74" s="120"/>
      <c r="H74" s="175"/>
      <c r="I74" s="175"/>
    </row>
    <row r="75" spans="1:9" s="175" customFormat="1">
      <c r="B75" s="21" t="s">
        <v>279</v>
      </c>
      <c r="C75" s="173" t="s">
        <v>207</v>
      </c>
      <c r="D75" s="119"/>
      <c r="E75" s="119"/>
      <c r="F75" s="120"/>
      <c r="G75" s="120"/>
    </row>
    <row r="76" spans="1:9" s="175" customFormat="1">
      <c r="B76" s="21" t="s">
        <v>375</v>
      </c>
      <c r="C76" s="173" t="s">
        <v>207</v>
      </c>
      <c r="D76" s="119"/>
      <c r="E76" s="119"/>
      <c r="F76" s="120"/>
      <c r="G76" s="120"/>
    </row>
    <row r="77" spans="1:9" s="249" customFormat="1">
      <c r="B77" s="250"/>
      <c r="C77" s="256"/>
      <c r="D77" s="254"/>
      <c r="E77" s="254"/>
      <c r="F77" s="255"/>
      <c r="G77" s="255"/>
    </row>
    <row r="78" spans="1:9" s="249" customFormat="1">
      <c r="A78" s="399" t="s">
        <v>264</v>
      </c>
      <c r="B78" s="399"/>
      <c r="C78" s="399"/>
      <c r="D78" s="399"/>
      <c r="E78" s="399"/>
      <c r="F78" s="399"/>
      <c r="G78" s="399"/>
      <c r="H78" s="399"/>
      <c r="I78" s="399"/>
    </row>
    <row r="79" spans="1:9" ht="15" customHeight="1">
      <c r="A79" s="399" t="s">
        <v>265</v>
      </c>
      <c r="B79" s="399"/>
      <c r="C79" s="399"/>
      <c r="D79" s="399"/>
      <c r="E79" s="399"/>
      <c r="F79" s="399"/>
      <c r="G79" s="399"/>
      <c r="H79" s="399"/>
      <c r="I79" s="399"/>
    </row>
    <row r="80" spans="1:9" ht="15" customHeight="1">
      <c r="A80" s="249"/>
      <c r="B80" s="250"/>
      <c r="C80" s="256"/>
      <c r="D80" s="254"/>
      <c r="E80" s="254"/>
      <c r="F80" s="255"/>
      <c r="G80" s="255"/>
      <c r="H80" s="249"/>
      <c r="I80" s="249"/>
    </row>
    <row r="81" spans="1:9" s="252" customFormat="1">
      <c r="A81" s="398" t="s">
        <v>418</v>
      </c>
      <c r="B81" s="398"/>
      <c r="C81" s="398"/>
      <c r="D81" s="398"/>
      <c r="E81" s="398"/>
      <c r="F81" s="398"/>
      <c r="G81" s="398"/>
      <c r="H81" s="398"/>
      <c r="I81" s="398"/>
    </row>
    <row r="82" spans="1:9" s="267" customFormat="1">
      <c r="A82" s="266"/>
      <c r="B82" s="266"/>
      <c r="C82" s="266"/>
      <c r="D82" s="266"/>
      <c r="E82" s="266"/>
      <c r="F82" s="266"/>
      <c r="G82" s="266"/>
      <c r="H82" s="266"/>
      <c r="I82" s="266"/>
    </row>
    <row r="83" spans="1:9">
      <c r="A83" s="175"/>
      <c r="B83" s="85" t="s">
        <v>268</v>
      </c>
      <c r="C83" s="216" t="s">
        <v>262</v>
      </c>
      <c r="D83" s="202"/>
      <c r="E83" s="202"/>
      <c r="F83" s="202"/>
      <c r="G83" s="202"/>
      <c r="H83" s="175"/>
      <c r="I83" s="175"/>
    </row>
    <row r="84" spans="1:9">
      <c r="A84" s="175"/>
      <c r="B84" s="21" t="s">
        <v>269</v>
      </c>
      <c r="C84" s="226">
        <v>8.4000000000000005E-2</v>
      </c>
      <c r="D84" s="119"/>
      <c r="E84" s="119"/>
      <c r="F84" s="120"/>
      <c r="G84" s="120"/>
      <c r="H84" s="175"/>
      <c r="I84" s="175"/>
    </row>
    <row r="85" spans="1:9" ht="25.5" customHeight="1">
      <c r="A85" s="175"/>
      <c r="B85" s="21" t="s">
        <v>270</v>
      </c>
      <c r="C85" s="226">
        <v>0.24199999999999999</v>
      </c>
      <c r="D85" s="119"/>
      <c r="E85" s="119"/>
      <c r="F85" s="120"/>
      <c r="G85" s="120"/>
      <c r="H85" s="175"/>
      <c r="I85" s="175"/>
    </row>
    <row r="86" spans="1:9" ht="95.25" customHeight="1">
      <c r="A86" s="175"/>
      <c r="B86" s="4"/>
      <c r="C86" s="4"/>
      <c r="D86" s="4"/>
      <c r="E86" s="4"/>
      <c r="F86" s="4"/>
      <c r="G86" s="4"/>
      <c r="H86" s="175"/>
      <c r="I86" s="175"/>
    </row>
    <row r="87" spans="1:9">
      <c r="A87" s="399" t="s">
        <v>264</v>
      </c>
      <c r="B87" s="399"/>
      <c r="C87" s="399"/>
      <c r="D87" s="399"/>
      <c r="E87" s="399"/>
      <c r="F87" s="399"/>
      <c r="G87" s="399"/>
      <c r="H87" s="399"/>
      <c r="I87" s="399"/>
    </row>
    <row r="88" spans="1:9" s="267" customFormat="1">
      <c r="A88" s="418" t="s">
        <v>265</v>
      </c>
      <c r="B88" s="418"/>
      <c r="C88" s="418"/>
      <c r="D88" s="418"/>
      <c r="E88" s="418"/>
      <c r="F88" s="418"/>
      <c r="G88" s="418"/>
      <c r="H88" s="418"/>
      <c r="I88" s="418"/>
    </row>
    <row r="90" spans="1:9" s="252" customFormat="1">
      <c r="A90" s="398" t="s">
        <v>271</v>
      </c>
      <c r="B90" s="398"/>
      <c r="C90" s="398"/>
      <c r="D90" s="398"/>
      <c r="E90" s="398"/>
      <c r="F90" s="398"/>
      <c r="G90" s="398"/>
      <c r="H90" s="398"/>
      <c r="I90" s="398"/>
    </row>
    <row r="92" spans="1:9" ht="24.5">
      <c r="A92" s="175"/>
      <c r="B92" s="175"/>
      <c r="C92" s="202" t="s">
        <v>262</v>
      </c>
      <c r="D92" s="202" t="s">
        <v>263</v>
      </c>
      <c r="E92" s="202" t="s">
        <v>70</v>
      </c>
      <c r="F92" s="202" t="s">
        <v>419</v>
      </c>
      <c r="H92" s="175"/>
      <c r="I92" s="175"/>
    </row>
    <row r="93" spans="1:9">
      <c r="A93" s="175"/>
      <c r="B93" s="64" t="s">
        <v>23</v>
      </c>
      <c r="C93" s="121">
        <v>8.2000000000000003E-2</v>
      </c>
      <c r="D93" s="64">
        <v>584</v>
      </c>
      <c r="E93" s="121"/>
      <c r="F93" s="63">
        <v>0.14799999999999999</v>
      </c>
      <c r="H93" s="175"/>
      <c r="I93" s="175"/>
    </row>
    <row r="94" spans="1:9">
      <c r="A94" s="175"/>
      <c r="B94" s="64" t="s">
        <v>33</v>
      </c>
      <c r="C94" s="121">
        <v>0.112</v>
      </c>
      <c r="D94" s="64">
        <v>980</v>
      </c>
      <c r="E94" s="121"/>
      <c r="F94" s="63">
        <v>0.14799999999999999</v>
      </c>
      <c r="H94" s="175"/>
      <c r="I94" s="175"/>
    </row>
    <row r="95" spans="1:9">
      <c r="A95" s="175"/>
      <c r="B95" s="64" t="s">
        <v>24</v>
      </c>
      <c r="C95" s="121">
        <v>0.13200000000000001</v>
      </c>
      <c r="D95" s="64">
        <v>499</v>
      </c>
      <c r="E95" s="121"/>
      <c r="F95" s="63">
        <v>0.14799999999999999</v>
      </c>
      <c r="H95" s="175"/>
      <c r="I95" s="175"/>
    </row>
    <row r="96" spans="1:9">
      <c r="A96" s="175"/>
      <c r="B96" s="64" t="s">
        <v>25</v>
      </c>
      <c r="C96" s="121">
        <v>0.13600000000000001</v>
      </c>
      <c r="D96" s="64">
        <v>575</v>
      </c>
      <c r="E96" s="121"/>
      <c r="F96" s="63">
        <v>0.14799999999999999</v>
      </c>
      <c r="H96" s="175"/>
      <c r="I96" s="175"/>
    </row>
    <row r="97" spans="1:9">
      <c r="A97" s="175"/>
      <c r="B97" s="64" t="s">
        <v>27</v>
      </c>
      <c r="C97" s="121">
        <v>0.13600000000000001</v>
      </c>
      <c r="D97" s="64">
        <v>519</v>
      </c>
      <c r="E97" s="121"/>
      <c r="F97" s="63">
        <v>0.14799999999999999</v>
      </c>
      <c r="H97" s="175"/>
      <c r="I97" s="175"/>
    </row>
    <row r="98" spans="1:9">
      <c r="A98" s="175"/>
      <c r="B98" s="64" t="s">
        <v>19</v>
      </c>
      <c r="C98" s="121">
        <v>0.14299999999999999</v>
      </c>
      <c r="D98" s="64">
        <v>522</v>
      </c>
      <c r="E98" s="121"/>
      <c r="F98" s="63">
        <v>0.14799999999999999</v>
      </c>
      <c r="H98" s="175"/>
      <c r="I98" s="175"/>
    </row>
    <row r="99" spans="1:9">
      <c r="A99" s="175"/>
      <c r="B99" s="64" t="s">
        <v>18</v>
      </c>
      <c r="C99" s="121">
        <v>0.14399999999999999</v>
      </c>
      <c r="D99" s="64">
        <v>534</v>
      </c>
      <c r="E99" s="121"/>
      <c r="F99" s="63">
        <v>0.14799999999999999</v>
      </c>
      <c r="H99" s="175"/>
      <c r="I99" s="175"/>
    </row>
    <row r="100" spans="1:9">
      <c r="A100" s="175"/>
      <c r="B100" s="65" t="s">
        <v>22</v>
      </c>
      <c r="D100" s="65">
        <v>566</v>
      </c>
      <c r="E100" s="122">
        <v>0.14699999999999999</v>
      </c>
      <c r="F100" s="63">
        <v>0.14799999999999999</v>
      </c>
      <c r="H100" s="175"/>
      <c r="I100" s="175"/>
    </row>
    <row r="101" spans="1:9">
      <c r="A101" s="175"/>
      <c r="B101" s="64" t="s">
        <v>30</v>
      </c>
      <c r="C101" s="121">
        <v>0.14899999999999999</v>
      </c>
      <c r="D101" s="64">
        <v>580</v>
      </c>
      <c r="E101" s="121"/>
      <c r="F101" s="63">
        <v>0.14799999999999999</v>
      </c>
      <c r="H101" s="175"/>
      <c r="I101" s="175"/>
    </row>
    <row r="102" spans="1:9">
      <c r="A102" s="175"/>
      <c r="B102" s="64" t="s">
        <v>28</v>
      </c>
      <c r="C102" s="121">
        <v>0.14899999999999999</v>
      </c>
      <c r="D102" s="64">
        <v>546</v>
      </c>
      <c r="E102" s="121"/>
      <c r="F102" s="63">
        <v>0.14799999999999999</v>
      </c>
      <c r="H102" s="175"/>
      <c r="I102" s="175"/>
    </row>
    <row r="103" spans="1:9">
      <c r="A103" s="175"/>
      <c r="B103" s="64" t="s">
        <v>37</v>
      </c>
      <c r="C103" s="121">
        <v>0.151</v>
      </c>
      <c r="D103" s="64">
        <v>556</v>
      </c>
      <c r="E103" s="121"/>
      <c r="F103" s="63">
        <v>0.14799999999999999</v>
      </c>
      <c r="H103" s="175"/>
      <c r="I103" s="175"/>
    </row>
    <row r="104" spans="1:9">
      <c r="A104" s="175"/>
      <c r="B104" s="64" t="s">
        <v>34</v>
      </c>
      <c r="C104" s="121">
        <v>0.16400000000000001</v>
      </c>
      <c r="D104" s="64">
        <v>507</v>
      </c>
      <c r="E104" s="121"/>
      <c r="F104" s="63">
        <v>0.14799999999999999</v>
      </c>
      <c r="H104" s="175"/>
      <c r="I104" s="175"/>
    </row>
    <row r="105" spans="1:9">
      <c r="A105" s="175"/>
      <c r="B105" s="64" t="s">
        <v>21</v>
      </c>
      <c r="C105" s="121">
        <v>0.16600000000000001</v>
      </c>
      <c r="D105" s="64">
        <v>482</v>
      </c>
      <c r="E105" s="121"/>
      <c r="F105" s="63">
        <v>0.14799999999999999</v>
      </c>
      <c r="H105" s="175"/>
      <c r="I105" s="175"/>
    </row>
    <row r="106" spans="1:9">
      <c r="A106" s="175"/>
      <c r="B106" s="64" t="s">
        <v>31</v>
      </c>
      <c r="C106" s="121">
        <v>0.18</v>
      </c>
      <c r="D106" s="64">
        <v>450</v>
      </c>
      <c r="E106" s="121"/>
      <c r="F106" s="63">
        <v>0.14799999999999999</v>
      </c>
      <c r="H106" s="175"/>
      <c r="I106" s="175"/>
    </row>
    <row r="107" spans="1:9">
      <c r="A107" s="175"/>
      <c r="B107" s="64" t="s">
        <v>20</v>
      </c>
      <c r="C107" s="121">
        <v>0.185</v>
      </c>
      <c r="D107" s="64">
        <v>525</v>
      </c>
      <c r="E107" s="121"/>
      <c r="F107" s="63">
        <v>0.14799999999999999</v>
      </c>
      <c r="H107" s="175"/>
      <c r="I107" s="175"/>
    </row>
    <row r="108" spans="1:9">
      <c r="A108" s="175"/>
      <c r="B108" s="63" t="s">
        <v>35</v>
      </c>
      <c r="C108" s="121">
        <v>0.187</v>
      </c>
      <c r="D108" s="64">
        <v>457</v>
      </c>
      <c r="E108" s="122"/>
      <c r="F108" s="63">
        <v>0.14799999999999999</v>
      </c>
      <c r="H108" s="175"/>
      <c r="I108" s="175"/>
    </row>
    <row r="109" spans="1:9">
      <c r="A109" s="175"/>
      <c r="B109" s="64" t="s">
        <v>26</v>
      </c>
      <c r="C109" s="121">
        <v>0.19</v>
      </c>
      <c r="D109" s="64">
        <v>498</v>
      </c>
      <c r="E109" s="121"/>
      <c r="F109" s="63">
        <v>0.14799999999999999</v>
      </c>
      <c r="H109" s="175"/>
      <c r="I109" s="175"/>
    </row>
    <row r="110" spans="1:9">
      <c r="A110" s="175"/>
      <c r="B110" s="64" t="s">
        <v>36</v>
      </c>
      <c r="C110" s="121">
        <v>0.192</v>
      </c>
      <c r="D110" s="64">
        <v>591</v>
      </c>
      <c r="E110" s="121"/>
      <c r="F110" s="63">
        <v>0.14799999999999999</v>
      </c>
      <c r="H110" s="175"/>
      <c r="I110" s="175"/>
    </row>
    <row r="111" spans="1:9">
      <c r="A111" s="175"/>
      <c r="B111" s="64" t="s">
        <v>38</v>
      </c>
      <c r="C111" s="121">
        <v>0.19400000000000001</v>
      </c>
      <c r="D111" s="64">
        <v>457</v>
      </c>
      <c r="E111" s="121"/>
      <c r="F111" s="63">
        <v>0.14799999999999999</v>
      </c>
      <c r="H111" s="175"/>
      <c r="I111" s="175"/>
    </row>
    <row r="112" spans="1:9">
      <c r="A112" s="175"/>
      <c r="B112" s="64" t="s">
        <v>32</v>
      </c>
      <c r="C112" s="121">
        <v>0.19500000000000001</v>
      </c>
      <c r="D112" s="64">
        <v>545</v>
      </c>
      <c r="E112" s="121"/>
      <c r="F112" s="63">
        <v>0.14799999999999999</v>
      </c>
      <c r="H112" s="175"/>
      <c r="I112" s="175"/>
    </row>
    <row r="113" spans="1:9" ht="25.5" customHeight="1">
      <c r="A113" s="175"/>
      <c r="B113" s="64" t="s">
        <v>29</v>
      </c>
      <c r="C113" s="121">
        <v>0.20100000000000001</v>
      </c>
      <c r="D113" s="64">
        <v>537</v>
      </c>
      <c r="E113" s="121"/>
      <c r="F113" s="63">
        <v>0.14799999999999999</v>
      </c>
      <c r="H113" s="175"/>
      <c r="I113" s="175"/>
    </row>
    <row r="114" spans="1:9" ht="97.5" customHeight="1">
      <c r="A114" s="175"/>
      <c r="B114" s="114"/>
      <c r="C114" s="115"/>
      <c r="D114" s="115"/>
      <c r="E114" s="115"/>
      <c r="F114" s="116"/>
      <c r="G114" s="116"/>
      <c r="H114" s="175"/>
      <c r="I114" s="175"/>
    </row>
    <row r="115" spans="1:9">
      <c r="A115" s="399" t="s">
        <v>272</v>
      </c>
      <c r="B115" s="399"/>
      <c r="C115" s="399"/>
      <c r="D115" s="399"/>
      <c r="E115" s="399"/>
      <c r="F115" s="399"/>
      <c r="G115" s="399"/>
      <c r="H115" s="399"/>
      <c r="I115" s="399"/>
    </row>
    <row r="116" spans="1:9" s="249" customFormat="1">
      <c r="A116" s="399" t="s">
        <v>273</v>
      </c>
      <c r="B116" s="399"/>
      <c r="C116" s="399"/>
      <c r="D116" s="399"/>
      <c r="E116" s="399"/>
      <c r="F116" s="399"/>
      <c r="G116" s="399"/>
      <c r="H116" s="399"/>
      <c r="I116" s="399"/>
    </row>
    <row r="117" spans="1:9" s="249" customFormat="1">
      <c r="A117"/>
      <c r="B117"/>
      <c r="C117"/>
      <c r="D117"/>
      <c r="E117"/>
      <c r="F117"/>
      <c r="G117"/>
      <c r="H117"/>
      <c r="I117"/>
    </row>
    <row r="118" spans="1:9">
      <c r="A118" s="398" t="s">
        <v>392</v>
      </c>
      <c r="B118" s="398"/>
      <c r="C118" s="398"/>
      <c r="D118" s="398"/>
      <c r="E118" s="398"/>
      <c r="F118" s="398"/>
      <c r="G118" s="398"/>
      <c r="H118" s="398"/>
      <c r="I118" s="398"/>
    </row>
    <row r="120" spans="1:9">
      <c r="A120" s="175"/>
      <c r="B120" s="175"/>
      <c r="C120" s="202" t="s">
        <v>262</v>
      </c>
      <c r="D120" s="202" t="s">
        <v>263</v>
      </c>
      <c r="E120" s="202"/>
      <c r="F120" s="202"/>
      <c r="H120" s="175"/>
      <c r="I120" s="175"/>
    </row>
    <row r="121" spans="1:9">
      <c r="A121" s="175"/>
      <c r="B121" s="64">
        <v>2013</v>
      </c>
      <c r="C121" s="226">
        <v>0.151</v>
      </c>
      <c r="D121" s="173">
        <v>591</v>
      </c>
      <c r="E121" s="123"/>
      <c r="F121" s="124"/>
      <c r="H121" s="175"/>
      <c r="I121" s="175"/>
    </row>
    <row r="122" spans="1:9">
      <c r="A122" s="175"/>
      <c r="B122" s="64">
        <v>2014</v>
      </c>
      <c r="C122" s="226">
        <v>0.127</v>
      </c>
      <c r="D122" s="173">
        <v>566</v>
      </c>
      <c r="E122" s="123"/>
      <c r="F122" s="124"/>
      <c r="H122" s="175"/>
      <c r="I122" s="175"/>
    </row>
    <row r="123" spans="1:9">
      <c r="A123" s="175"/>
      <c r="B123" s="64">
        <v>2015</v>
      </c>
      <c r="C123" s="226">
        <v>0.157</v>
      </c>
      <c r="D123" s="173">
        <v>502</v>
      </c>
      <c r="E123" s="123"/>
      <c r="F123" s="124"/>
      <c r="H123" s="175"/>
      <c r="I123" s="175"/>
    </row>
    <row r="124" spans="1:9">
      <c r="A124" s="175"/>
      <c r="B124" s="64">
        <v>2016</v>
      </c>
      <c r="C124" s="226">
        <v>9.9000000000000005E-2</v>
      </c>
      <c r="D124" s="173">
        <v>334</v>
      </c>
      <c r="E124" s="123"/>
      <c r="F124" s="124"/>
      <c r="H124" s="175"/>
      <c r="I124" s="175"/>
    </row>
    <row r="125" spans="1:9" ht="25.5" customHeight="1">
      <c r="A125" s="175"/>
      <c r="B125" s="64">
        <v>2017</v>
      </c>
      <c r="C125" s="226">
        <v>0.14699999999999999</v>
      </c>
      <c r="D125" s="173">
        <v>566</v>
      </c>
      <c r="E125" s="121"/>
      <c r="F125" s="64"/>
      <c r="H125" s="175"/>
      <c r="I125" s="175"/>
    </row>
    <row r="126" spans="1:9" ht="21" customHeight="1">
      <c r="A126" s="175"/>
      <c r="B126" s="4"/>
      <c r="C126" s="4"/>
      <c r="D126" s="4"/>
      <c r="E126" s="4"/>
      <c r="F126" s="4"/>
      <c r="G126" s="4"/>
      <c r="H126" s="175"/>
      <c r="I126" s="175"/>
    </row>
    <row r="127" spans="1:9">
      <c r="A127" s="399" t="s">
        <v>274</v>
      </c>
      <c r="B127" s="399"/>
      <c r="C127" s="399"/>
      <c r="D127" s="399"/>
      <c r="E127" s="399"/>
      <c r="F127" s="399"/>
      <c r="G127" s="399"/>
      <c r="H127" s="399"/>
      <c r="I127" s="399"/>
    </row>
    <row r="128" spans="1:9" s="267" customFormat="1">
      <c r="A128" s="418" t="s">
        <v>273</v>
      </c>
      <c r="B128" s="418"/>
      <c r="C128" s="418"/>
      <c r="D128" s="418"/>
      <c r="E128" s="418"/>
      <c r="F128" s="418"/>
      <c r="G128" s="418"/>
      <c r="H128" s="418"/>
      <c r="I128" s="418"/>
    </row>
    <row r="129" spans="1:9">
      <c r="E129" s="245"/>
    </row>
    <row r="130" spans="1:9">
      <c r="A130" s="419" t="s">
        <v>402</v>
      </c>
      <c r="B130" s="398"/>
      <c r="C130" s="398"/>
      <c r="D130" s="398"/>
      <c r="E130" s="398"/>
      <c r="F130" s="398"/>
      <c r="G130" s="398"/>
      <c r="H130" s="398"/>
      <c r="I130" s="398"/>
    </row>
    <row r="132" spans="1:9">
      <c r="A132" s="175"/>
      <c r="B132" s="76" t="s">
        <v>266</v>
      </c>
      <c r="C132" s="202" t="s">
        <v>262</v>
      </c>
      <c r="D132" s="202" t="s">
        <v>263</v>
      </c>
      <c r="E132" s="202"/>
      <c r="F132" s="202"/>
      <c r="H132" s="175"/>
      <c r="I132" s="175"/>
    </row>
    <row r="133" spans="1:9">
      <c r="A133" s="175"/>
      <c r="B133" s="21" t="s">
        <v>281</v>
      </c>
      <c r="C133" s="226">
        <v>0.156</v>
      </c>
      <c r="D133" s="173">
        <v>427</v>
      </c>
      <c r="E133" s="119"/>
      <c r="F133" s="120"/>
      <c r="H133" s="175"/>
      <c r="I133" s="175"/>
    </row>
    <row r="134" spans="1:9" s="175" customFormat="1">
      <c r="B134" s="21" t="s">
        <v>280</v>
      </c>
      <c r="C134" s="226">
        <v>0.20200000000000001</v>
      </c>
      <c r="D134" s="173">
        <v>81</v>
      </c>
      <c r="E134" s="119"/>
      <c r="F134" s="120"/>
      <c r="G134"/>
    </row>
    <row r="135" spans="1:9" s="175" customFormat="1">
      <c r="B135" s="21" t="s">
        <v>267</v>
      </c>
      <c r="C135" s="243" t="s">
        <v>207</v>
      </c>
      <c r="D135" s="173">
        <v>20</v>
      </c>
      <c r="E135" s="119"/>
      <c r="F135" s="120"/>
      <c r="G135"/>
    </row>
    <row r="136" spans="1:9" s="249" customFormat="1">
      <c r="A136" s="175"/>
      <c r="B136" s="21" t="s">
        <v>279</v>
      </c>
      <c r="C136" s="119" t="s">
        <v>207</v>
      </c>
      <c r="D136" s="120">
        <v>14</v>
      </c>
      <c r="E136" s="119"/>
      <c r="F136" s="120"/>
      <c r="G136" s="175"/>
      <c r="H136" s="175"/>
      <c r="I136" s="175"/>
    </row>
    <row r="137" spans="1:9" s="249" customFormat="1" ht="15" customHeight="1">
      <c r="A137" s="175"/>
      <c r="B137" s="21" t="s">
        <v>375</v>
      </c>
      <c r="C137" s="119" t="s">
        <v>207</v>
      </c>
      <c r="D137" s="120">
        <v>15</v>
      </c>
      <c r="E137" s="119"/>
      <c r="F137" s="120"/>
      <c r="G137" s="175"/>
      <c r="H137" s="175"/>
      <c r="I137" s="175"/>
    </row>
    <row r="138" spans="1:9" s="249" customFormat="1" ht="15" customHeight="1">
      <c r="B138" s="250"/>
      <c r="C138" s="254"/>
      <c r="D138" s="255"/>
      <c r="E138" s="254"/>
      <c r="F138" s="255"/>
    </row>
    <row r="139" spans="1:9" s="249" customFormat="1">
      <c r="A139" s="399" t="s">
        <v>272</v>
      </c>
      <c r="B139" s="399"/>
      <c r="C139" s="399"/>
      <c r="D139" s="399"/>
      <c r="E139" s="399"/>
      <c r="F139" s="399"/>
      <c r="G139" s="399"/>
      <c r="H139" s="399"/>
      <c r="I139" s="399"/>
    </row>
    <row r="140" spans="1:9" s="249" customFormat="1">
      <c r="A140" s="399" t="s">
        <v>273</v>
      </c>
      <c r="B140" s="399"/>
      <c r="C140" s="399"/>
      <c r="D140" s="399"/>
      <c r="E140" s="399"/>
      <c r="F140" s="399"/>
      <c r="G140" s="399"/>
      <c r="H140" s="399"/>
      <c r="I140" s="399"/>
    </row>
    <row r="141" spans="1:9" s="267" customFormat="1">
      <c r="B141" s="206"/>
      <c r="C141" s="268"/>
      <c r="D141" s="269"/>
      <c r="E141" s="268"/>
      <c r="F141" s="269"/>
    </row>
    <row r="142" spans="1:9">
      <c r="A142" s="249"/>
      <c r="B142" s="250"/>
      <c r="C142" s="254"/>
      <c r="D142" s="255"/>
      <c r="E142" s="254"/>
      <c r="F142" s="255"/>
      <c r="G142" s="249"/>
      <c r="H142" s="249"/>
      <c r="I142" s="249"/>
    </row>
    <row r="143" spans="1:9">
      <c r="A143" s="398" t="s">
        <v>403</v>
      </c>
      <c r="B143" s="398"/>
      <c r="C143" s="398"/>
      <c r="D143" s="398"/>
      <c r="E143" s="398"/>
      <c r="F143" s="398"/>
      <c r="G143" s="398"/>
      <c r="H143" s="398"/>
      <c r="I143" s="398"/>
    </row>
    <row r="144" spans="1:9">
      <c r="A144" s="175"/>
      <c r="B144" s="21"/>
      <c r="C144" s="119"/>
      <c r="D144" s="119"/>
      <c r="E144" s="119"/>
      <c r="F144" s="120"/>
      <c r="G144" s="120"/>
      <c r="H144" s="175"/>
      <c r="I144" s="175"/>
    </row>
    <row r="145" spans="1:9">
      <c r="A145" s="175"/>
      <c r="B145" s="85" t="s">
        <v>268</v>
      </c>
      <c r="C145" s="125" t="s">
        <v>262</v>
      </c>
      <c r="D145" s="125" t="s">
        <v>263</v>
      </c>
      <c r="E145" s="125"/>
      <c r="F145" s="125"/>
      <c r="H145" s="175"/>
      <c r="I145" s="175"/>
    </row>
    <row r="146" spans="1:9">
      <c r="A146" s="175"/>
      <c r="B146" s="21" t="s">
        <v>269</v>
      </c>
      <c r="C146" s="226">
        <v>8.5999999999999993E-2</v>
      </c>
      <c r="D146" s="173">
        <v>253</v>
      </c>
      <c r="E146" s="119"/>
      <c r="F146" s="120"/>
      <c r="H146" s="175"/>
      <c r="I146" s="175"/>
    </row>
    <row r="147" spans="1:9" ht="25.5" customHeight="1">
      <c r="A147" s="175"/>
      <c r="B147" s="21" t="s">
        <v>270</v>
      </c>
      <c r="C147" s="226">
        <v>0.215</v>
      </c>
      <c r="D147" s="173">
        <v>312</v>
      </c>
      <c r="E147" s="119"/>
      <c r="F147" s="120"/>
      <c r="H147" s="175"/>
      <c r="I147" s="175"/>
    </row>
    <row r="148" spans="1:9" ht="95.25" customHeight="1">
      <c r="A148" s="175"/>
      <c r="B148" s="4"/>
      <c r="C148" s="22"/>
      <c r="D148" s="22"/>
      <c r="E148" s="22"/>
      <c r="F148" s="22"/>
      <c r="G148" s="22"/>
      <c r="H148" s="175"/>
      <c r="I148" s="175"/>
    </row>
    <row r="149" spans="1:9">
      <c r="A149" s="399" t="s">
        <v>272</v>
      </c>
      <c r="B149" s="399"/>
      <c r="C149" s="399"/>
      <c r="D149" s="399"/>
      <c r="E149" s="399"/>
      <c r="F149" s="399"/>
      <c r="G149" s="399"/>
      <c r="H149" s="399"/>
      <c r="I149" s="399"/>
    </row>
    <row r="150" spans="1:9">
      <c r="A150" s="399" t="s">
        <v>273</v>
      </c>
      <c r="B150" s="399"/>
      <c r="C150" s="399"/>
      <c r="D150" s="399"/>
      <c r="E150" s="399"/>
      <c r="F150" s="399"/>
      <c r="G150" s="399"/>
      <c r="H150" s="399"/>
      <c r="I150" s="399"/>
    </row>
  </sheetData>
  <sortState ref="B88:D108">
    <sortCondition ref="C88:C108"/>
  </sortState>
  <mergeCells count="27">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9:I79"/>
    <mergeCell ref="A78:I78"/>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0" zoomScaleNormal="80" workbookViewId="0">
      <selection activeCell="I14" sqref="I14"/>
    </sheetView>
  </sheetViews>
  <sheetFormatPr defaultColWidth="8.81640625" defaultRowHeight="14.5"/>
  <sheetData>
    <row r="1" spans="1:10" s="75" customFormat="1">
      <c r="A1" s="149" t="s">
        <v>559</v>
      </c>
    </row>
    <row r="3" spans="1:10">
      <c r="A3" s="32"/>
      <c r="B3" s="32"/>
      <c r="C3" s="420" t="s">
        <v>275</v>
      </c>
      <c r="D3" s="420"/>
      <c r="E3" s="203"/>
      <c r="F3" s="420"/>
      <c r="G3" s="420"/>
      <c r="H3" s="420"/>
      <c r="I3" s="32"/>
      <c r="J3" s="32"/>
    </row>
    <row r="4" spans="1:10">
      <c r="A4" s="32"/>
      <c r="B4" s="50"/>
      <c r="C4" s="357" t="s">
        <v>678</v>
      </c>
      <c r="D4" s="112">
        <v>2018</v>
      </c>
      <c r="E4" s="112">
        <v>2019</v>
      </c>
      <c r="F4" s="112" t="s">
        <v>679</v>
      </c>
      <c r="G4" s="24"/>
      <c r="H4" s="161"/>
      <c r="I4" s="32"/>
      <c r="J4" s="32"/>
    </row>
    <row r="5" spans="1:10">
      <c r="A5" s="32"/>
      <c r="B5" s="158" t="s">
        <v>34</v>
      </c>
      <c r="C5" s="371"/>
      <c r="D5" s="371">
        <v>2059</v>
      </c>
      <c r="E5" s="387">
        <v>2056</v>
      </c>
      <c r="F5" s="387"/>
      <c r="G5" s="155"/>
      <c r="H5" s="156"/>
      <c r="I5" s="32"/>
      <c r="J5" s="32"/>
    </row>
    <row r="6" spans="1:10">
      <c r="A6" s="32"/>
      <c r="B6" s="158" t="s">
        <v>31</v>
      </c>
      <c r="C6" s="357"/>
      <c r="D6" s="366">
        <v>2411</v>
      </c>
      <c r="E6" s="388">
        <v>2359</v>
      </c>
      <c r="F6" s="155"/>
      <c r="G6" s="155"/>
      <c r="H6" s="156"/>
      <c r="I6" s="32"/>
      <c r="J6" s="32"/>
    </row>
    <row r="7" spans="1:10">
      <c r="A7" s="32"/>
      <c r="B7" s="158" t="s">
        <v>27</v>
      </c>
      <c r="C7" s="357"/>
      <c r="D7" s="367">
        <v>2970</v>
      </c>
      <c r="E7" s="388">
        <v>2936</v>
      </c>
      <c r="F7" s="389"/>
      <c r="G7" s="155"/>
      <c r="H7" s="157"/>
      <c r="I7" s="32"/>
      <c r="J7" s="32"/>
    </row>
    <row r="8" spans="1:10" ht="26">
      <c r="A8" s="32"/>
      <c r="B8" s="158" t="s">
        <v>18</v>
      </c>
      <c r="C8" s="358"/>
      <c r="D8" s="366">
        <v>3500</v>
      </c>
      <c r="E8" s="388">
        <v>3529</v>
      </c>
      <c r="F8" s="155"/>
      <c r="G8" s="155"/>
      <c r="H8" s="156"/>
      <c r="I8" s="32"/>
      <c r="J8" s="32"/>
    </row>
    <row r="9" spans="1:10">
      <c r="A9" s="32"/>
      <c r="B9" s="158" t="s">
        <v>21</v>
      </c>
      <c r="C9" s="357"/>
      <c r="D9" s="366">
        <v>4284</v>
      </c>
      <c r="E9" s="388">
        <v>4177</v>
      </c>
      <c r="F9" s="155"/>
      <c r="G9" s="155"/>
      <c r="H9" s="156"/>
      <c r="I9" s="32"/>
      <c r="J9" s="32"/>
    </row>
    <row r="10" spans="1:10" ht="26">
      <c r="A10" s="32"/>
      <c r="B10" s="158" t="s">
        <v>38</v>
      </c>
      <c r="C10" s="357"/>
      <c r="D10" s="366">
        <v>5051</v>
      </c>
      <c r="E10" s="388">
        <v>4995</v>
      </c>
      <c r="F10" s="155"/>
      <c r="G10" s="155"/>
      <c r="H10" s="156"/>
      <c r="I10" s="32"/>
      <c r="J10" s="32"/>
    </row>
    <row r="11" spans="1:10" s="358" customFormat="1">
      <c r="A11" s="294"/>
      <c r="B11" s="394" t="s">
        <v>35</v>
      </c>
      <c r="C11" s="371"/>
      <c r="D11" s="371">
        <v>7754</v>
      </c>
      <c r="E11" s="387">
        <v>7577</v>
      </c>
      <c r="F11" s="387"/>
      <c r="G11" s="155"/>
      <c r="H11" s="156"/>
      <c r="I11" s="294"/>
      <c r="J11" s="294"/>
    </row>
    <row r="12" spans="1:10" ht="26">
      <c r="A12" s="32"/>
      <c r="B12" s="158" t="s">
        <v>26</v>
      </c>
      <c r="C12" s="357"/>
      <c r="D12" s="366">
        <v>8997</v>
      </c>
      <c r="E12" s="388">
        <v>8896</v>
      </c>
      <c r="F12" s="155"/>
      <c r="G12" s="155"/>
      <c r="H12" s="156"/>
      <c r="I12" s="32"/>
      <c r="J12" s="32"/>
    </row>
    <row r="13" spans="1:10">
      <c r="A13" s="32"/>
      <c r="B13" s="158" t="s">
        <v>20</v>
      </c>
      <c r="C13" s="357"/>
      <c r="D13" s="366">
        <v>9004</v>
      </c>
      <c r="E13" s="388">
        <v>9004</v>
      </c>
      <c r="F13" s="155"/>
      <c r="G13" s="155"/>
      <c r="H13" s="156"/>
      <c r="I13" s="32"/>
      <c r="J13" s="32"/>
    </row>
    <row r="14" spans="1:10">
      <c r="A14" s="32"/>
      <c r="B14" s="158" t="s">
        <v>29</v>
      </c>
      <c r="C14" s="357"/>
      <c r="D14" s="366">
        <v>10275</v>
      </c>
      <c r="E14" s="388">
        <v>9860</v>
      </c>
      <c r="F14" s="155"/>
      <c r="G14" s="155"/>
      <c r="H14" s="156"/>
      <c r="I14" s="32"/>
      <c r="J14" s="32"/>
    </row>
    <row r="15" spans="1:10">
      <c r="A15" s="32"/>
      <c r="B15" s="158" t="s">
        <v>36</v>
      </c>
      <c r="C15" s="357"/>
      <c r="D15" s="366">
        <v>12627</v>
      </c>
      <c r="E15" s="388">
        <v>12496</v>
      </c>
      <c r="F15" s="155"/>
      <c r="G15" s="155"/>
      <c r="H15" s="156"/>
      <c r="I15" s="32"/>
      <c r="J15" s="32"/>
    </row>
    <row r="16" spans="1:10">
      <c r="A16" s="32"/>
      <c r="B16" s="158" t="s">
        <v>19</v>
      </c>
      <c r="C16" s="357"/>
      <c r="D16" s="366">
        <v>13526</v>
      </c>
      <c r="E16" s="388">
        <v>13101</v>
      </c>
      <c r="F16" s="155"/>
      <c r="G16" s="155"/>
      <c r="H16" s="156"/>
      <c r="I16" s="32"/>
      <c r="J16" s="32"/>
    </row>
    <row r="17" spans="1:10" s="276" customFormat="1">
      <c r="A17" s="33"/>
      <c r="B17" s="395" t="s">
        <v>22</v>
      </c>
      <c r="C17" s="368">
        <v>13311</v>
      </c>
      <c r="D17" s="368">
        <v>13311</v>
      </c>
      <c r="E17" s="390">
        <v>13284</v>
      </c>
      <c r="F17" s="390">
        <v>13284</v>
      </c>
      <c r="G17" s="392"/>
      <c r="H17" s="393"/>
      <c r="I17" s="33"/>
      <c r="J17" s="33"/>
    </row>
    <row r="18" spans="1:10">
      <c r="A18" s="32"/>
      <c r="B18" s="250" t="s">
        <v>37</v>
      </c>
      <c r="C18" s="358"/>
      <c r="D18" s="391">
        <v>14469</v>
      </c>
      <c r="E18" s="388">
        <v>14186</v>
      </c>
      <c r="F18" s="155"/>
      <c r="G18" s="155"/>
      <c r="H18" s="156"/>
      <c r="I18" s="32"/>
      <c r="J18" s="32"/>
    </row>
    <row r="19" spans="1:10">
      <c r="A19" s="32"/>
      <c r="B19" s="158" t="s">
        <v>30</v>
      </c>
      <c r="C19" s="357"/>
      <c r="D19" s="366">
        <v>16605</v>
      </c>
      <c r="E19" s="388">
        <v>14364</v>
      </c>
      <c r="F19" s="155"/>
      <c r="G19" s="155"/>
      <c r="H19" s="156"/>
      <c r="I19" s="32"/>
      <c r="J19" s="32"/>
    </row>
    <row r="20" spans="1:10">
      <c r="A20" s="32"/>
      <c r="B20" s="158" t="s">
        <v>32</v>
      </c>
      <c r="C20" s="357"/>
      <c r="D20" s="366">
        <v>15638</v>
      </c>
      <c r="E20" s="388">
        <v>14788</v>
      </c>
      <c r="F20" s="155"/>
      <c r="G20" s="155"/>
      <c r="H20" s="156"/>
      <c r="I20" s="32"/>
      <c r="J20" s="32"/>
    </row>
    <row r="21" spans="1:10">
      <c r="A21" s="32"/>
      <c r="B21" s="158" t="s">
        <v>28</v>
      </c>
      <c r="C21" s="357"/>
      <c r="D21" s="366">
        <v>15217</v>
      </c>
      <c r="E21" s="388">
        <v>14961</v>
      </c>
      <c r="F21" s="155"/>
      <c r="G21" s="155"/>
      <c r="H21" s="156"/>
      <c r="I21" s="32"/>
      <c r="J21" s="32"/>
    </row>
    <row r="22" spans="1:10" ht="26">
      <c r="A22" s="32"/>
      <c r="B22" s="158" t="s">
        <v>24</v>
      </c>
      <c r="C22" s="357"/>
      <c r="D22" s="366">
        <v>18203</v>
      </c>
      <c r="E22" s="388">
        <v>17177</v>
      </c>
      <c r="F22" s="155"/>
      <c r="G22" s="155"/>
      <c r="H22" s="156"/>
      <c r="I22" s="32"/>
      <c r="J22" s="32"/>
    </row>
    <row r="23" spans="1:10">
      <c r="A23" s="32"/>
      <c r="B23" s="158" t="s">
        <v>25</v>
      </c>
      <c r="C23" s="357"/>
      <c r="D23" s="366">
        <v>18515</v>
      </c>
      <c r="E23" s="388">
        <v>18583</v>
      </c>
      <c r="F23" s="155"/>
      <c r="G23" s="155"/>
      <c r="H23" s="156"/>
      <c r="I23" s="32"/>
      <c r="J23" s="32"/>
    </row>
    <row r="24" spans="1:10">
      <c r="A24" s="32"/>
      <c r="B24" s="158" t="s">
        <v>33</v>
      </c>
      <c r="C24" s="357"/>
      <c r="D24" s="366">
        <v>22189</v>
      </c>
      <c r="E24" s="388">
        <v>22004</v>
      </c>
      <c r="F24" s="155"/>
      <c r="G24" s="155"/>
      <c r="H24" s="156"/>
      <c r="I24" s="32"/>
      <c r="J24" s="32"/>
    </row>
    <row r="25" spans="1:10">
      <c r="A25" s="32"/>
      <c r="B25" s="158" t="s">
        <v>23</v>
      </c>
      <c r="C25" s="357"/>
      <c r="D25" s="366">
        <v>24354</v>
      </c>
      <c r="E25" s="388">
        <v>23642</v>
      </c>
      <c r="F25" s="155"/>
      <c r="G25" s="155"/>
      <c r="H25" s="156"/>
      <c r="I25" s="32"/>
      <c r="J25" s="32"/>
    </row>
    <row r="26" spans="1:10" ht="26">
      <c r="A26" s="32"/>
      <c r="B26" s="53" t="s">
        <v>53</v>
      </c>
      <c r="C26" s="357"/>
      <c r="D26" s="369">
        <v>241047</v>
      </c>
      <c r="E26" s="370">
        <v>246677</v>
      </c>
      <c r="F26" s="53"/>
      <c r="G26" s="155"/>
      <c r="H26" s="159"/>
      <c r="I26" s="32"/>
      <c r="J26" s="32"/>
    </row>
    <row r="27" spans="1:10" s="175" customFormat="1">
      <c r="A27" s="32"/>
      <c r="B27" s="158"/>
      <c r="C27" s="26"/>
      <c r="D27" s="26"/>
      <c r="E27" s="158"/>
      <c r="F27" s="155"/>
      <c r="G27" s="155"/>
      <c r="H27" s="159"/>
      <c r="I27" s="32"/>
      <c r="J27" s="32"/>
    </row>
    <row r="28" spans="1:10">
      <c r="A28" s="421" t="s">
        <v>560</v>
      </c>
      <c r="B28" s="421"/>
      <c r="C28" s="421"/>
      <c r="D28" s="421"/>
      <c r="E28" s="421"/>
      <c r="F28" s="421"/>
      <c r="G28" s="421"/>
      <c r="H28" s="421"/>
      <c r="I28" s="421"/>
      <c r="J28" s="421"/>
    </row>
    <row r="29" spans="1:10">
      <c r="A29" s="32" t="s">
        <v>561</v>
      </c>
      <c r="B29" s="32"/>
      <c r="C29" s="32"/>
      <c r="D29" s="32"/>
      <c r="E29" s="32"/>
      <c r="F29" s="32"/>
      <c r="G29" s="32"/>
      <c r="H29" s="32"/>
      <c r="I29" s="32"/>
      <c r="J29" s="32"/>
    </row>
    <row r="30" spans="1:10">
      <c r="A30" s="32" t="s">
        <v>276</v>
      </c>
      <c r="B30" s="32"/>
      <c r="C30" s="32"/>
      <c r="D30" s="32"/>
      <c r="E30" s="32"/>
      <c r="F30" s="32"/>
      <c r="G30" s="32"/>
      <c r="H30" s="32"/>
      <c r="I30" s="32"/>
      <c r="J30" s="32"/>
    </row>
    <row r="31" spans="1:10">
      <c r="A31" s="175" t="s">
        <v>439</v>
      </c>
      <c r="B31" s="175"/>
      <c r="C31" s="175"/>
      <c r="D31" s="175"/>
      <c r="E31" s="175"/>
      <c r="F31" s="175"/>
      <c r="G31" s="175"/>
      <c r="H31" s="175"/>
      <c r="I31" s="175"/>
      <c r="J31" s="175"/>
    </row>
    <row r="33" spans="1:4" s="75" customFormat="1">
      <c r="A33" s="149" t="s">
        <v>562</v>
      </c>
    </row>
    <row r="35" spans="1:4">
      <c r="B35" s="175"/>
      <c r="C35" s="175" t="s">
        <v>275</v>
      </c>
    </row>
    <row r="36" spans="1:4">
      <c r="B36" s="175"/>
      <c r="C36" s="175" t="s">
        <v>155</v>
      </c>
      <c r="D36" t="s">
        <v>70</v>
      </c>
    </row>
    <row r="37" spans="1:4">
      <c r="B37" t="s">
        <v>34</v>
      </c>
      <c r="C37">
        <v>75</v>
      </c>
    </row>
    <row r="38" spans="1:4">
      <c r="B38" t="s">
        <v>31</v>
      </c>
      <c r="C38">
        <v>97</v>
      </c>
    </row>
    <row r="39" spans="1:4">
      <c r="B39" t="s">
        <v>27</v>
      </c>
      <c r="C39">
        <v>116</v>
      </c>
      <c r="D39" s="207"/>
    </row>
    <row r="40" spans="1:4">
      <c r="B40" t="s">
        <v>18</v>
      </c>
      <c r="C40">
        <v>126</v>
      </c>
    </row>
    <row r="41" spans="1:4">
      <c r="B41" t="s">
        <v>21</v>
      </c>
      <c r="C41">
        <v>171</v>
      </c>
    </row>
    <row r="42" spans="1:4">
      <c r="B42" t="s">
        <v>38</v>
      </c>
      <c r="C42">
        <v>196</v>
      </c>
    </row>
    <row r="43" spans="1:4">
      <c r="B43" t="s">
        <v>35</v>
      </c>
      <c r="C43">
        <v>386</v>
      </c>
      <c r="D43" s="207"/>
    </row>
    <row r="44" spans="1:4">
      <c r="B44" t="s">
        <v>20</v>
      </c>
      <c r="C44">
        <v>404</v>
      </c>
    </row>
    <row r="45" spans="1:4">
      <c r="B45" t="s">
        <v>26</v>
      </c>
      <c r="C45">
        <v>418</v>
      </c>
    </row>
    <row r="46" spans="1:4">
      <c r="B46" t="s">
        <v>29</v>
      </c>
      <c r="C46">
        <v>459</v>
      </c>
    </row>
    <row r="47" spans="1:4">
      <c r="B47" s="276" t="s">
        <v>22</v>
      </c>
      <c r="C47" s="276"/>
      <c r="D47" s="276">
        <v>509</v>
      </c>
    </row>
    <row r="48" spans="1:4">
      <c r="B48" t="s">
        <v>19</v>
      </c>
      <c r="C48">
        <v>715</v>
      </c>
    </row>
    <row r="49" spans="1:4">
      <c r="B49" t="s">
        <v>32</v>
      </c>
      <c r="C49">
        <v>740</v>
      </c>
      <c r="D49" s="207"/>
    </row>
    <row r="50" spans="1:4">
      <c r="B50" t="s">
        <v>24</v>
      </c>
      <c r="C50">
        <v>904</v>
      </c>
    </row>
    <row r="51" spans="1:4">
      <c r="A51" s="175"/>
      <c r="B51" t="s">
        <v>28</v>
      </c>
      <c r="C51">
        <v>931</v>
      </c>
    </row>
    <row r="52" spans="1:4">
      <c r="A52" s="175"/>
      <c r="B52" t="s">
        <v>36</v>
      </c>
      <c r="C52">
        <v>1036</v>
      </c>
    </row>
    <row r="53" spans="1:4">
      <c r="A53" s="175"/>
      <c r="B53" t="s">
        <v>37</v>
      </c>
      <c r="C53">
        <v>1073</v>
      </c>
    </row>
    <row r="54" spans="1:4">
      <c r="A54" s="175"/>
      <c r="B54" t="s">
        <v>25</v>
      </c>
      <c r="C54">
        <v>1381</v>
      </c>
    </row>
    <row r="55" spans="1:4">
      <c r="A55" s="175"/>
      <c r="B55" t="s">
        <v>33</v>
      </c>
      <c r="C55">
        <v>1401</v>
      </c>
      <c r="D55" s="207"/>
    </row>
    <row r="56" spans="1:4">
      <c r="A56" s="175"/>
      <c r="B56" t="s">
        <v>23</v>
      </c>
      <c r="C56">
        <v>1411</v>
      </c>
    </row>
    <row r="57" spans="1:4">
      <c r="A57" s="175"/>
      <c r="B57" t="s">
        <v>30</v>
      </c>
      <c r="C57">
        <v>1667</v>
      </c>
    </row>
    <row r="58" spans="1:4">
      <c r="A58" s="175"/>
      <c r="B58" t="s">
        <v>53</v>
      </c>
      <c r="C58">
        <v>14216</v>
      </c>
    </row>
    <row r="60" spans="1:4">
      <c r="A60" s="175" t="s">
        <v>277</v>
      </c>
      <c r="B60" s="175"/>
      <c r="C60" s="175"/>
    </row>
    <row r="61" spans="1:4">
      <c r="A61" t="s">
        <v>432</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2021-02-14T13:26:43Z</dcterms:modified>
</cp:coreProperties>
</file>