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C:\Users\iberkovits.SSW\Documents\IFF\Data Hub\Needs Assessment\FY22 HSAC PPTs Excel\To DCF 2021-11-30\Workbooks 11-29-2021\"/>
    </mc:Choice>
  </mc:AlternateContent>
  <xr:revisionPtr revIDLastSave="0" documentId="8_{404C2AE2-FE39-4561-BA63-267C1B36B3F9}" xr6:coauthVersionLast="46" xr6:coauthVersionMax="46" xr10:uidLastSave="{00000000-0000-0000-0000-000000000000}"/>
  <bookViews>
    <workbookView xWindow="-108" yWindow="-108" windowWidth="23256" windowHeight="13176" xr2:uid="{00000000-000D-0000-FFFF-FFFF00000000}"/>
  </bookViews>
  <sheets>
    <sheet name="CONTENTS" sheetId="21" r:id="rId1"/>
    <sheet name="0. Overview" sheetId="29" r:id="rId2"/>
    <sheet name="1. Demographics" sheetId="7" r:id="rId3"/>
    <sheet name="2. Economics" sheetId="6" r:id="rId4"/>
    <sheet name="3. Housing" sheetId="3" r:id="rId5"/>
    <sheet name="4. Food " sheetId="2" r:id="rId6"/>
    <sheet name="5. Child Care" sheetId="17" r:id="rId7"/>
    <sheet name="6. Transportation &amp; Commute" sheetId="1" r:id="rId8"/>
    <sheet name="7. Health Care" sheetId="18" r:id="rId9"/>
    <sheet name="8.Employment&amp;Career Readiness" sheetId="9" r:id="rId10"/>
    <sheet name="9.Community Safety&amp;Environment" sheetId="4" r:id="rId11"/>
    <sheet name="10. Gender-Based Supports" sheetId="12" r:id="rId12"/>
    <sheet name="11. Substance Use Disorder" sheetId="11" r:id="rId13"/>
    <sheet name="12.Behav Mental Hlth (Adults)" sheetId="10" r:id="rId14"/>
    <sheet name="13.IDD or BehavMentHlth(Child)" sheetId="24" r:id="rId15"/>
    <sheet name="14. Caring for Kin or Foster Ch" sheetId="30" r:id="rId16"/>
    <sheet name="15. Advocacy" sheetId="31" r:id="rId17"/>
  </sheets>
  <definedNames>
    <definedName name="ENGAGE_01JaTcD3LNifmAUovUrV_1636454617">#REF!</definedName>
    <definedName name="ENGAGE_02EjKcPsJlleBl7v5gZI_1636454648">#REF!</definedName>
    <definedName name="ENGAGE_02frT2kNKhvISDAATVyc_1608645168">#REF!</definedName>
    <definedName name="ENGAGE_048oRuBR1GhyXka9d3Jt_1579601679" localSheetId="1">#REF!</definedName>
    <definedName name="ENGAGE_048oRuBR1GhyXka9d3Jt_1579601679">#REF!</definedName>
    <definedName name="ENGAGE_04O8ArTsCRbW63oKNuYu_1607951803">#REF!</definedName>
    <definedName name="ENGAGE_05HcbReaoHRXx5qV8k9j_1579601617" localSheetId="1">#REF!</definedName>
    <definedName name="ENGAGE_05HcbReaoHRXx5qV8k9j_1579601617">#REF!</definedName>
    <definedName name="ENGAGE_07JeVPesA0CQOWSGFzvY_1608644999">#REF!</definedName>
    <definedName name="ENGAGE_08uM8x7b1p5EPUtZ8WUp_1579601601" localSheetId="1">#REF!</definedName>
    <definedName name="ENGAGE_08uM8x7b1p5EPUtZ8WUp_1579601601">#REF!</definedName>
    <definedName name="ENGAGE_0Ad7isfIzmB9pNtBEpJF_1579601643" localSheetId="1">#REF!</definedName>
    <definedName name="ENGAGE_0Ad7isfIzmB9pNtBEpJF_1579601643">#REF!</definedName>
    <definedName name="ENGAGE_0BaB0xGw7b3NEV6itjYR_1608645108">#REF!</definedName>
    <definedName name="ENGAGE_0coTMlCGpBc0VHkFRkeI_1608644980">#REF!</definedName>
    <definedName name="ENGAGE_0Edqthrdx4lPfJs8Fs9p_1608645166">#REF!</definedName>
    <definedName name="ENGAGE_0GdTyym4siWn9Q6FsEYz_1608645028">#REF!</definedName>
    <definedName name="ENGAGE_0iaJwTQDI2IxlU5rKvyc_1607951694">#REF!</definedName>
    <definedName name="ENGAGE_0iTf2oGTh3qgiFPZm5yR_1636454639">#REF!</definedName>
    <definedName name="ENGAGE_0j0oU87unGzowhEaerjW_1607951640">#REF!</definedName>
    <definedName name="ENGAGE_0jT5wlvJiCTaDbdCSnwM_1607951733">#REF!</definedName>
    <definedName name="ENGAGE_0O9FRcTI4e3PrPcEcCuA_1607951716">#REF!</definedName>
    <definedName name="ENGAGE_0OT1clCyXx2fnZzsfUO1_1579601743" localSheetId="1">#REF!</definedName>
    <definedName name="ENGAGE_0OT1clCyXx2fnZzsfUO1_1579601743">#REF!</definedName>
    <definedName name="ENGAGE_0QsRTctWhThviTw7JUtQ_1636454626">#REF!</definedName>
    <definedName name="ENGAGE_0U9gAjV2iS1HiHNwSDrP_1636454637">#REF!</definedName>
    <definedName name="ENGAGE_0ZzpHGYVakG9Kz7bwqyo_1608645057">#REF!</definedName>
    <definedName name="ENGAGE_10gQL4hJ8QAbDy7JtuhF_1636454615">#REF!</definedName>
    <definedName name="ENGAGE_12mc1oaU5PpIlHvt1xhj_1579601640" localSheetId="1">#REF!</definedName>
    <definedName name="ENGAGE_12mc1oaU5PpIlHvt1xhj_1579601640">#REF!</definedName>
    <definedName name="ENGAGE_12Tt4LvOLLM4zjDX54tF_1579601625" localSheetId="1">#REF!</definedName>
    <definedName name="ENGAGE_12Tt4LvOLLM4zjDX54tF_1579601625">#REF!</definedName>
    <definedName name="ENGAGE_13mcYMPXLdImzDu33HVG_1579601606" localSheetId="1">#REF!</definedName>
    <definedName name="ENGAGE_13mcYMPXLdImzDu33HVG_1579601606">#REF!</definedName>
    <definedName name="ENGAGE_13uCFdwbYZ6fSvR4Tvoj_1636454664">#REF!</definedName>
    <definedName name="ENGAGE_169q0LNCkdsavDxsddBP_1608645156">#REF!</definedName>
    <definedName name="ENGAGE_18ezk26WTvkos17BdRk2_1579601704" localSheetId="1">#REF!</definedName>
    <definedName name="ENGAGE_18ezk26WTvkos17BdRk2_1579601704">#REF!</definedName>
    <definedName name="ENGAGE_195djittWtbhMBcjN1Wn_1636454668">#REF!</definedName>
    <definedName name="ENGAGE_1aMyrae2tJb8Yxh6LKLY_1608645018">#REF!</definedName>
    <definedName name="ENGAGE_1cLhQ3qvq1RHdAfHNTVg_1608645057">#REF!</definedName>
    <definedName name="ENGAGE_1CTgC8YASw1u0XTwcVDx_1608644970">#REF!</definedName>
    <definedName name="ENGAGE_1dE3rRSrON2gMzSXBWGh_1607951801">#REF!</definedName>
    <definedName name="ENGAGE_1EcV6XNKGZH4E9CBmEWs_1607951588">#REF!</definedName>
    <definedName name="ENGAGE_1ekuuZhSLpG5AlWGRqk9_1608645018">#REF!</definedName>
    <definedName name="ENGAGE_1esG7mpwHyPYF1aRkBRa_1579601701" localSheetId="1">#REF!</definedName>
    <definedName name="ENGAGE_1esG7mpwHyPYF1aRkBRa_1579601701">#REF!</definedName>
    <definedName name="ENGAGE_1Fo0jf9LKAfDaxcQLNjl_1579601719" localSheetId="1">#REF!</definedName>
    <definedName name="ENGAGE_1Fo0jf9LKAfDaxcQLNjl_1579601719">#REF!</definedName>
    <definedName name="ENGAGE_1gCG8mo4EHAshW45VCt9_1579601743" localSheetId="1">#REF!</definedName>
    <definedName name="ENGAGE_1gCG8mo4EHAshW45VCt9_1579601743">#REF!</definedName>
    <definedName name="ENGAGE_1h5GSkaC9Mt0cyfvHlbs_1607951684">#REF!</definedName>
    <definedName name="ENGAGE_1I8TnvAY737dO5prfUsE_1579601732" localSheetId="1">#REF!</definedName>
    <definedName name="ENGAGE_1I8TnvAY737dO5prfUsE_1579601732">#REF!</definedName>
    <definedName name="ENGAGE_1kfKJMhostjrd5TrCFfM_1607951733">#REF!</definedName>
    <definedName name="ENGAGE_1KJBeHuPU1xREx45IBjm_1579601631" localSheetId="1">#REF!</definedName>
    <definedName name="ENGAGE_1KJBeHuPU1xREx45IBjm_1579601631">#REF!</definedName>
    <definedName name="ENGAGE_1L4ig1AQmrQkISTbyWB1_1608644982">#REF!</definedName>
    <definedName name="ENGAGE_1l6hVwTNrAd1D0oz7rCX_1607951620">#REF!</definedName>
    <definedName name="ENGAGE_1niZ9S3X11JbFWJThDnH_1636454612">#REF!</definedName>
    <definedName name="ENGAGE_1NZUd1rZBkxHavNmpwLb_1636454610">#REF!</definedName>
    <definedName name="ENGAGE_1oWKyxm0NtIWLBZ6f0ul_1636454654">#REF!</definedName>
    <definedName name="ENGAGE_1UREdWqpP8eeWsNnWgQq_1636454651">#REF!</definedName>
    <definedName name="ENGAGE_1WEIftkrjQ8PnYLivqE1_1608645056">#REF!</definedName>
    <definedName name="ENGAGE_1WPg0tJStF6GSfccW5ZI_1608644969">#REF!</definedName>
    <definedName name="ENGAGE_1wR7DbBQsosH9JaXtT5u_1636454654">#REF!</definedName>
    <definedName name="ENGAGE_1yGZajn44s3YsuVbZrQu_1608645134">#REF!</definedName>
    <definedName name="ENGAGE_1z2rYTbmwwfswI0Rghht_1636454620">#REF!</definedName>
    <definedName name="ENGAGE_1zybqGO4BYFMw9kcE6iS_1636454621">#REF!</definedName>
    <definedName name="ENGAGE_200ErguYwDLBlOUMssfn_1636454648">#REF!</definedName>
    <definedName name="ENGAGE_25jsRTX5SRMIASHUTWI2_1608645071">#REF!</definedName>
    <definedName name="ENGAGE_27CwypvvJISpXWulGKUJ_1607951594">#REF!</definedName>
    <definedName name="ENGAGE_283pzSa0C50EtX8ZHTAp_1608645164">#REF!</definedName>
    <definedName name="ENGAGE_29ANBYqGiLiyScb8sSMc_1608645144">#REF!</definedName>
    <definedName name="ENGAGE_2Aezlsk1ISCwuRKVJT2i_1607951805">#REF!</definedName>
    <definedName name="ENGAGE_2bdgYPa5fn2albbHpwxa_1636454614">#REF!</definedName>
    <definedName name="ENGAGE_2dt2wdSqLoF20Sha5X63_1608645037">#REF!</definedName>
    <definedName name="ENGAGE_2gDXLLUOeszvJBmWUoFn_1579601597" localSheetId="1">#REF!</definedName>
    <definedName name="ENGAGE_2gDXLLUOeszvJBmWUoFn_1579601597">#REF!</definedName>
    <definedName name="ENGAGE_2KrlzGRysMiCN0E1IRYG_1636454651">#REF!</definedName>
    <definedName name="ENGAGE_2LJmTAoOdAm5p9qOieLG_1636454628">#REF!</definedName>
    <definedName name="ENGAGE_2mdyq0KXOXNgCzxmHcPl_1636454638">#REF!</definedName>
    <definedName name="ENGAGE_2MfJurFCGKgRZTKEWf31_1607951697">#REF!</definedName>
    <definedName name="ENGAGE_2OuiC9kzlNI34Q2oXhdu_1579601675" localSheetId="1">#REF!</definedName>
    <definedName name="ENGAGE_2OuiC9kzlNI34Q2oXhdu_1579601675">#REF!</definedName>
    <definedName name="ENGAGE_2qTCLSsAtKcyvZO0RXo5_1636454641">#REF!</definedName>
    <definedName name="ENGAGE_2rn3Upohdzfuzt2dK4ny_1579601697" localSheetId="1">#REF!</definedName>
    <definedName name="ENGAGE_2rn3Upohdzfuzt2dK4ny_1579601697">#REF!</definedName>
    <definedName name="ENGAGE_2S0wDys9MBmWulLaqW1a_1636454619">#REF!</definedName>
    <definedName name="ENGAGE_2sCgwFImmABW6a2L1T9I_1608645182">#REF!</definedName>
    <definedName name="ENGAGE_2tE4D3qQjoyD42sUrWmv_1608644974">#REF!</definedName>
    <definedName name="ENGAGE_2tRkezTUl8mad9hHcK60_1579601689" localSheetId="1">#REF!</definedName>
    <definedName name="ENGAGE_2tRkezTUl8mad9hHcK60_1579601689">#REF!</definedName>
    <definedName name="ENGAGE_2WZj4qDuPaFHFNgo7YFw_1636454647">#REF!</definedName>
    <definedName name="ENGAGE_2XhuYwLBN9dGesgZAQio_1579601621" localSheetId="1">#REF!</definedName>
    <definedName name="ENGAGE_2XhuYwLBN9dGesgZAQio_1579601621">#REF!</definedName>
    <definedName name="ENGAGE_2XLseEHE8OVORcfieAMG_1579601687" localSheetId="1">#REF!</definedName>
    <definedName name="ENGAGE_2XLseEHE8OVORcfieAMG_1579601687">#REF!</definedName>
    <definedName name="ENGAGE_2xWdBjMS4Azi7dckV4OX_1636454608">#REF!</definedName>
    <definedName name="ENGAGE_2yqXLGigxQbl2GSwyBQK_1608645032">#REF!</definedName>
    <definedName name="ENGAGE_2z7xCpJwOcfQgFqLxypY_1607951660">#REF!</definedName>
    <definedName name="ENGAGE_2zkLwA4C2uR8bVyK11uC_1607951701">#REF!</definedName>
    <definedName name="ENGAGE_2ZopifUbq0TujoqLeeaM_1608645106">#REF!</definedName>
    <definedName name="ENGAGE_30MyBSFhVzx1K7qfEUvd_1579601684" localSheetId="1">#REF!</definedName>
    <definedName name="ENGAGE_30MyBSFhVzx1K7qfEUvd_1579601684">#REF!</definedName>
    <definedName name="ENGAGE_32ACAuvWAx80DZNy8R5s_1608645134">#REF!</definedName>
    <definedName name="ENGAGE_33jajoxJlN7bWifVDVeg_1607951665">#REF!</definedName>
    <definedName name="ENGAGE_33pGHwz900UCCRUADswJ_1579601630" localSheetId="1">#REF!</definedName>
    <definedName name="ENGAGE_33pGHwz900UCCRUADswJ_1579601630">#REF!</definedName>
    <definedName name="ENGAGE_33zz2w0ODNz6zf9lN1CO_1636454669">#REF!</definedName>
    <definedName name="ENGAGE_34hnh5Lxa8a4RepFrld1_1607951737">#REF!</definedName>
    <definedName name="ENGAGE_34s4lEzYmbWGIB9rBFba_1607951768">#REF!</definedName>
    <definedName name="ENGAGE_34xYdg24KGjutdj6nKgD_1579601637" localSheetId="1">#REF!</definedName>
    <definedName name="ENGAGE_34xYdg24KGjutdj6nKgD_1579601637">#REF!</definedName>
    <definedName name="ENGAGE_3A3wvcWhLyWjhQAGj12o_1607951722">#REF!</definedName>
    <definedName name="ENGAGE_3Aqi52riR1pVZFkgEDym_1579601672" localSheetId="1">#REF!</definedName>
    <definedName name="ENGAGE_3Aqi52riR1pVZFkgEDym_1579601672">#REF!</definedName>
    <definedName name="ENGAGE_3CEQzjIPi3N04VWcXmlb_1636454662">#REF!</definedName>
    <definedName name="ENGAGE_3CwP2M0RSkl7yEojhPTB_1636454615">#REF!</definedName>
    <definedName name="ENGAGE_3EuhyOIZpTdPAJGyziIo_1579601618" localSheetId="1">#REF!</definedName>
    <definedName name="ENGAGE_3EuhyOIZpTdPAJGyziIo_1579601618">#REF!</definedName>
    <definedName name="ENGAGE_3evQDJLVRRsUsmltSeKx_1608645166">#REF!</definedName>
    <definedName name="ENGAGE_3FHCsJSvThF3AYITLe0u_1607951715">#REF!</definedName>
    <definedName name="ENGAGE_3fkWQkJNJ3nc7OA4d2eD_1636454664">#REF!</definedName>
    <definedName name="ENGAGE_3GVQXwOLhMOzmMHDubIw_1636454645">#REF!</definedName>
    <definedName name="ENGAGE_3iFfk0y6kylYnhQ3Yt9z_1636454632">#REF!</definedName>
    <definedName name="ENGAGE_3IFlUVqklSmAQeCk8BsO_1579601612" localSheetId="1">#REF!</definedName>
    <definedName name="ENGAGE_3IFlUVqklSmAQeCk8BsO_1579601612">#REF!</definedName>
    <definedName name="ENGAGE_3K4QGOUoktosyjFIhCt7_1608645146">#REF!</definedName>
    <definedName name="ENGAGE_3K73brppatZRP9PDg7ul_1608645109">#REF!</definedName>
    <definedName name="ENGAGE_3kcwaQXEpo96qL3XMsdX_1636454637">#REF!</definedName>
    <definedName name="ENGAGE_3KumhNFLezbvJGknpaMp_1579601703" localSheetId="1">#REF!</definedName>
    <definedName name="ENGAGE_3KumhNFLezbvJGknpaMp_1579601703">#REF!</definedName>
    <definedName name="ENGAGE_3l3I3uKRuyie2NMc5qxM_1579601599" localSheetId="1">#REF!</definedName>
    <definedName name="ENGAGE_3l3I3uKRuyie2NMc5qxM_1579601599">#REF!</definedName>
    <definedName name="ENGAGE_3lLtgGSiLubsyQtG33z8_1608645181">#REF!</definedName>
    <definedName name="ENGAGE_3QAKlhtyOBvjSDMHRtye_1579601701" localSheetId="1">#REF!</definedName>
    <definedName name="ENGAGE_3QAKlhtyOBvjSDMHRtye_1579601701">#REF!</definedName>
    <definedName name="ENGAGE_3RQFySisCyZdJNu3pnoX_1607951608">#REF!</definedName>
    <definedName name="ENGAGE_3vi0worz7r4nPF8mzSUU_1607951709">#REF!</definedName>
    <definedName name="ENGAGE_3VoECfwWGKSLu9AIFs7I_1636454613">#REF!</definedName>
    <definedName name="ENGAGE_3VraqXR9Ro0czjWaleyc_1636454631">#REF!</definedName>
    <definedName name="ENGAGE_3xMMtyzqO6XM4R0CbFCY_1636454630">#REF!</definedName>
    <definedName name="ENGAGE_3ZBHxWNgOjUph46jZ6Ct_1607951761">#REF!</definedName>
    <definedName name="ENGAGE_41VFTbrKIQG2l93UKRVL_1607951794">#REF!</definedName>
    <definedName name="ENGAGE_469Uz4AtkxJisGXy7SdE_1636454647">#REF!</definedName>
    <definedName name="ENGAGE_46XbfRVCZRq7AOw4TE86_1579601606" localSheetId="1">#REF!</definedName>
    <definedName name="ENGAGE_46XbfRVCZRq7AOw4TE86_1579601606">#REF!</definedName>
    <definedName name="ENGAGE_48iOdGgCpYrBlMSHz4F5_1607951764">#REF!</definedName>
    <definedName name="ENGAGE_49MaPiodqYpiTlvCdoD1_1608645089">#REF!</definedName>
    <definedName name="ENGAGE_49qGs0xOBWGUFsr64BMb_1636454643">#REF!</definedName>
    <definedName name="ENGAGE_4BCGME4FtqnxwE1ATzQm_1607951731">#REF!</definedName>
    <definedName name="ENGAGE_4BuKwR86fRkJUpSNGj9o_1608645093">#REF!</definedName>
    <definedName name="ENGAGE_4cjX5KqcAdvaJpeLcpev_1608645003">#REF!</definedName>
    <definedName name="ENGAGE_4f0xTp6FFqYrZXmK19Fz_1636454608">#REF!</definedName>
    <definedName name="ENGAGE_4GpFy3n1oebv1wSze1bV_1636454637">#REF!</definedName>
    <definedName name="ENGAGE_4i0DWNcOmL8IbbJU2Ix4_1579601652" localSheetId="1">#REF!</definedName>
    <definedName name="ENGAGE_4i0DWNcOmL8IbbJU2Ix4_1579601652">#REF!</definedName>
    <definedName name="ENGAGE_4iVJMunvjKnXqwhBH13C_1607951706">#REF!</definedName>
    <definedName name="ENGAGE_4J68p83rW6t0plIsveOV_1636454656">#REF!</definedName>
    <definedName name="ENGAGE_4K8XdQax8OHqVhnxUMn2_1636454653">#REF!</definedName>
    <definedName name="ENGAGE_4LHt4HVBXIryi1JZ0eHs_1608645168">#REF!</definedName>
    <definedName name="ENGAGE_4lX9bIEdWvyVdgNyMk3c_1608644991">#REF!</definedName>
    <definedName name="ENGAGE_4NYlucuA3vNl1MIpryrY_1579601721" localSheetId="1">#REF!</definedName>
    <definedName name="ENGAGE_4NYlucuA3vNl1MIpryrY_1579601721">#REF!</definedName>
    <definedName name="ENGAGE_4nzXuKfNsCeXhDhg2PUa_1608645015">#REF!</definedName>
    <definedName name="ENGAGE_4OBejck831ncgTZNsWFt_1607951592">#REF!</definedName>
    <definedName name="ENGAGE_4qOanwQW23OJB8XQUTM3_1607951665">#REF!</definedName>
    <definedName name="ENGAGE_4RxeTAY9EK7T7xEcs76z_1579601641" localSheetId="1">#REF!</definedName>
    <definedName name="ENGAGE_4RxeTAY9EK7T7xEcs76z_1579601641">#REF!</definedName>
    <definedName name="ENGAGE_4ZbsiorM0MfruBTOGbJS_1608645169">#REF!</definedName>
    <definedName name="ENGAGE_4ZxQ1RQoP9MPVfuBrdcs_1579601652" localSheetId="1">#REF!</definedName>
    <definedName name="ENGAGE_4ZxQ1RQoP9MPVfuBrdcs_1579601652">#REF!</definedName>
    <definedName name="ENGAGE_52alPVrg3zGmQKvtW7GC_1608645015">#REF!</definedName>
    <definedName name="ENGAGE_53ZwK8pZe63cg8hCHdag_1636454669">#REF!</definedName>
    <definedName name="ENGAGE_5489BY94KBAHKPzVc0Ua_1636454637">#REF!</definedName>
    <definedName name="ENGAGE_57nzP1nl2jrpH7035d8S_1636454611">#REF!</definedName>
    <definedName name="ENGAGE_58ozx7oEsIbvlxAlRuJZ_1636454625">#REF!</definedName>
    <definedName name="ENGAGE_5bIzSvGXjEHfKQ9SKgNy_1636454638">#REF!</definedName>
    <definedName name="ENGAGE_5BrWGd92sFzrklKp9wcp_1607951741">#REF!</definedName>
    <definedName name="ENGAGE_5CE9QL8ZEpQcllR7gOyR_1636454638">#REF!</definedName>
    <definedName name="ENGAGE_5Czb6CNB13CZYRPZQMrx_1579601696" localSheetId="1">#REF!</definedName>
    <definedName name="ENGAGE_5Czb6CNB13CZYRPZQMrx_1579601696">#REF!</definedName>
    <definedName name="ENGAGE_5d1xrfVkRHSl2qyyFCRL_1607951660">#REF!</definedName>
    <definedName name="ENGAGE_5d4qdlPeo1NU5d3HejDM_1579601612" localSheetId="1">#REF!</definedName>
    <definedName name="ENGAGE_5d4qdlPeo1NU5d3HejDM_1579601612">#REF!</definedName>
    <definedName name="ENGAGE_5dhRsRK6dAWS6Jm7Dmgg_1636454670">#REF!</definedName>
    <definedName name="ENGAGE_5ea3FNLjgsL7AlG6TQxt_1608644976">#REF!</definedName>
    <definedName name="ENGAGE_5ewXSTf3KBsce2yDCoai_1608645048">#REF!</definedName>
    <definedName name="ENGAGE_5FFlzXxq3itYCGfK0pU2_1579601644" localSheetId="1">#REF!</definedName>
    <definedName name="ENGAGE_5FFlzXxq3itYCGfK0pU2_1579601644">#REF!</definedName>
    <definedName name="ENGAGE_5gQU6nVY9eVlMtpmcIqS_1607951611">#REF!</definedName>
    <definedName name="ENGAGE_5gwHtAcr0mb55PFeELGD_1607951755">#REF!</definedName>
    <definedName name="ENGAGE_5IEzD3q25uRl34Wpl35V_1607951777">#REF!</definedName>
    <definedName name="ENGAGE_5jwfsIJ1fS8dkNzLuoEa_1636454651">#REF!</definedName>
    <definedName name="ENGAGE_5Kf3WF61WRyphh8lfw0p_1579601597" localSheetId="1">#REF!</definedName>
    <definedName name="ENGAGE_5Kf3WF61WRyphh8lfw0p_1579601597">#REF!</definedName>
    <definedName name="ENGAGE_5laY1PmsuJLL8f3F0qPZ_1607951738">#REF!</definedName>
    <definedName name="ENGAGE_5oNJccu1ZrZWloCTKR9N_1579601599" localSheetId="1">#REF!</definedName>
    <definedName name="ENGAGE_5oNJccu1ZrZWloCTKR9N_1579601599">#REF!</definedName>
    <definedName name="ENGAGE_5r5QePBaxVFKaO1YpZ00_1579601594" localSheetId="1">#REF!</definedName>
    <definedName name="ENGAGE_5r5QePBaxVFKaO1YpZ00_1579601594">#REF!</definedName>
    <definedName name="ENGAGE_5RKSLfcNaWica1bHa1wy_1636454667">#REF!</definedName>
    <definedName name="ENGAGE_5rWRNAQ2qibZD1Eq7xBr_1608645024">#REF!</definedName>
    <definedName name="ENGAGE_5RzcKQg76zpg1F6ZyoaB_1607951710">#REF!</definedName>
    <definedName name="ENGAGE_5TR55CMxr51SSUbr4KPN_1636454625">#REF!</definedName>
    <definedName name="ENGAGE_5UmsyKAa6hiaVHrjSC4I_1579601657" localSheetId="1">#REF!</definedName>
    <definedName name="ENGAGE_5UmsyKAa6hiaVHrjSC4I_1579601657">#REF!</definedName>
    <definedName name="ENGAGE_5UX5fAEVepsVM2JoXgLT_1636454606">#REF!</definedName>
    <definedName name="ENGAGE_5VNdcxIYoxP0KyXmxgxr_1607951786">#REF!</definedName>
    <definedName name="ENGAGE_5zBC1j0dqX5ijjUFJPCK_1579601670" localSheetId="1">#REF!</definedName>
    <definedName name="ENGAGE_5zBC1j0dqX5ijjUFJPCK_1579601670">#REF!</definedName>
    <definedName name="ENGAGE_62g1CVATl9Fxz7IYixUD_1636454657">#REF!</definedName>
    <definedName name="ENGAGE_636Ln5AoRG7dP8tbdEej_1607951733">#REF!</definedName>
    <definedName name="ENGAGE_66zlWUkacnutlPi6eDNW_1608644991">#REF!</definedName>
    <definedName name="ENGAGE_6A52G1bGJU0xVx4ME4WD_1607951722">#REF!</definedName>
    <definedName name="ENGAGE_6aap4Iiuccxn1CEsOxsm_1608645025">#REF!</definedName>
    <definedName name="ENGAGE_6aZYR5bMLHJbjWgHGGzc_1607951717">#REF!</definedName>
    <definedName name="ENGAGE_6d0oz1gc2cQKjHXobutK_1579601666" localSheetId="1">#REF!</definedName>
    <definedName name="ENGAGE_6d0oz1gc2cQKjHXobutK_1579601666">#REF!</definedName>
    <definedName name="ENGAGE_6dVA814OdZTpCT3JBurS_1636454615">#REF!</definedName>
    <definedName name="ENGAGE_6e3bUoKyXlFMRka9vJE4_1607951742">#REF!</definedName>
    <definedName name="ENGAGE_6fIafW5R51ZJIoRa7cpB_1608645123">#REF!</definedName>
    <definedName name="ENGAGE_6gDwPeOCeDiA0xDTTiJB_1607951621">#REF!</definedName>
    <definedName name="ENGAGE_6GNAEgZ7Gxu3ZQoTKaxG_1579601702" localSheetId="1">#REF!</definedName>
    <definedName name="ENGAGE_6GNAEgZ7Gxu3ZQoTKaxG_1579601702">#REF!</definedName>
    <definedName name="ENGAGE_6GqIlMW9yvTFTIeo76kd_1607951647">#REF!</definedName>
    <definedName name="ENGAGE_6GTwvevJRIK2XvDjYp55_1607951685">#REF!</definedName>
    <definedName name="ENGAGE_6hrm0EAvu7trt9TBO2dm_1607951749">#REF!</definedName>
    <definedName name="ENGAGE_6JKAjg4MNvEbOgUtJZWz_1636454665">#REF!</definedName>
    <definedName name="ENGAGE_6LFEhFdMhpsSH5hXZqsR_1636454624">#REF!</definedName>
    <definedName name="ENGAGE_6McI396D4g6Ix89dbkOy_1579601696" localSheetId="1">#REF!</definedName>
    <definedName name="ENGAGE_6McI396D4g6Ix89dbkOy_1579601696">#REF!</definedName>
    <definedName name="ENGAGE_6MpNzYvSOi6drNAgBH6a_1607951735">#REF!</definedName>
    <definedName name="ENGAGE_6mYWv0plErFAhumxgBjj_1608645159">#REF!</definedName>
    <definedName name="ENGAGE_6PFzwQQQgiGzWzf0ViJs_1608645121">#REF!</definedName>
    <definedName name="ENGAGE_6qhpOs6IL6xRlDbDvCCu_1608645053">#REF!</definedName>
    <definedName name="ENGAGE_6Ud7wfLWB60x2tD53i9u_1607951611">#REF!</definedName>
    <definedName name="ENGAGE_6UJn9LApHgiVWGUD0jxQ_1636454656">#REF!</definedName>
    <definedName name="ENGAGE_6ul4fyvfZtUd36zkjiSf_1607951652">#REF!</definedName>
    <definedName name="ENGAGE_6uYHV5xqmxZE04rlZN8T_1636454620">#REF!</definedName>
    <definedName name="ENGAGE_6wULhKcLMnBdk21vbZQM_1607951797">#REF!</definedName>
    <definedName name="ENGAGE_6xGhL25DohUqkKUhmxsG_1607951720">#REF!</definedName>
    <definedName name="ENGAGE_6xMP3hoCONGVAMzjovgc_1607951777">#REF!</definedName>
    <definedName name="ENGAGE_6XvnDB8mibnho251mPa0_1579601723" localSheetId="1">#REF!</definedName>
    <definedName name="ENGAGE_6XvnDB8mibnho251mPa0_1579601723">#REF!</definedName>
    <definedName name="ENGAGE_6YM8JHzk1KACssCfQIUE_1608645004">#REF!</definedName>
    <definedName name="ENGAGE_6ZC7z0fsWpBMTRhzAqpw_1607951684">#REF!</definedName>
    <definedName name="ENGAGE_70veVqjneBvoQ5e6RZqu_1607951723">#REF!</definedName>
    <definedName name="ENGAGE_71QnR5iJoCmUtjDb74ZE_1579601637" localSheetId="1">#REF!</definedName>
    <definedName name="ENGAGE_71QnR5iJoCmUtjDb74ZE_1579601637">#REF!</definedName>
    <definedName name="ENGAGE_736TjnsRYzmGnnzyP4Tf_1608645155">#REF!</definedName>
    <definedName name="ENGAGE_75qIaqL7DI1ss5ENAaRr_1607951668">#REF!</definedName>
    <definedName name="ENGAGE_775IsQiQBXDkCWOlSH1V_1579601684" localSheetId="1">#REF!</definedName>
    <definedName name="ENGAGE_775IsQiQBXDkCWOlSH1V_1579601684">#REF!</definedName>
    <definedName name="ENGAGE_7Ao2NOsxwUgV6fpRujaB_1607951761">#REF!</definedName>
    <definedName name="ENGAGE_7BumdQJQQrh1sRAoN2uM_1636454650">#REF!</definedName>
    <definedName name="ENGAGE_7coP1PCAphVmdDSZk82f_1636454644">#REF!</definedName>
    <definedName name="ENGAGE_7D2Jc0gxUoBnWegcdNCp_1607951793">#REF!</definedName>
    <definedName name="ENGAGE_7ebXfFLpRnFfaxVfsXqM_1607951675">#REF!</definedName>
    <definedName name="ENGAGE_7FrYR5lkAqiwQ3tai82w_1608645074">#REF!</definedName>
    <definedName name="ENGAGE_7G7LLDYm0T91MnCwNcEK_1579601684" localSheetId="1">#REF!</definedName>
    <definedName name="ENGAGE_7G7LLDYm0T91MnCwNcEK_1579601684">#REF!</definedName>
    <definedName name="ENGAGE_7Gc5u8tNycMhgUSWNd9q_1608644980">#REF!</definedName>
    <definedName name="ENGAGE_7IKpBcpeLFALga53hQ8X_1579601603" localSheetId="1">#REF!</definedName>
    <definedName name="ENGAGE_7IKpBcpeLFALga53hQ8X_1579601603">#REF!</definedName>
    <definedName name="ENGAGE_7ofA1AFVvJ6MHM7Xiu0m_1608645053">#REF!</definedName>
    <definedName name="ENGAGE_7ojrHcQcGjhiejKWXoC7_1636454609">#REF!</definedName>
    <definedName name="ENGAGE_7pdu7pqd98e9coWrwpCf_1636454668">#REF!</definedName>
    <definedName name="ENGAGE_7pwIWEYOYjHaPSqUNSzJ_1636454636">#REF!</definedName>
    <definedName name="ENGAGE_7UmAd0IWtDs8nJg8Hx2A_1608645139">#REF!</definedName>
    <definedName name="ENGAGE_7VMnd4IGqNVILOCyxfwo_1608645066">#REF!</definedName>
    <definedName name="ENGAGE_7vqK5UfJmu9MnnpduXN2_1607951734">#REF!</definedName>
    <definedName name="ENGAGE_7vrwNUHCtBtLYMZXDQcp_1579601737" localSheetId="1">#REF!</definedName>
    <definedName name="ENGAGE_7vrwNUHCtBtLYMZXDQcp_1579601737">#REF!</definedName>
    <definedName name="ENGAGE_7wDYIAQHEpMstWUe4a9x_1608644998">#REF!</definedName>
    <definedName name="ENGAGE_7Xc2c43U64DTa584P19V_1636454620">#REF!</definedName>
    <definedName name="ENGAGE_7xn8k5BUln3jKzpnReXO_1579601736" localSheetId="1">#REF!</definedName>
    <definedName name="ENGAGE_7xn8k5BUln3jKzpnReXO_1579601736">#REF!</definedName>
    <definedName name="ENGAGE_7ZIFjHRMoc8HSooMTE84_1636454609">#REF!</definedName>
    <definedName name="ENGAGE_836BsQJDrLWXec6jCmLr_1579601679" localSheetId="1">#REF!</definedName>
    <definedName name="ENGAGE_836BsQJDrLWXec6jCmLr_1579601679">#REF!</definedName>
    <definedName name="ENGAGE_84ihrPzCCByqovsQ8Thq_1608645042">#REF!</definedName>
    <definedName name="ENGAGE_88qOmI2EP6mgOd8YvWkR_1636454623">#REF!</definedName>
    <definedName name="ENGAGE_88xQl7RKLHt2RP8H0Hlp_1579601724" localSheetId="1">#REF!</definedName>
    <definedName name="ENGAGE_88xQl7RKLHt2RP8H0Hlp_1579601724">#REF!</definedName>
    <definedName name="ENGAGE_892PzoA8oPTN9k8YwErv_1579601749" localSheetId="1">#REF!</definedName>
    <definedName name="ENGAGE_892PzoA8oPTN9k8YwErv_1579601749">#REF!</definedName>
    <definedName name="ENGAGE_8aKU54yeWVmUJKPeZktG_1579601736" localSheetId="1">#REF!</definedName>
    <definedName name="ENGAGE_8aKU54yeWVmUJKPeZktG_1579601736">#REF!</definedName>
    <definedName name="ENGAGE_8bHFvJQab85kzrNDPMAL_1636454616">#REF!</definedName>
    <definedName name="ENGAGE_8CS1A8hxW6AZNQKyZaX1_1579601622" localSheetId="1">#REF!</definedName>
    <definedName name="ENGAGE_8CS1A8hxW6AZNQKyZaX1_1579601622">#REF!</definedName>
    <definedName name="ENGAGE_8DgwJyJN58GU3vcMt2ac_1607951713">#REF!</definedName>
    <definedName name="ENGAGE_8edvEf4MO51mOMcuonZv_1636454672">#REF!</definedName>
    <definedName name="ENGAGE_8EQwPrcH9ZRKiRbpfoYD_1579601719" localSheetId="1">#REF!</definedName>
    <definedName name="ENGAGE_8EQwPrcH9ZRKiRbpfoYD_1579601719">#REF!</definedName>
    <definedName name="ENGAGE_8eTIDgQFH1L0JaQhcVlv_1636454638">#REF!</definedName>
    <definedName name="ENGAGE_8eyPihZBi3DkXOkZtXWx_1579601708" localSheetId="1">#REF!</definedName>
    <definedName name="ENGAGE_8eyPihZBi3DkXOkZtXWx_1579601708">#REF!</definedName>
    <definedName name="ENGAGE_8fePx3oJcwGr6HHAUJMV_1608645113">#REF!</definedName>
    <definedName name="ENGAGE_8G107gDdB7S1Y9zKPjn4_1608644998">#REF!</definedName>
    <definedName name="ENGAGE_8Hck9jsvFIPoPx8nGcud_1607951693">#REF!</definedName>
    <definedName name="ENGAGE_8HyWCz3Ie6tYgPxBhVqu_1607951646">#REF!</definedName>
    <definedName name="ENGAGE_8HZwoYjGEo64YhyqtiFe_1608645061">#REF!</definedName>
    <definedName name="ENGAGE_8Ii84yZnCRCKNYqPRx8p_1636454666">#REF!</definedName>
    <definedName name="ENGAGE_8LFIW2JL12n1ZBfYxDvg_1579601624" localSheetId="1">#REF!</definedName>
    <definedName name="ENGAGE_8LFIW2JL12n1ZBfYxDvg_1579601624">#REF!</definedName>
    <definedName name="ENGAGE_8NlQ62KyRLEvlsP5kYki_1579601719" localSheetId="1">#REF!</definedName>
    <definedName name="ENGAGE_8NlQ62KyRLEvlsP5kYki_1579601719">#REF!</definedName>
    <definedName name="ENGAGE_8QYJoiyJV6ObMTIUncdm_1607951768">#REF!</definedName>
    <definedName name="ENGAGE_8TA1BcBBeDt1ndY8a7V1_1579601634" localSheetId="1">#REF!</definedName>
    <definedName name="ENGAGE_8TA1BcBBeDt1ndY8a7V1_1579601634">#REF!</definedName>
    <definedName name="ENGAGE_8TFlqL6pNhqqmCAHTSeD_1636454657">#REF!</definedName>
    <definedName name="ENGAGE_8vKflQLR6xGYbhgxxshZ_1636454644">#REF!</definedName>
    <definedName name="ENGAGE_8vMQQ6CZCxCp4UfHG1yA_1607951645">#REF!</definedName>
    <definedName name="ENGAGE_8w6YcJugX6socwPUslcY_1607951761">#REF!</definedName>
    <definedName name="ENGAGE_8wdAAMyJzAsAiHmZS1Dk_1636454628">#REF!</definedName>
    <definedName name="ENGAGE_8wKCdoqiWDtkPPBMWfTL_1608645175">#REF!</definedName>
    <definedName name="ENGAGE_8zjKTp0kBh1r7gU3JXuJ_1579601739" localSheetId="1">#REF!</definedName>
    <definedName name="ENGAGE_8zjKTp0kBh1r7gU3JXuJ_1579601739">#REF!</definedName>
    <definedName name="ENGAGE_8ztxCH2SKA3yw6PvJPTD_1636454614">#REF!</definedName>
    <definedName name="ENGAGE_92NIaJXmn0n04dTjQ4Iv_1636454654">#REF!</definedName>
    <definedName name="ENGAGE_93XkAZTPRjepPSif383H_1607951730">#REF!</definedName>
    <definedName name="ENGAGE_94kueL4X1IFUKNyg5Kde_1636454607">#REF!</definedName>
    <definedName name="ENGAGE_992aSHZysU1wSiag674Q_1607951636">#REF!</definedName>
    <definedName name="ENGAGE_9F4IBdE2udpKH3Ecv3VX_1636454626">#REF!</definedName>
    <definedName name="ENGAGE_9f5FE50f4vyy6nO7aJeh_1607951768">#REF!</definedName>
    <definedName name="ENGAGE_9fakagClIyXfwpkHdOOc_1636454618">#REF!</definedName>
    <definedName name="ENGAGE_9FAyHOcRnqma0qK6oAHM_1607951705">#REF!</definedName>
    <definedName name="ENGAGE_9fTuHUiCmRq4B0S9gZof_1608645108">#REF!</definedName>
    <definedName name="ENGAGE_9HF4i8KK5wi1FFma3HIh_1636454658">#REF!</definedName>
    <definedName name="ENGAGE_9JpaSlWu8EP5PTMQUjV8_1636454607">#REF!</definedName>
    <definedName name="ENGAGE_9kvI2HCm22AATMuQdU13_1579601601" localSheetId="1">#REF!</definedName>
    <definedName name="ENGAGE_9kvI2HCm22AATMuQdU13_1579601601">#REF!</definedName>
    <definedName name="ENGAGE_9l41FSmIVWh1BlltCCUl_1636454618">#REF!</definedName>
    <definedName name="ENGAGE_9lr6KhBKzomLoRI59E4l_1608645090">#REF!</definedName>
    <definedName name="ENGAGE_9lZFrU676CWX9iBJB04V_1608645150">#REF!</definedName>
    <definedName name="ENGAGE_9mbRGVG4etkDyQVNJV5Q_1636454644">#REF!</definedName>
    <definedName name="ENGAGE_9N8cIu1zWTOdsznkEONJ_1636454671">#REF!</definedName>
    <definedName name="ENGAGE_9nhXmTSipcDxAyTbUR2O_1579601653" localSheetId="1">#REF!</definedName>
    <definedName name="ENGAGE_9nhXmTSipcDxAyTbUR2O_1579601653">#REF!</definedName>
    <definedName name="ENGAGE_9nW5icNE5Zkf8zTZTewI_1579601687" localSheetId="1">#REF!</definedName>
    <definedName name="ENGAGE_9nW5icNE5Zkf8zTZTewI_1579601687">#REF!</definedName>
    <definedName name="ENGAGE_9OQYd026b4yrDAemAfqu_1608645166">#REF!</definedName>
    <definedName name="ENGAGE_9tYWvAkXCcjtlmS7jRwe_1636454656">#REF!</definedName>
    <definedName name="ENGAGE_9uSAQ8uerZyvsBLwK2gM_1636454633">#REF!</definedName>
    <definedName name="ENGAGE_9VyVMdk7Dih0pzrTPPYf_1607951593">#REF!</definedName>
    <definedName name="ENGAGE_9WjGByuZijL6ySrVbUUR_1579601612" localSheetId="1">#REF!</definedName>
    <definedName name="ENGAGE_9WjGByuZijL6ySrVbUUR_1579601612">#REF!</definedName>
    <definedName name="ENGAGE_9WLPaN1WrCRWIRDb3NOn_1636454661">#REF!</definedName>
    <definedName name="ENGAGE_9xGbDqzgNtebG3q0Z1tV_1636454672">#REF!</definedName>
    <definedName name="ENGAGE_9xotMiH0CFRncOU1btqz_1579601596" localSheetId="1">#REF!</definedName>
    <definedName name="ENGAGE_9xotMiH0CFRncOU1btqz_1579601596">#REF!</definedName>
    <definedName name="ENGAGE_9YWuHg6lnyYRb9aAIK5d_1608645142">#REF!</definedName>
    <definedName name="ENGAGE_A0DHYoipbjtyapSmwnfo_1608645093">#REF!</definedName>
    <definedName name="ENGAGE_A1tyHoVPgC4NY6txjwNK_1579601678" localSheetId="1">#REF!</definedName>
    <definedName name="ENGAGE_A1tyHoVPgC4NY6txjwNK_1579601678">#REF!</definedName>
    <definedName name="ENGAGE_A39RZdg1H0wbCRubswbZ_1607951738">#REF!</definedName>
    <definedName name="ENGAGE_a3JCAi6NMiVFxRqwDVVd_1608645083">#REF!</definedName>
    <definedName name="ENGAGE_a5SMGW4qaNfepW80r94q_1607951810">#REF!</definedName>
    <definedName name="ENGAGE_a5vd2j0lZAIlXSjnL26W_1579601676" localSheetId="1">#REF!</definedName>
    <definedName name="ENGAGE_a5vd2j0lZAIlXSjnL26W_1579601676">#REF!</definedName>
    <definedName name="ENGAGE_a95NPtWD7RUUqptueW0O_1636454622">#REF!</definedName>
    <definedName name="ENGAGE_aceHaXEx78SXCjDH1adS_1608645139">#REF!</definedName>
    <definedName name="ENGAGE_AD9I5r9HOB9X8l8EP9Le_1608645018">#REF!</definedName>
    <definedName name="ENGAGE_adeL4arrG8j9iugroAmi_1608645099">#REF!</definedName>
    <definedName name="ENGAGE_aeCMZht1stBBb6wiPyQv_1607951785">#REF!</definedName>
    <definedName name="ENGAGE_afZ7lOnPU4w1bFxpADbz_1608645149">#REF!</definedName>
    <definedName name="ENGAGE_aGabds8ajiu5F6MhLRIN_1636454623">#REF!</definedName>
    <definedName name="ENGAGE_ageqUXmR9S9ySoszvUZR_1579601714" localSheetId="1">#REF!</definedName>
    <definedName name="ENGAGE_ageqUXmR9S9ySoszvUZR_1579601714">#REF!</definedName>
    <definedName name="ENGAGE_AGFvjRbi39z3or1HKLbd_1607951769">#REF!</definedName>
    <definedName name="ENGAGE_agMn15wdbnJMih1kGxcZ_1579601690" localSheetId="1">#REF!</definedName>
    <definedName name="ENGAGE_agMn15wdbnJMih1kGxcZ_1579601690">#REF!</definedName>
    <definedName name="ENGAGE_agrn4hJtcvx1z7P5EwrA_1636454633">#REF!</definedName>
    <definedName name="ENGAGE_AH95BY3pqY9EntkCNrw4_1607951667">#REF!</definedName>
    <definedName name="ENGAGE_AHAvBWcB0EpkdOotvsfJ_1607951698">#REF!</definedName>
    <definedName name="ENGAGE_aHB1VnFPi4BOtHX293S5_1608645142">#REF!</definedName>
    <definedName name="ENGAGE_AhONb1iYP3tIswC8dWfi_1607951620">#REF!</definedName>
    <definedName name="ENGAGE_AHSynn4QtsizSmlIptkl_1608645177">#REF!</definedName>
    <definedName name="ENGAGE_ahtaDJcGgjZy1DdIzZmw_1636454658">#REF!</definedName>
    <definedName name="ENGAGE_aICUbOPWntlfzNX2aKfL_1607951667">#REF!</definedName>
    <definedName name="ENGAGE_ajLx4hZ1QprJDB063X4x_1579601705" localSheetId="1">#REF!</definedName>
    <definedName name="ENGAGE_ajLx4hZ1QprJDB063X4x_1579601705">#REF!</definedName>
    <definedName name="ENGAGE_aJoG7zKoWxCT8EhEsx3C_1608645054">#REF!</definedName>
    <definedName name="ENGAGE_ajvevSECDvA5EdIci1mp_1607951693">#REF!</definedName>
    <definedName name="ENGAGE_AjwmXrfgRGocsHS5gRYA_1607951594">#REF!</definedName>
    <definedName name="ENGAGE_aKCQLp2UPkgVq1noFuEf_1636454626">#REF!</definedName>
    <definedName name="ENGAGE_Ake1TEjboucCRv4QYzxw_1579601624" localSheetId="1">#REF!</definedName>
    <definedName name="ENGAGE_Ake1TEjboucCRv4QYzxw_1579601624">#REF!</definedName>
    <definedName name="ENGAGE_ameQlQsLeFVRBKWkcrax_1608644999">#REF!</definedName>
    <definedName name="ENGAGE_aMMNWdanAkB9qHAuqjMt_1636454657">#REF!</definedName>
    <definedName name="ENGAGE_ANiT0m6y82QK5TDZDK1y_1608645095">#REF!</definedName>
    <definedName name="ENGAGE_ANnaV4fFGB6QeEUI9wf1_1607951632">#REF!</definedName>
    <definedName name="ENGAGE_ao8OdJ0G35pb9MZG4VfN_1636454628">#REF!</definedName>
    <definedName name="ENGAGE_AOEunTVTvyBD6paNMIQn_1608644968">#REF!</definedName>
    <definedName name="ENGAGE_Aoj5pGdKSlPu4MLM9LGD_1607951805">#REF!</definedName>
    <definedName name="ENGAGE_Ap6bHmTIyru8xvdxcmL6_1607951745">#REF!</definedName>
    <definedName name="ENGAGE_apEegzDCw53xM7j33kMU_1608645160">#REF!</definedName>
    <definedName name="ENGAGE_ApGMTvYeHHghUTCDT6TF_1579601603" localSheetId="1">#REF!</definedName>
    <definedName name="ENGAGE_ApGMTvYeHHghUTCDT6TF_1579601603">#REF!</definedName>
    <definedName name="ENGAGE_APlObCgMKsoiNv4nnjkF_1608645091">#REF!</definedName>
    <definedName name="ENGAGE_Aplt0Md7xhl7zIi1roCL_1579601703" localSheetId="1">#REF!</definedName>
    <definedName name="ENGAGE_Aplt0Md7xhl7zIi1roCL_1579601703">#REF!</definedName>
    <definedName name="ENGAGE_APva9KjC049A8eZIIlwR_1607951736">#REF!</definedName>
    <definedName name="ENGAGE_AQrRb8mIERk70fG2BGRH_1636454646">#REF!</definedName>
    <definedName name="ENGAGE_arO6OZZjA73iatKxY7ns_1608645145">#REF!</definedName>
    <definedName name="ENGAGE_at3Ljv75iheAXk6dnbMd_1607951737">#REF!</definedName>
    <definedName name="ENGAGE_atBeAtY93Sl5n0TwMOaG_1607951586">#REF!</definedName>
    <definedName name="ENGAGE_atfDJ2r9ufMW8puEk8Dg_1636454624">#REF!</definedName>
    <definedName name="ENGAGE_atkt62jKMSrVCT8ZhMaR_1608645065">#REF!</definedName>
    <definedName name="ENGAGE_AtSUsi8LLE4hweNP5IQM_1608645006">#REF!</definedName>
    <definedName name="ENGAGE_Av8Z9Qaxa54t3g15OJUL_1607951743">#REF!</definedName>
    <definedName name="ENGAGE_aWnRAQinTO83sYCo76tE_1579601599" localSheetId="1">#REF!</definedName>
    <definedName name="ENGAGE_aWnRAQinTO83sYCo76tE_1579601599">#REF!</definedName>
    <definedName name="ENGAGE_ax5mgwaMctulsNQC6g6U_1636454640">#REF!</definedName>
    <definedName name="ENGAGE_aXJFFdpE2KpFvVKJg8Wm_1608645013">#REF!</definedName>
    <definedName name="ENGAGE_AxQ4oAmDittTGsya2eAn_1607951693">#REF!</definedName>
    <definedName name="ENGAGE_B016wpbKC7DazCZFzawt_1607951796">#REF!</definedName>
    <definedName name="ENGAGE_b0trlxqWdORa9tF1MGq1_1636454633">#REF!</definedName>
    <definedName name="ENGAGE_B1JtAnRx6XT6KB0T8e0l_1607951700">#REF!</definedName>
    <definedName name="ENGAGE_B1ZLKbFgCTjc3KF7E3YY_1607951801">#REF!</definedName>
    <definedName name="ENGAGE_B2fAzghuYYLMNM1Qu6kI_1636454608">#REF!</definedName>
    <definedName name="ENGAGE_b4aoteLxLkNYGuAPQuGX_1579601739" localSheetId="1">#REF!</definedName>
    <definedName name="ENGAGE_b4aoteLxLkNYGuAPQuGX_1579601739">#REF!</definedName>
    <definedName name="ENGAGE_b4vWA9Z71lS0bHsZc0GL_1607951754">#REF!</definedName>
    <definedName name="ENGAGE_B64nnhuh69MoJ7sR5NCY_1636454608">#REF!</definedName>
    <definedName name="ENGAGE_B71P9lAm4xYyWIFwc4fp_1607951731">#REF!</definedName>
    <definedName name="ENGAGE_B7BW7kxrql5cHXWuesbt_1607951718">#REF!</definedName>
    <definedName name="ENGAGE_B8OkzKjCrvMUdOozfODI_1608644969">#REF!</definedName>
    <definedName name="ENGAGE_B9Yq9wCrrnyQGfRXx5Gz_1636454607">#REF!</definedName>
    <definedName name="ENGAGE_BCfj35EgtCJtnhA50ctw_1607951783">#REF!</definedName>
    <definedName name="ENGAGE_bCsXKN3PVuSUssg5oLbY_1608645134">#REF!</definedName>
    <definedName name="ENGAGE_bdz6ni8rsEm0qs3q6aMf_1607951813">#REF!</definedName>
    <definedName name="ENGAGE_bfdvjj8rg62HDhVKDo41_1636454665">#REF!</definedName>
    <definedName name="ENGAGE_BgEcPCGvkSUctEGaGbNP_1608645038">#REF!</definedName>
    <definedName name="ENGAGE_BHeRN78F80TfY9kKQdDK_1636454629">#REF!</definedName>
    <definedName name="ENGAGE_bhIuu77V2AAx5e8N4Ijr_1607951795">#REF!</definedName>
    <definedName name="ENGAGE_BHixf8Y9uWGqdItdRdsw_1608645013">#REF!</definedName>
    <definedName name="ENGAGE_bHLkoE2UL5GQTC6e4z9w_1636454650">#REF!</definedName>
    <definedName name="ENGAGE_bHUaC9mHS8xdHELkCdas_1636454637">#REF!</definedName>
    <definedName name="ENGAGE_bhzzwsl2riu5b6Zbpdml_1636454618">#REF!</definedName>
    <definedName name="ENGAGE_biIHK0V1zOQnG8rcvnL6_1636454616">#REF!</definedName>
    <definedName name="ENGAGE_BK3FlADG0FkHeIJmYn6V_1607951590">#REF!</definedName>
    <definedName name="ENGAGE_BK3tE8IpAJGalF2EbZJK_1608645090">#REF!</definedName>
    <definedName name="ENGAGE_BK50E4IMAQibZF3fro5s_1579601641" localSheetId="1">#REF!</definedName>
    <definedName name="ENGAGE_BK50E4IMAQibZF3fro5s_1579601641">#REF!</definedName>
    <definedName name="ENGAGE_BKfJoGyEiZWB3BLYxCGi_1608645106">#REF!</definedName>
    <definedName name="ENGAGE_BLG3vJ3PdNACXnQ41fOz_1607951719">#REF!</definedName>
    <definedName name="ENGAGE_bLqAfYdeqtugs9cMyTgN_1607951609">#REF!</definedName>
    <definedName name="ENGAGE_bLQIPyMQyAjr5fSjE8kZ_1636454612">#REF!</definedName>
    <definedName name="ENGAGE_bm7TzfTvaETO3mebY1xE_1636454648">#REF!</definedName>
    <definedName name="ENGAGE_bmENOao3UuhZ8NG6iagn_1608645088">#REF!</definedName>
    <definedName name="ENGAGE_BMp0Y9nfYG4GQtkMMVXd_1607951628">#REF!</definedName>
    <definedName name="ENGAGE_bOXH3uHAwdvtp1Umw11A_1579601649" localSheetId="1">#REF!</definedName>
    <definedName name="ENGAGE_bOXH3uHAwdvtp1Umw11A_1579601649">#REF!</definedName>
    <definedName name="ENGAGE_bOxNS4Jhr5AsRCJ4DyrK_1607951640">#REF!</definedName>
    <definedName name="ENGAGE_BQ7jTewMmla1wlXfkcc5_1579601642" localSheetId="1">#REF!</definedName>
    <definedName name="ENGAGE_BQ7jTewMmla1wlXfkcc5_1579601642">#REF!</definedName>
    <definedName name="ENGAGE_bQ8OAFT8njnHXNIm2nZT_1607951763">#REF!</definedName>
    <definedName name="ENGAGE_BRSwnXW9qkdBTyYqw2t7_1608645047">#REF!</definedName>
    <definedName name="ENGAGE_bSEbRFREfjZRTiERatsv_1607951699">#REF!</definedName>
    <definedName name="ENGAGE_BUs7Mg0FjCMW7BL19Z2c_1579601603" localSheetId="1">#REF!</definedName>
    <definedName name="ENGAGE_BUs7Mg0FjCMW7BL19Z2c_1579601603">#REF!</definedName>
    <definedName name="ENGAGE_bv8h0wUfC6EJfYTuoEjK_1608645108">#REF!</definedName>
    <definedName name="ENGAGE_BVP0L6Jmlu51duasFLV8_1607951715">#REF!</definedName>
    <definedName name="ENGAGE_bxrAl3fc0gnYY8Go5sTp_1636454618">#REF!</definedName>
    <definedName name="ENGAGE_BXuYa5OyiaWDiZvBNWAA_1579601739" localSheetId="1">#REF!</definedName>
    <definedName name="ENGAGE_BXuYa5OyiaWDiZvBNWAA_1579601739">#REF!</definedName>
    <definedName name="ENGAGE_by7cdDex0tgYQELdNsoJ_1608645105">#REF!</definedName>
    <definedName name="ENGAGE_BYEhRvWXiltFGnNSZSEq_1579601597" localSheetId="1">#REF!</definedName>
    <definedName name="ENGAGE_BYEhRvWXiltFGnNSZSEq_1579601597">#REF!</definedName>
    <definedName name="ENGAGE_BYGiOA5hUBcR7NPAzLxp_1636454662">#REF!</definedName>
    <definedName name="ENGAGE_ByqAUiZBx7mSeM91LwQy_1607951763">#REF!</definedName>
    <definedName name="ENGAGE_bZKOjlSHGrcLHcqon6kN_1607951594">#REF!</definedName>
    <definedName name="ENGAGE_c0b6sS1YOMCq38cYrvjv_1608644996">#REF!</definedName>
    <definedName name="ENGAGE_c20tuF5OjgvqLHQnQgSQ_1636454645">#REF!</definedName>
    <definedName name="ENGAGE_C2qFMxrNsHSYNyDPhwKR_1608645165">#REF!</definedName>
    <definedName name="ENGAGE_C4GgPTIuPZinda1embi4_1579601676" localSheetId="1">#REF!</definedName>
    <definedName name="ENGAGE_C4GgPTIuPZinda1embi4_1579601676">#REF!</definedName>
    <definedName name="ENGAGE_c4N5XLMTmYgMOIPKRjbx_1607951793">#REF!</definedName>
    <definedName name="ENGAGE_c5jntBjzdmP2JNilTAca_1607951665">#REF!</definedName>
    <definedName name="ENGAGE_c5wIRGPymXixMzEhtLNp_1608645031">#REF!</definedName>
    <definedName name="ENGAGE_c7qvZZtlK3KtTl464fiD_1607951590">#REF!</definedName>
    <definedName name="ENGAGE_CAouM5o1PBESgZ8awz5J_1607951705">#REF!</definedName>
    <definedName name="ENGAGE_CaZvBDueLlN9DaWcpO88_1608645073">#REF!</definedName>
    <definedName name="ENGAGE_cCO3Y5ckESwgRUvd3DfT_1608645176">#REF!</definedName>
    <definedName name="ENGAGE_ccoysG4MfT8Is3vj468n_1636454658">#REF!</definedName>
    <definedName name="ENGAGE_cdwB7l0oFYxENmCIKliv_1608645155">#REF!</definedName>
    <definedName name="ENGAGE_cEOPs3CpMpOjqE8v4NNR_1579601713" localSheetId="1">#REF!</definedName>
    <definedName name="ENGAGE_cEOPs3CpMpOjqE8v4NNR_1579601713">#REF!</definedName>
    <definedName name="ENGAGE_Cf0HnGD3W2M2flnLNY0R_1579601730" localSheetId="1">#REF!</definedName>
    <definedName name="ENGAGE_Cf0HnGD3W2M2flnLNY0R_1579601730">#REF!</definedName>
    <definedName name="ENGAGE_CFcKkFAW5Y1gNItLH8rF_1636454664">#REF!</definedName>
    <definedName name="ENGAGE_cfU0cDubOUWao6yWa8Ac_1607951623">#REF!</definedName>
    <definedName name="ENGAGE_ch4wQnkPuq7w2i3CqBkA_1579601594" localSheetId="1">#REF!</definedName>
    <definedName name="ENGAGE_ch4wQnkPuq7w2i3CqBkA_1579601594">#REF!</definedName>
    <definedName name="ENGAGE_chai90auTNRoEA0tePoE_1636454612">#REF!</definedName>
    <definedName name="ENGAGE_chtxSGNSg4LKdpuoKhAf_1608645084">#REF!</definedName>
    <definedName name="ENGAGE_Cj3z8I9VUNmhArnqPdhe_1608645061">#REF!</definedName>
    <definedName name="ENGAGE_cjmhcSSMTfLF1HKHWBSP_1607951778">#REF!</definedName>
    <definedName name="ENGAGE_cjSAdhrjAsGyQMknatb5_1607951804">#REF!</definedName>
    <definedName name="ENGAGE_CK6cy4JSoAAlIjx1k4tz_1636454651">#REF!</definedName>
    <definedName name="ENGAGE_cKklEj8H6B2AKuKOonOA_1636454643">#REF!</definedName>
    <definedName name="ENGAGE_cLEkYld9UXU1j8y7oOHc_1636454654">#REF!</definedName>
    <definedName name="ENGAGE_CLLzkDjnfQwoGZGgiyUf_1636454670">#REF!</definedName>
    <definedName name="ENGAGE_CmDZHCO6WQPOvo96i5an_1579601641" localSheetId="1">#REF!</definedName>
    <definedName name="ENGAGE_CmDZHCO6WQPOvo96i5an_1579601641">#REF!</definedName>
    <definedName name="ENGAGE_Cn5tdeSYTvieDkIkMa5E_1608645117">#REF!</definedName>
    <definedName name="ENGAGE_CnU1CKbjtDxjzdLmsB1N_1608645015">#REF!</definedName>
    <definedName name="ENGAGE_CoQcJt9aQYTzvr9pfSWu_1579601631" localSheetId="1">#REF!</definedName>
    <definedName name="ENGAGE_CoQcJt9aQYTzvr9pfSWu_1579601631">#REF!</definedName>
    <definedName name="ENGAGE_cpfmAYGYT9r8EK4JXxkz_1608645157">#REF!</definedName>
    <definedName name="ENGAGE_cPORgp6HEZUPyTmg38m7_1636454631">#REF!</definedName>
    <definedName name="ENGAGE_CpqcJCBJ7gb909EQTSSf_1636454643">#REF!</definedName>
    <definedName name="ENGAGE_CqbhZt4vDiCRaqw0y5sH_1636454662">#REF!</definedName>
    <definedName name="ENGAGE_CrbBXF88F3wRK0iM8QX5_1636454609">#REF!</definedName>
    <definedName name="ENGAGE_cRIOcz1eW58htx41xlTP_1607951632">#REF!</definedName>
    <definedName name="ENGAGE_cS0t3XsQYt7ACTetUXMj_1579601705" localSheetId="1">#REF!</definedName>
    <definedName name="ENGAGE_cS0t3XsQYt7ACTetUXMj_1579601705">#REF!</definedName>
    <definedName name="ENGAGE_CsEegv4twQNkZ5FFrpwe_1579601614" localSheetId="1">#REF!</definedName>
    <definedName name="ENGAGE_CsEegv4twQNkZ5FFrpwe_1579601614">#REF!</definedName>
    <definedName name="ENGAGE_CstriT6lioMTKCWRiG54_1607951640">#REF!</definedName>
    <definedName name="ENGAGE_CT9xk5CFrmiiZitIHoSs_1608644997">#REF!</definedName>
    <definedName name="ENGAGE_cU6xvhMumUaoOBEThgC1_1607951596">#REF!</definedName>
    <definedName name="ENGAGE_cuOIEVdtjK92CxtcuKTS_1607951722">#REF!</definedName>
    <definedName name="ENGAGE_cvzL8STaH0ayz9FW6KcV_1608645165">#REF!</definedName>
    <definedName name="ENGAGE_CW5Td01CGy2Lja8pkzLg_1579601612" localSheetId="1">#REF!</definedName>
    <definedName name="ENGAGE_CW5Td01CGy2Lja8pkzLg_1579601612">#REF!</definedName>
    <definedName name="ENGAGE_CWDc5zUW0ZGFaMgqIDVS_1607951790">#REF!</definedName>
    <definedName name="ENGAGE_cWr7s8W7r9jPISAI518u_1608644976">#REF!</definedName>
    <definedName name="ENGAGE_CXgcJpaBwsIVEhPQa0FL_1607951721">#REF!</definedName>
    <definedName name="ENGAGE_cxIGvm22yo6WxTn3FWlq_1607951712">#REF!</definedName>
    <definedName name="ENGAGE_CYadU7qH3nU1Lj4G4Myq_1608645095">#REF!</definedName>
    <definedName name="ENGAGE_CYfIeYb1WHJka1J1AZgQ_1636454642">#REF!</definedName>
    <definedName name="ENGAGE_cYZLwKurvCIQxsTemxED_1579601630" localSheetId="1">#REF!</definedName>
    <definedName name="ENGAGE_cYZLwKurvCIQxsTemxED_1579601630">#REF!</definedName>
    <definedName name="ENGAGE_CZObEKSJMINfn4KwJncD_1579601700" localSheetId="1">#REF!</definedName>
    <definedName name="ENGAGE_CZObEKSJMINfn4KwJncD_1579601700">#REF!</definedName>
    <definedName name="ENGAGE_CzZxpXIO2AoaVvGBXAkQ_1608644974">#REF!</definedName>
    <definedName name="ENGAGE_D19s5DNFRQuomTUghsgL_1608645029">#REF!</definedName>
    <definedName name="ENGAGE_D2ARHjcXnMPnvXjtYHnq_1579601594" localSheetId="1">#REF!</definedName>
    <definedName name="ENGAGE_D2ARHjcXnMPnvXjtYHnq_1579601594">#REF!</definedName>
    <definedName name="ENGAGE_D2dYP7nJXoDFSfAxGD6D_1579601612" localSheetId="1">#REF!</definedName>
    <definedName name="ENGAGE_D2dYP7nJXoDFSfAxGD6D_1579601612">#REF!</definedName>
    <definedName name="ENGAGE_D2FaOc3gjYBLqnVBz8DK_1579601607" localSheetId="1">#REF!</definedName>
    <definedName name="ENGAGE_D2FaOc3gjYBLqnVBz8DK_1579601607">#REF!</definedName>
    <definedName name="ENGAGE_D2OAy2pWEdt4Te2LnYO4_1608645060">#REF!</definedName>
    <definedName name="ENGAGE_d2ueHTVWqeSKLtv6sXoe_1636454667">#REF!</definedName>
    <definedName name="ENGAGE_d4x9LdTzrOC0Me87NGUV_1636454658">#REF!</definedName>
    <definedName name="ENGAGE_D5rPjUMpMbPUa817EhpJ_1579601622" localSheetId="1">#REF!</definedName>
    <definedName name="ENGAGE_D5rPjUMpMbPUa817EhpJ_1579601622">#REF!</definedName>
    <definedName name="ENGAGE_D5VIXSLrMH4UFrnm93HM_1608644976">#REF!</definedName>
    <definedName name="ENGAGE_D7t1mVvWsxqTo5C5m36T_1579601623" localSheetId="1">#REF!</definedName>
    <definedName name="ENGAGE_D7t1mVvWsxqTo5C5m36T_1579601623">#REF!</definedName>
    <definedName name="ENGAGE_D9n1ah9V1QkLs7DtIRIj_1608644983">#REF!</definedName>
    <definedName name="ENGAGE_Dalq6iFC9Xp6B7hRDvTt_1579601599" localSheetId="1">#REF!</definedName>
    <definedName name="ENGAGE_Dalq6iFC9Xp6B7hRDvTt_1579601599">#REF!</definedName>
    <definedName name="ENGAGE_dAwPmCFtcKaKsfr7Mvgh_1579601595" localSheetId="1">#REF!</definedName>
    <definedName name="ENGAGE_dAwPmCFtcKaKsfr7Mvgh_1579601595">#REF!</definedName>
    <definedName name="ENGAGE_dCLIVKPOOzbH1m36psbj_1607951741">#REF!</definedName>
    <definedName name="ENGAGE_dd7Cbo9j2tvXQHJ3e3Up_1636454617">#REF!</definedName>
    <definedName name="ENGAGE_ddIs6j0Oo4HxjB2zC2hp_1636454626">#REF!</definedName>
    <definedName name="ENGAGE_dDX4xOf2jwUmkDX8GQKU_1579601618" localSheetId="1">#REF!</definedName>
    <definedName name="ENGAGE_dDX4xOf2jwUmkDX8GQKU_1579601618">#REF!</definedName>
    <definedName name="ENGAGE_DElrywkgkT4FeP51ltMB_1608645154">#REF!</definedName>
    <definedName name="ENGAGE_DEsXQHrxse6Bw0CAsBMV_1608645040">#REF!</definedName>
    <definedName name="ENGAGE_df95gIC1LzIyoMeInMd7_1579601694" localSheetId="1">#REF!</definedName>
    <definedName name="ENGAGE_df95gIC1LzIyoMeInMd7_1579601694">#REF!</definedName>
    <definedName name="ENGAGE_dfG7cfA2yTc9vzU4BC3J_1579601622" localSheetId="1">#REF!</definedName>
    <definedName name="ENGAGE_dfG7cfA2yTc9vzU4BC3J_1579601622">#REF!</definedName>
    <definedName name="ENGAGE_dFiUxqUB4hvbSyHmFkmu_1608645115">#REF!</definedName>
    <definedName name="ENGAGE_dFm12Maqe7OB1rk1KfGF_1607951587">#REF!</definedName>
    <definedName name="ENGAGE_dftQS7Kp65NEbyGODFMT_1636454661">#REF!</definedName>
    <definedName name="ENGAGE_dGi2tYUGTFppPg6cn2AR_1579601666" localSheetId="1">#REF!</definedName>
    <definedName name="ENGAGE_dGi2tYUGTFppPg6cn2AR_1579601666">#REF!</definedName>
    <definedName name="ENGAGE_dgjMlPKW8ljQIsdJ1stl_1608644987">#REF!</definedName>
    <definedName name="ENGAGE_dgjqzDMkFTTpMqZ6yCdg_1579601637" localSheetId="1">#REF!</definedName>
    <definedName name="ENGAGE_dgjqzDMkFTTpMqZ6yCdg_1579601637">#REF!</definedName>
    <definedName name="ENGAGE_DHMXkY72J97QrtsUND0s_1607951593">#REF!</definedName>
    <definedName name="ENGAGE_dHZnBKszl0qrkmF2NAH1_1636454646">#REF!</definedName>
    <definedName name="ENGAGE_Dja7PDwx5Wi2W4UTPqrn_1636454609">#REF!</definedName>
    <definedName name="ENGAGE_DJIYYrcdxnBP4JjMARg6_1579601625" localSheetId="1">#REF!</definedName>
    <definedName name="ENGAGE_DJIYYrcdxnBP4JjMARg6_1579601625">#REF!</definedName>
    <definedName name="ENGAGE_DjmfdQLU7TPjGWz8nBND_1579601660" localSheetId="1">#REF!</definedName>
    <definedName name="ENGAGE_DjmfdQLU7TPjGWz8nBND_1579601660">#REF!</definedName>
    <definedName name="ENGAGE_dJO1HarLj79dCMv19ljI_1636454662">#REF!</definedName>
    <definedName name="ENGAGE_dkDaTAAhiWa4DdhpGxCe_1636454651">#REF!</definedName>
    <definedName name="ENGAGE_DkDOjR3l9iQt9bUZKdPn_1636454625">#REF!</definedName>
    <definedName name="ENGAGE_Dl4FCJdV9MfNgjGQHcYz_1579601677" localSheetId="1">#REF!</definedName>
    <definedName name="ENGAGE_Dl4FCJdV9MfNgjGQHcYz_1579601677">#REF!</definedName>
    <definedName name="ENGAGE_DlCFaQQSpEgXHCC5sFmJ_1579601632" localSheetId="1">#REF!</definedName>
    <definedName name="ENGAGE_DlCFaQQSpEgXHCC5sFmJ_1579601632">#REF!</definedName>
    <definedName name="ENGAGE_dmtkX6cDrCYqGXgWnDxw_1607951660">#REF!</definedName>
    <definedName name="ENGAGE_dmtMRKrezl9vZXBGEedy_1607951615">#REF!</definedName>
    <definedName name="ENGAGE_dnPYXklk0zGl4vFLJnjt_1579601654" localSheetId="1">#REF!</definedName>
    <definedName name="ENGAGE_dnPYXklk0zGl4vFLJnjt_1579601654">#REF!</definedName>
    <definedName name="ENGAGE_DnYiDx7t2VlNURzbPeOU_1608645126">#REF!</definedName>
    <definedName name="ENGAGE_do0a9TEz8fyNN26xmQcc_1579601681" localSheetId="1">#REF!</definedName>
    <definedName name="ENGAGE_do0a9TEz8fyNN26xmQcc_1579601681">#REF!</definedName>
    <definedName name="ENGAGE_dottDeJM2XNAYDZKDAON_1608645167">#REF!</definedName>
    <definedName name="ENGAGE_DOykdpt8R3EF9h6LjpsX_1579601627" localSheetId="1">#REF!</definedName>
    <definedName name="ENGAGE_DOykdpt8R3EF9h6LjpsX_1579601627">#REF!</definedName>
    <definedName name="ENGAGE_dqbj6THEhPk4Bai54zxh_1607951621">#REF!</definedName>
    <definedName name="ENGAGE_DRBHjMaxO4w1E4smYxHA_1608645104">#REF!</definedName>
    <definedName name="ENGAGE_drhtg4vd7YNHhO0WliNl_1636454607">#REF!</definedName>
    <definedName name="ENGAGE_DrJHRa0yryJVzK5Ww16U_1636454608">#REF!</definedName>
    <definedName name="ENGAGE_DTIND1T5jgYKuwfAWpQA_1608644976">#REF!</definedName>
    <definedName name="ENGAGE_DUKTiBwARfqzqeKgmt9V_1636454614">#REF!</definedName>
    <definedName name="ENGAGE_dUl8IxGiOLnAJmpf6Btm_1579601714" localSheetId="1">#REF!</definedName>
    <definedName name="ENGAGE_dUl8IxGiOLnAJmpf6Btm_1579601714">#REF!</definedName>
    <definedName name="ENGAGE_dv2Xvnf9B2RgSRAYFUt8_1608645107">#REF!</definedName>
    <definedName name="ENGAGE_DVhNx1dGV21JbRS9Sgmd_1636454622">#REF!</definedName>
    <definedName name="ENGAGE_DwLV7XvRg19Iw97Llz4N_1607951641">#REF!</definedName>
    <definedName name="ENGAGE_DWRTtPji8InD5pFzKgrE_1636454639">#REF!</definedName>
    <definedName name="ENGAGE_dXBdLCaswOj0j1YJixEX_1579601738" localSheetId="1">#REF!</definedName>
    <definedName name="ENGAGE_dXBdLCaswOj0j1YJixEX_1579601738">#REF!</definedName>
    <definedName name="ENGAGE_dXOayj8ZyjKeYYRoPnxs_1608644991">#REF!</definedName>
    <definedName name="ENGAGE_DxvKOFioH25mIBFEo5f6_1608644996">#REF!</definedName>
    <definedName name="ENGAGE_dYCAEbyPPXqiwKAToutc_1607951657">#REF!</definedName>
    <definedName name="ENGAGE_DYl3tlaEFEHkMWuheOWQ_1608645090">#REF!</definedName>
    <definedName name="ENGAGE_DZfdg5qzVflZn0AbAsj0_1607951744">#REF!</definedName>
    <definedName name="ENGAGE_Dzy3qjIPrU1HUDWgdeet_1607951605">#REF!</definedName>
    <definedName name="ENGAGE_E03YD1xLxZzqPfxWPHvN_1608645054">#REF!</definedName>
    <definedName name="ENGAGE_e0gjniqhtN5k8WWgKbaR_1579601643" localSheetId="1">#REF!</definedName>
    <definedName name="ENGAGE_e0gjniqhtN5k8WWgKbaR_1579601643">#REF!</definedName>
    <definedName name="ENGAGE_E0nHE2gSw4u5uvFUsoVK_1579601749" localSheetId="1">#REF!</definedName>
    <definedName name="ENGAGE_E0nHE2gSw4u5uvFUsoVK_1579601749">#REF!</definedName>
    <definedName name="ENGAGE_E1chvB7zgeBR26sb5kpW_1607951810">#REF!</definedName>
    <definedName name="ENGAGE_e1QBYCLqIK9sYWm6yWYB_1607951605">#REF!</definedName>
    <definedName name="ENGAGE_e2K71NxhnNAe9k0cKBUb_1608645047">#REF!</definedName>
    <definedName name="ENGAGE_E4zA5G1mvcYQUjE1IJwD_1608644988">#REF!</definedName>
    <definedName name="ENGAGE_e5kFxtH16xpKwWQsi7xP_1579601666" localSheetId="1">#REF!</definedName>
    <definedName name="ENGAGE_e5kFxtH16xpKwWQsi7xP_1579601666">#REF!</definedName>
    <definedName name="ENGAGE_E696uY0BwArukqcH3ez7_1579601624" localSheetId="1">#REF!</definedName>
    <definedName name="ENGAGE_E696uY0BwArukqcH3ez7_1579601624">#REF!</definedName>
    <definedName name="ENGAGE_e7NAVU9akrdnI1RhUzXP_1636454633">#REF!</definedName>
    <definedName name="ENGAGE_e85g0Z6PtqTXxbT64pKg_1636454618">#REF!</definedName>
    <definedName name="ENGAGE_E8sP3wKeMyggq70sTlvw_1608645013">#REF!</definedName>
    <definedName name="ENGAGE_E9roiakztuJBMkaR2Ge7_1579601606" localSheetId="1">#REF!</definedName>
    <definedName name="ENGAGE_E9roiakztuJBMkaR2Ge7_1579601606">#REF!</definedName>
    <definedName name="ENGAGE_E9WPW2PTIlHB30pSYmjk_1608645092">#REF!</definedName>
    <definedName name="ENGAGE_EBA1ONjjSbtUejY7kOOW_1636454651">#REF!</definedName>
    <definedName name="ENGAGE_ebBABmXn6axH9uvPgp9R_1636454625">#REF!</definedName>
    <definedName name="ENGAGE_eBgmv5wDuZEbE1B0AbTi_1636454628">#REF!</definedName>
    <definedName name="ENGAGE_ec40luW4hae0uteaHxuf_1636454624">#REF!</definedName>
    <definedName name="ENGAGE_ec5b6K2yWLWllcoNKQCn_1636454639">#REF!</definedName>
    <definedName name="ENGAGE_Ed92G5NAhXeb48mrdzP5_1607951784">#REF!</definedName>
    <definedName name="ENGAGE_eECzZctCL8OvieOT12B7_1636454624">#REF!</definedName>
    <definedName name="ENGAGE_EF6AAeNjaS4duuJ40Xlx_1607951787">#REF!</definedName>
    <definedName name="ENGAGE_EffmoNSiLMTCMslz5fDM_1636454624">#REF!</definedName>
    <definedName name="ENGAGE_eG3h4vTGahQwypMJeNKZ_1607951701">#REF!</definedName>
    <definedName name="ENGAGE_eHTqvzG3nwVp8B4Sgfhb_1608645105">#REF!</definedName>
    <definedName name="ENGAGE_Ej5DyyY7lFDcKUXAEDdK_1607951767">#REF!</definedName>
    <definedName name="ENGAGE_EjBA8LfJThPKkjg16O4p_1636454633">#REF!</definedName>
    <definedName name="ENGAGE_EjmmZD2nxWQFqrtMVkGZ_1579601718" localSheetId="1">#REF!</definedName>
    <definedName name="ENGAGE_EjmmZD2nxWQFqrtMVkGZ_1579601718">#REF!</definedName>
    <definedName name="ENGAGE_ELilZfMLB5bHrHFcuBel_1579601606" localSheetId="1">#REF!</definedName>
    <definedName name="ENGAGE_ELilZfMLB5bHrHFcuBel_1579601606">#REF!</definedName>
    <definedName name="ENGAGE_EP0B6X3aNTVieU4Gsvzx_1579601749" localSheetId="1">#REF!</definedName>
    <definedName name="ENGAGE_EP0B6X3aNTVieU4Gsvzx_1579601749">#REF!</definedName>
    <definedName name="ENGAGE_EP71CLNdTYFJpqtUbYXz_1579601675" localSheetId="1">#REF!</definedName>
    <definedName name="ENGAGE_EP71CLNdTYFJpqtUbYXz_1579601675">#REF!</definedName>
    <definedName name="ENGAGE_eq7g2jiQi8J9qJWlkdtP_1579601704" localSheetId="1">#REF!</definedName>
    <definedName name="ENGAGE_eq7g2jiQi8J9qJWlkdtP_1579601704">#REF!</definedName>
    <definedName name="ENGAGE_EQKuxdoi6uD7Np3RT2KB_1636454653">#REF!</definedName>
    <definedName name="ENGAGE_EQSBBwJPeSRrckPnThaZ_1608645155">#REF!</definedName>
    <definedName name="ENGAGE_EQxsrrIjG2MY0kp8HJv8_1636454647">#REF!</definedName>
    <definedName name="ENGAGE_eQXv8vYL9Pm7r1axxffB_1608645165">#REF!</definedName>
    <definedName name="ENGAGE_eRD2yJjtQtJR15gzzFqO_1608644975">#REF!</definedName>
    <definedName name="ENGAGE_erf8AU1MaLHmksLCnv7y_1579601673" localSheetId="1">#REF!</definedName>
    <definedName name="ENGAGE_erf8AU1MaLHmksLCnv7y_1579601673">#REF!</definedName>
    <definedName name="ENGAGE_erZmxfSWTqDvH6zDkWwB_1608645115">#REF!</definedName>
    <definedName name="ENGAGE_eSlY8uXrU5nBIH03cAZd_1608645083">#REF!</definedName>
    <definedName name="ENGAGE_Et8GfJjvbccnFkm3WSNc_1608645176">#REF!</definedName>
    <definedName name="ENGAGE_EvwqKlXr0Kk93B3IJ1bA_1579601617" localSheetId="1">#REF!</definedName>
    <definedName name="ENGAGE_EvwqKlXr0Kk93B3IJ1bA_1579601617">#REF!</definedName>
    <definedName name="ENGAGE_EvYOzxb5yrNbcgOqInJY_1636454612">#REF!</definedName>
    <definedName name="ENGAGE_EWtbcRZJZoFcTmR6Yphh_1636454619">#REF!</definedName>
    <definedName name="ENGAGE_Ewxv9cMCqFlA0ayM6fwC_1607951783">#REF!</definedName>
    <definedName name="ENGAGE_eY5VSDWEF8FpZErqNilo_1636454622">#REF!</definedName>
    <definedName name="ENGAGE_eyZAARUREnvEcjgg6LPd_1579601723" localSheetId="1">#REF!</definedName>
    <definedName name="ENGAGE_eyZAARUREnvEcjgg6LPd_1579601723">#REF!</definedName>
    <definedName name="ENGAGE_eZ95UDPJu8lP3HOUgvon_1636454645">#REF!</definedName>
    <definedName name="ENGAGE_eZbGaMvrBdjkyInsRp1Z_1636454607">#REF!</definedName>
    <definedName name="ENGAGE_F1vhmOBXoFQ5MUCA7YDs_1608645173">#REF!</definedName>
    <definedName name="ENGAGE_F5ArxjJCLvKV6FdWQ41x_1636454637">#REF!</definedName>
    <definedName name="ENGAGE_f5NDzBmmm1fM6uhMry0N_1607951642">#REF!</definedName>
    <definedName name="ENGAGE_f61FfPeNh7eq0tHGPoZN_1579601605" localSheetId="1">#REF!</definedName>
    <definedName name="ENGAGE_f61FfPeNh7eq0tHGPoZN_1579601605">#REF!</definedName>
    <definedName name="ENGAGE_f80BtLcA137VnBFnQrRf_1579601635" localSheetId="1">#REF!</definedName>
    <definedName name="ENGAGE_f80BtLcA137VnBFnQrRf_1579601635">#REF!</definedName>
    <definedName name="ENGAGE_f81KwYVrPlNck0MbnUgq_1579601701" localSheetId="1">#REF!</definedName>
    <definedName name="ENGAGE_f81KwYVrPlNck0MbnUgq_1579601701">#REF!</definedName>
    <definedName name="ENGAGE_f8hjpxD1vNQQXgvKiuXL_1579601707" localSheetId="1">#REF!</definedName>
    <definedName name="ENGAGE_f8hjpxD1vNQQXgvKiuXL_1579601707">#REF!</definedName>
    <definedName name="ENGAGE_F8iVVrRQVR8kmMz5nMN7_1607951601">#REF!</definedName>
    <definedName name="ENGAGE_F95795tdrwIU7vassn0K_1608645174">#REF!</definedName>
    <definedName name="ENGAGE_f9qEKvLgeNfZduu8sSph_1608645177">#REF!</definedName>
    <definedName name="ENGAGE_f9XPyjNQ1fvCqmLANFCX_1636454607">#REF!</definedName>
    <definedName name="ENGAGE_FA65KjFWVXVglokUOs6a_1579601703" localSheetId="1">#REF!</definedName>
    <definedName name="ENGAGE_FA65KjFWVXVglokUOs6a_1579601703">#REF!</definedName>
    <definedName name="ENGAGE_FBD3EZT06PRtPcw76A1l_1607951643">#REF!</definedName>
    <definedName name="ENGAGE_fBPPc0WpbubiUJL0gk92_1607951751">#REF!</definedName>
    <definedName name="ENGAGE_fCPTzgjBZrpV64BTP5Bo_1579601690" localSheetId="1">#REF!</definedName>
    <definedName name="ENGAGE_fCPTzgjBZrpV64BTP5Bo_1579601690">#REF!</definedName>
    <definedName name="ENGAGE_FDMypJFFdwrmBDHzEN8F_1579601660" localSheetId="1">#REF!</definedName>
    <definedName name="ENGAGE_FDMypJFFdwrmBDHzEN8F_1579601660">#REF!</definedName>
    <definedName name="ENGAGE_fDRocdnIJ4EOVs0lZfZ9_1636454624">#REF!</definedName>
    <definedName name="ENGAGE_fdt4FnO6HgMYS8LyYUog_1636454667">#REF!</definedName>
    <definedName name="ENGAGE_Ff3bRosVdFjPuxnKCNRS_1608645024">#REF!</definedName>
    <definedName name="ENGAGE_Fhb8EJEfPPSNo62JVX2N_1636454650">#REF!</definedName>
    <definedName name="ENGAGE_FHDej52jyM8iyh7Nkduy_1579601673" localSheetId="1">#REF!</definedName>
    <definedName name="ENGAGE_FHDej52jyM8iyh7Nkduy_1579601673">#REF!</definedName>
    <definedName name="ENGAGE_fHQB5uVqarqo1E3KZ279_1607951742">#REF!</definedName>
    <definedName name="ENGAGE_FhSit76hcBAXI4lMip2P_1608645160">#REF!</definedName>
    <definedName name="ENGAGE_FiiE9mnAYWaGLdH3Ye5R_1607951595">#REF!</definedName>
    <definedName name="ENGAGE_FIj9Q1BJgpAyewpdTNUy_1636454658">#REF!</definedName>
    <definedName name="ENGAGE_fizY7dDFEJFE81qGrIMB_1636454661">#REF!</definedName>
    <definedName name="ENGAGE_FJB0cRQ3w556vKmYnu3K_1608645109">#REF!</definedName>
    <definedName name="ENGAGE_fk36ybwjSsxlMvHzHtez_1607951770">#REF!</definedName>
    <definedName name="ENGAGE_flgE7S6thTOK0DPgfw2S_1579601609" localSheetId="1">#REF!</definedName>
    <definedName name="ENGAGE_flgE7S6thTOK0DPgfw2S_1579601609">#REF!</definedName>
    <definedName name="ENGAGE_FlqIkbUMN3btB1yBn6W6_1579601722" localSheetId="1">#REF!</definedName>
    <definedName name="ENGAGE_FlqIkbUMN3btB1yBn6W6_1579601722">#REF!</definedName>
    <definedName name="ENGAGE_FmxtQVAEMRfazQpFa0Aa_1636454661">#REF!</definedName>
    <definedName name="ENGAGE_fncvbww7bBUeoalzTflX_1579601707" localSheetId="1">#REF!</definedName>
    <definedName name="ENGAGE_fncvbww7bBUeoalzTflX_1579601707">#REF!</definedName>
    <definedName name="ENGAGE_fnWKbvgbELYhmhcRkRGA_1579601724" localSheetId="1">#REF!</definedName>
    <definedName name="ENGAGE_fnWKbvgbELYhmhcRkRGA_1579601724">#REF!</definedName>
    <definedName name="ENGAGE_Fo8twBe0cheKfaY6s9B6_1608645116">#REF!</definedName>
    <definedName name="ENGAGE_fP2Ta7JUeVFdPLZlqoHh_1607951658">#REF!</definedName>
    <definedName name="ENGAGE_FPqQUkH4havisYpWOB3O_1579601649" localSheetId="1">#REF!</definedName>
    <definedName name="ENGAGE_FPqQUkH4havisYpWOB3O_1579601649">#REF!</definedName>
    <definedName name="ENGAGE_FQfBtUCHnMIezfhmwWVR_1636454651">#REF!</definedName>
    <definedName name="ENGAGE_FQiAO5ozIDlqjpJvSaYT_1636454672">#REF!</definedName>
    <definedName name="ENGAGE_fqICSti58OOdfY4EPtyX_1636454654">#REF!</definedName>
    <definedName name="ENGAGE_FqqUXz6RpDzZbkWNx7IN_1607951804">#REF!</definedName>
    <definedName name="ENGAGE_fRJ4Zuj4QS0uvmTn388E_1636454622">#REF!</definedName>
    <definedName name="ENGAGE_fRKx95Uhif8jGbZQUypZ_1607951699">#REF!</definedName>
    <definedName name="ENGAGE_fsNObr0g9QoYptPBXyFn_1579601672" localSheetId="1">#REF!</definedName>
    <definedName name="ENGAGE_fsNObr0g9QoYptPBXyFn_1579601672">#REF!</definedName>
    <definedName name="ENGAGE_fsYYSbyQ5RPl8vJPGnEG_1579601688" localSheetId="1">#REF!</definedName>
    <definedName name="ENGAGE_fsYYSbyQ5RPl8vJPGnEG_1579601688">#REF!</definedName>
    <definedName name="ENGAGE_fTj09due7lf7gO3DUx6Z_1607951595">#REF!</definedName>
    <definedName name="ENGAGE_FTyCwsSa4dFJie8LIQeu_1608645015">#REF!</definedName>
    <definedName name="ENGAGE_FUphPuZKCOXHnZ2hIiUu_1607951605">#REF!</definedName>
    <definedName name="ENGAGE_FVndpxMG26ST44vL70RM_1579601715" localSheetId="1">#REF!</definedName>
    <definedName name="ENGAGE_FVndpxMG26ST44vL70RM_1579601715">#REF!</definedName>
    <definedName name="ENGAGE_fy9g5ciofrm02ZjouNTT_1579601708" localSheetId="1">#REF!</definedName>
    <definedName name="ENGAGE_fy9g5ciofrm02ZjouNTT_1579601708">#REF!</definedName>
    <definedName name="ENGAGE_fyIIThgT5eK1NIomEgBo_1579601737" localSheetId="1">#REF!</definedName>
    <definedName name="ENGAGE_fyIIThgT5eK1NIomEgBo_1579601737">#REF!</definedName>
    <definedName name="ENGAGE_fyTAHekTHxErFY4LhalR_1636454667">#REF!</definedName>
    <definedName name="ENGAGE_fZHo3yRtRzl5yltHAL8h_1607951623">#REF!</definedName>
    <definedName name="ENGAGE_FZQCAH2mc33Ly9oUzv6u_1636454608">#REF!</definedName>
    <definedName name="ENGAGE_FzUfuhFMvoZqfhvag6Ex_1607951646">#REF!</definedName>
    <definedName name="ENGAGE_G1gCYEnklR1hq4aznwyR_1636454616">#REF!</definedName>
    <definedName name="ENGAGE_G2nYJAIpRzJ0ms3E1aPj_1636454641">#REF!</definedName>
    <definedName name="ENGAGE_G3OGDLLpBdsj8zHrgXQd_1636454640">#REF!</definedName>
    <definedName name="ENGAGE_g5UtmvZaMpM0dAuauB4A_1636454637">#REF!</definedName>
    <definedName name="ENGAGE_g6EJXMpcxy2CGQZUmVX9_1607951741">#REF!</definedName>
    <definedName name="ENGAGE_G6STKq67a4eGjYzSF6xM_1579601625" localSheetId="1">#REF!</definedName>
    <definedName name="ENGAGE_G6STKq67a4eGjYzSF6xM_1579601625">#REF!</definedName>
    <definedName name="ENGAGE_G7xrK9bEKExDLGSCPMSm_1607951629">#REF!</definedName>
    <definedName name="ENGAGE_gaBiR7czgcNgv7lKp0yF_1607951651">#REF!</definedName>
    <definedName name="ENGAGE_gArPmtVQZ8tFOycXAXid_1607951742">#REF!</definedName>
    <definedName name="ENGAGE_GaXgQGd83p2eJMGsfv9L_1607951794">#REF!</definedName>
    <definedName name="ENGAGE_GbgpL96jWKFg590cZM5z_1579601636" localSheetId="1">#REF!</definedName>
    <definedName name="ENGAGE_GbgpL96jWKFg590cZM5z_1579601636">#REF!</definedName>
    <definedName name="ENGAGE_GDfg1fWP3fAWBgD3flnu_1607951587">#REF!</definedName>
    <definedName name="ENGAGE_GDpZdUWRHdy0eZcfivqR_1579601593" localSheetId="1">#REF!</definedName>
    <definedName name="ENGAGE_GDpZdUWRHdy0eZcfivqR_1579601593">#REF!</definedName>
    <definedName name="ENGAGE_GE3VMFa3dyEgI71Xuck6_1579601636" localSheetId="1">#REF!</definedName>
    <definedName name="ENGAGE_GE3VMFa3dyEgI71Xuck6_1579601636">#REF!</definedName>
    <definedName name="ENGAGE_geBs2QOqb37madxcB7LN_1607951680">#REF!</definedName>
    <definedName name="ENGAGE_Gerr1f3Iy5uJan08mwbb_1607951750">#REF!</definedName>
    <definedName name="ENGAGE_gf8rPmGWaE07pglkoRzT_1579601729" localSheetId="1">#REF!</definedName>
    <definedName name="ENGAGE_gf8rPmGWaE07pglkoRzT_1579601729">#REF!</definedName>
    <definedName name="ENGAGE_gfHR8C5QLSCYati4Jaid_1608645025">#REF!</definedName>
    <definedName name="ENGAGE_gfM12beuuI1EFvC8Tt6w_1608645134">#REF!</definedName>
    <definedName name="ENGAGE_Gg0TI6YMtqX0Z41pdO3E_1607951614">#REF!</definedName>
    <definedName name="ENGAGE_GG0wZsouklpg34SRIJvT_1608644974">#REF!</definedName>
    <definedName name="ENGAGE_gGParQO5uTmOAnu5IAL6_1579601603" localSheetId="1">#REF!</definedName>
    <definedName name="ENGAGE_gGParQO5uTmOAnu5IAL6_1579601603">#REF!</definedName>
    <definedName name="ENGAGE_ggsg9FA0pgjyIFxdB4n2_1636454611">#REF!</definedName>
    <definedName name="ENGAGE_GigoGGBZjwHDSbrfapeo_1636454668">#REF!</definedName>
    <definedName name="ENGAGE_giSAhHNxCtQfR5h58Yyh_1579601660" localSheetId="1">#REF!</definedName>
    <definedName name="ENGAGE_giSAhHNxCtQfR5h58Yyh_1579601660">#REF!</definedName>
    <definedName name="ENGAGE_GIxWRG7E3q1HlcDYf259_1636454629">#REF!</definedName>
    <definedName name="ENGAGE_gji330Kbp7GqjrIQwqBh_1608645072">#REF!</definedName>
    <definedName name="ENGAGE_gJpbeiXXGGIgkvnjThVt_1608645040">#REF!</definedName>
    <definedName name="ENGAGE_GJQqpnxH8BcWopgjDNyh_1636454655">#REF!</definedName>
    <definedName name="ENGAGE_gKeVjtkzqncaXZYqI8gZ_1636454669">#REF!</definedName>
    <definedName name="ENGAGE_gKgX0PnZb5ZVsnlFYjRk_1636454667">#REF!</definedName>
    <definedName name="ENGAGE_Gl2Sbz1V9MuLtMpiD7Ey_1636454615">#REF!</definedName>
    <definedName name="ENGAGE_gLF3p5A2RAVpAMQzUUu4_1607951770">#REF!</definedName>
    <definedName name="ENGAGE_gm7EgCOWc7polkNlbGDW_1579601614" localSheetId="1">#REF!</definedName>
    <definedName name="ENGAGE_gm7EgCOWc7polkNlbGDW_1579601614">#REF!</definedName>
    <definedName name="ENGAGE_gNELXsE96YfGjjtlaash_1579601657" localSheetId="1">#REF!</definedName>
    <definedName name="ENGAGE_gNELXsE96YfGjjtlaash_1579601657">#REF!</definedName>
    <definedName name="ENGAGE_gnGHi1mojguuavO45pW0_1636454649">#REF!</definedName>
    <definedName name="ENGAGE_gORd7LKBGguTa1GJVctO_1579601594" localSheetId="1">#REF!</definedName>
    <definedName name="ENGAGE_gORd7LKBGguTa1GJVctO_1579601594">#REF!</definedName>
    <definedName name="ENGAGE_GpCmcBgJJv8fd3X7Nii4_1607951796">#REF!</definedName>
    <definedName name="ENGAGE_gPpE1FgMt63ZJXjxyO1m_1636454652">#REF!</definedName>
    <definedName name="ENGAGE_gpsuQetfPqZIv5P9hVKs_1636454617">#REF!</definedName>
    <definedName name="ENGAGE_gPzf1N1xeiW57XKqjEVg_1579601657" localSheetId="1">#REF!</definedName>
    <definedName name="ENGAGE_gPzf1N1xeiW57XKqjEVg_1579601657">#REF!</definedName>
    <definedName name="ENGAGE_gqP8nfYC8maaWhobyZxR_1608645136">#REF!</definedName>
    <definedName name="ENGAGE_GR3LvInEY39RHAj6R65W_1608645122">#REF!</definedName>
    <definedName name="ENGAGE_GrKVhA63jsQs3E60Csk5_1607951630">#REF!</definedName>
    <definedName name="ENGAGE_GS6aL73a1vHE1MfDkimW_1579601642" localSheetId="1">#REF!</definedName>
    <definedName name="ENGAGE_GS6aL73a1vHE1MfDkimW_1579601642">#REF!</definedName>
    <definedName name="ENGAGE_GsF5F4dnODyPkjh6RcgM_1607951614">#REF!</definedName>
    <definedName name="ENGAGE_gsofFxWj4naBnYQG1rJU_1607951778">#REF!</definedName>
    <definedName name="ENGAGE_gSTedgI0HsYUwYarWUqy_1607951801">#REF!</definedName>
    <definedName name="ENGAGE_GtDOCUpW9BpLPZzE51Vb_1579601625" localSheetId="1">#REF!</definedName>
    <definedName name="ENGAGE_GtDOCUpW9BpLPZzE51Vb_1579601625">#REF!</definedName>
    <definedName name="ENGAGE_GumB8PpmO38vfgQtVZVL_1607951653">#REF!</definedName>
    <definedName name="ENGAGE_GvZTfBh3ZwvNbXcJNaWB_1636454658">#REF!</definedName>
    <definedName name="ENGAGE_GWCyX5h0aNobR0LCjokV_1579601598" localSheetId="1">#REF!</definedName>
    <definedName name="ENGAGE_GWCyX5h0aNobR0LCjokV_1579601598">#REF!</definedName>
    <definedName name="ENGAGE_GwlpPQv2N2ZySRNM3gut_1608645130">#REF!</definedName>
    <definedName name="ENGAGE_gWOcR5IpVqWlplClx0cy_1579601601" localSheetId="1">#REF!</definedName>
    <definedName name="ENGAGE_gWOcR5IpVqWlplClx0cy_1579601601">#REF!</definedName>
    <definedName name="ENGAGE_GxiiZa8vtqfIBbDYyhSJ_1579601695" localSheetId="1">#REF!</definedName>
    <definedName name="ENGAGE_GxiiZa8vtqfIBbDYyhSJ_1579601695">#REF!</definedName>
    <definedName name="ENGAGE_GZ2UVzgdb5i0IzOAZ0lp_1579601597" localSheetId="1">#REF!</definedName>
    <definedName name="ENGAGE_GZ2UVzgdb5i0IzOAZ0lp_1579601597">#REF!</definedName>
    <definedName name="ENGAGE_GzcK7vNwqNxkDYuqmww0_1608645090">#REF!</definedName>
    <definedName name="ENGAGE_h0053MEuPhOW7SNHOkEm_1579601663" localSheetId="1">#REF!</definedName>
    <definedName name="ENGAGE_h0053MEuPhOW7SNHOkEm_1579601663">#REF!</definedName>
    <definedName name="ENGAGE_H39jw38fTK4f1eos8G5O_1579601631" localSheetId="1">#REF!</definedName>
    <definedName name="ENGAGE_H39jw38fTK4f1eos8G5O_1579601631">#REF!</definedName>
    <definedName name="ENGAGE_H4a4vfDcBQf0YpWTqMWN_1636454645">#REF!</definedName>
    <definedName name="ENGAGE_H5FPD2uiovNePfB5tuMs_1579601597" localSheetId="1">#REF!</definedName>
    <definedName name="ENGAGE_H5FPD2uiovNePfB5tuMs_1579601597">#REF!</definedName>
    <definedName name="ENGAGE_h5g9EKQ7irPGns4OC9q4_1636454641">#REF!</definedName>
    <definedName name="ENGAGE_h7Hrfu9IayN0iAM335ji_1608644971">#REF!</definedName>
    <definedName name="ENGAGE_h7s1kZiHJEy5wjhP1zEy_1636454632">#REF!</definedName>
    <definedName name="ENGAGE_h8NboOiwsBivthfElUVu_1607951588">#REF!</definedName>
    <definedName name="ENGAGE_H9AzeSE7jr0CybkXuz15_1608645160">#REF!</definedName>
    <definedName name="ENGAGE_h9R6vM3zzDSLdVas9Crb_1579601687" localSheetId="1">#REF!</definedName>
    <definedName name="ENGAGE_h9R6vM3zzDSLdVas9Crb_1579601687">#REF!</definedName>
    <definedName name="ENGAGE_HBJd5jEvCtCpywSONZHv_1607951796">#REF!</definedName>
    <definedName name="ENGAGE_HCjvUGhoq0Oi3YPxSPvc_1579601628" localSheetId="1">#REF!</definedName>
    <definedName name="ENGAGE_HCjvUGhoq0Oi3YPxSPvc_1579601628">#REF!</definedName>
    <definedName name="ENGAGE_Hcuc1eD70j6fFB6LJUEg_1636454659">#REF!</definedName>
    <definedName name="ENGAGE_HDmyjjHzc88c35lNPufG_1608645070">#REF!</definedName>
    <definedName name="ENGAGE_hDzgeTbKIamB78Wa1YDL_1579601595" localSheetId="1">#REF!</definedName>
    <definedName name="ENGAGE_hDzgeTbKIamB78Wa1YDL_1579601595">#REF!</definedName>
    <definedName name="ENGAGE_hFERcIU8iNgl8hNM0fHj_1607951651">#REF!</definedName>
    <definedName name="ENGAGE_hFHKiE3aYmId6glTXGyb_1579601654" localSheetId="1">#REF!</definedName>
    <definedName name="ENGAGE_hFHKiE3aYmId6glTXGyb_1579601654">#REF!</definedName>
    <definedName name="ENGAGE_HGi9cDFLF7hnGkqz3cxi_1636454658">#REF!</definedName>
    <definedName name="ENGAGE_hiLunMHEOw7uEtIfYaUv_1579601711" localSheetId="1">#REF!</definedName>
    <definedName name="ENGAGE_hiLunMHEOw7uEtIfYaUv_1579601711">#REF!</definedName>
    <definedName name="ENGAGE_HkNZ2b32VqOSiSSeoavv_1579601605" localSheetId="1">#REF!</definedName>
    <definedName name="ENGAGE_HkNZ2b32VqOSiSSeoavv_1579601605">#REF!</definedName>
    <definedName name="ENGAGE_hLGo5ujGgVtPkuUDNLoG_1607951755">#REF!</definedName>
    <definedName name="ENGAGE_hlh3MhD5vXUuaVyaj0bi_1608645104">#REF!</definedName>
    <definedName name="ENGAGE_hmMNAS5VUChUv55pFhy6_1608645079">#REF!</definedName>
    <definedName name="ENGAGE_HmnM1xNsZ4eQsE9HHRp4_1579601597" localSheetId="1">#REF!</definedName>
    <definedName name="ENGAGE_HmnM1xNsZ4eQsE9HHRp4_1579601597">#REF!</definedName>
    <definedName name="ENGAGE_hmuZWr1OsqIv5TNPcabo_1579601691" localSheetId="1">#REF!</definedName>
    <definedName name="ENGAGE_hmuZWr1OsqIv5TNPcabo_1579601691">#REF!</definedName>
    <definedName name="ENGAGE_hmVM8AqKs6ExwplvwtLb_1607951790">#REF!</definedName>
    <definedName name="ENGAGE_hnJJza9aoo53fmnPZkqc_1608645052">#REF!</definedName>
    <definedName name="ENGAGE_hnjmtD67UDqXSvRg4hpv_1608645014">#REF!</definedName>
    <definedName name="ENGAGE_HobNdrrczCIC9QnRxgBT_1579601731" localSheetId="1">#REF!</definedName>
    <definedName name="ENGAGE_HobNdrrczCIC9QnRxgBT_1579601731">#REF!</definedName>
    <definedName name="ENGAGE_HoezT8QbIN8Zk9pciNKf_1636454636">#REF!</definedName>
    <definedName name="ENGAGE_HOlD37tr1IluECxG9kD0_1608645108">#REF!</definedName>
    <definedName name="ENGAGE_HQh1lXCqeVKQTNp17AUX_1579601690" localSheetId="1">#REF!</definedName>
    <definedName name="ENGAGE_HQh1lXCqeVKQTNp17AUX_1579601690">#REF!</definedName>
    <definedName name="ENGAGE_HQi9A0uTHg9hx6SUQrDR_1579601703" localSheetId="1">#REF!</definedName>
    <definedName name="ENGAGE_HQi9A0uTHg9hx6SUQrDR_1579601703">#REF!</definedName>
    <definedName name="ENGAGE_ht0FPmUs0OC7U2YJUH5y_1607951596">#REF!</definedName>
    <definedName name="ENGAGE_ht3m8N6t96E2Qfvs9uup_1607951601">#REF!</definedName>
    <definedName name="ENGAGE_HU1eL7KRMfpbM2pYz02Q_1579601735" localSheetId="1">#REF!</definedName>
    <definedName name="ENGAGE_HU1eL7KRMfpbM2pYz02Q_1579601735">#REF!</definedName>
    <definedName name="ENGAGE_HuwWbuVD27166cw8Wxw0_1636454637">#REF!</definedName>
    <definedName name="ENGAGE_HUYIxxUQfGnfBHuZ0jQ7_1607951610">#REF!</definedName>
    <definedName name="ENGAGE_HVGkSZKscYnkCGgbYXt7_1579601640" localSheetId="1">#REF!</definedName>
    <definedName name="ENGAGE_HVGkSZKscYnkCGgbYXt7_1579601640">#REF!</definedName>
    <definedName name="ENGAGE_HVHRX0MYeXtpQxWkQQPr_1579601614" localSheetId="1">#REF!</definedName>
    <definedName name="ENGAGE_HVHRX0MYeXtpQxWkQQPr_1579601614">#REF!</definedName>
    <definedName name="ENGAGE_HWhK9bp8vOMHlCM8HlYv_1636454629">#REF!</definedName>
    <definedName name="ENGAGE_HwosEYUxKznIMo402vNL_1607951601">#REF!</definedName>
    <definedName name="ENGAGE_HxqNL8ZZrviu7OabzoXv_1607951675">#REF!</definedName>
    <definedName name="ENGAGE_hXy9ck2Nq4IJVv1WyAKp_1608645004">#REF!</definedName>
    <definedName name="ENGAGE_hysjyprxDSUURXR6XQGj_1579601598" localSheetId="1">#REF!</definedName>
    <definedName name="ENGAGE_hysjyprxDSUURXR6XQGj_1579601598">#REF!</definedName>
    <definedName name="ENGAGE_i1mgBSPpBl6szWX1fs2f_1607951669">#REF!</definedName>
    <definedName name="ENGAGE_i24m5iRF0yhpoH4clZTU_1579601598" localSheetId="1">#REF!</definedName>
    <definedName name="ENGAGE_i24m5iRF0yhpoH4clZTU_1579601598">#REF!</definedName>
    <definedName name="ENGAGE_I49TS9RxKAu8DHl8hYQL_1607951735">#REF!</definedName>
    <definedName name="ENGAGE_i5sJPTKfWFIfQFij1x74_1607951609">#REF!</definedName>
    <definedName name="ENGAGE_i6JijBMKL0kawKewJ321_1636454662">#REF!</definedName>
    <definedName name="ENGAGE_i7eW7zWmXzhEnaxG12ne_1608645004">#REF!</definedName>
    <definedName name="ENGAGE_I8Ugq5jpIV2wkGKnKYpF_1579601684" localSheetId="1">#REF!</definedName>
    <definedName name="ENGAGE_I8Ugq5jpIV2wkGKnKYpF_1579601684">#REF!</definedName>
    <definedName name="ENGAGE_I9NBMaqgIGTmS1QEGUB7_1608644982">#REF!</definedName>
    <definedName name="ENGAGE_IaDUCgE0ye9zh8BW1vxk_1607951689">#REF!</definedName>
    <definedName name="ENGAGE_iBleALAiJKi4wbF25kJX_1608644991">#REF!</definedName>
    <definedName name="ENGAGE_IBuAXfrSdWhBO63a3llh_1579601688" localSheetId="1">#REF!</definedName>
    <definedName name="ENGAGE_IBuAXfrSdWhBO63a3llh_1579601688">#REF!</definedName>
    <definedName name="ENGAGE_IC7283IIWGhl9BK3DAGw_1579601618" localSheetId="1">#REF!</definedName>
    <definedName name="ENGAGE_IC7283IIWGhl9BK3DAGw_1579601618">#REF!</definedName>
    <definedName name="ENGAGE_icSxqAsTiqe1qd265pPY_1608645024">#REF!</definedName>
    <definedName name="ENGAGE_id2VTcT8qwTNC2OPhytK_1608645003">#REF!</definedName>
    <definedName name="ENGAGE_idC8tPVPSqzahfENJvxN_1579601703" localSheetId="1">#REF!</definedName>
    <definedName name="ENGAGE_idC8tPVPSqzahfENJvxN_1579601703">#REF!</definedName>
    <definedName name="ENGAGE_idw0yZyOtkzXT2oZZMUi_1607951802">#REF!</definedName>
    <definedName name="ENGAGE_iE2hM099n05OQiujUs2x_1607951777">#REF!</definedName>
    <definedName name="ENGAGE_iFGJhFp7gKngfWBlRp8b_1579601666" localSheetId="1">#REF!</definedName>
    <definedName name="ENGAGE_iFGJhFp7gKngfWBlRp8b_1579601666">#REF!</definedName>
    <definedName name="ENGAGE_ifpGPMvYjEVde9p9tPlq_1636454647">#REF!</definedName>
    <definedName name="ENGAGE_ig68cqGCSbJxnIM5rX2l_1608644980">#REF!</definedName>
    <definedName name="ENGAGE_IgdwmEjUhSLCDjafa11L_1579601648" localSheetId="1">#REF!</definedName>
    <definedName name="ENGAGE_IgdwmEjUhSLCDjafa11L_1579601648">#REF!</definedName>
    <definedName name="ENGAGE_IGTAZgFbuZohPIlX6bCm_1636454610">#REF!</definedName>
    <definedName name="ENGAGE_IikARhgswHNupbvsXtd7_1636454623">#REF!</definedName>
    <definedName name="ENGAGE_iJTA3zBVrDZrzF6DMlNS_1608645037">#REF!</definedName>
    <definedName name="ENGAGE_ILd4N6TGXBSfXrWJ2SDN_1608645096">#REF!</definedName>
    <definedName name="ENGAGE_iM1wCE7b4YoeRiuH5Uui_1579601749" localSheetId="1">#REF!</definedName>
    <definedName name="ENGAGE_iM1wCE7b4YoeRiuH5Uui_1579601749">#REF!</definedName>
    <definedName name="ENGAGE_ImtReFTbHag5Bhm4DHLl_1608644971">#REF!</definedName>
    <definedName name="ENGAGE_iN7ujX13kxY0YaWCJX5M_1607951702">#REF!</definedName>
    <definedName name="ENGAGE_IONERExnsqgdOW7aTO2D_1636454668">#REF!</definedName>
    <definedName name="ENGAGE_Ip1QotQ4vg8Q5VxorvDF_1636454653">#REF!</definedName>
    <definedName name="ENGAGE_IPaTjU3hE9F1qYEprrJe_1579601743" localSheetId="1">#REF!</definedName>
    <definedName name="ENGAGE_IPaTjU3hE9F1qYEprrJe_1579601743">#REF!</definedName>
    <definedName name="ENGAGE_iqBJdIAeHs01NzNdqyuX_1636454665">#REF!</definedName>
    <definedName name="ENGAGE_iQR5maFk5wipvplNSjfY_1636454646">#REF!</definedName>
    <definedName name="ENGAGE_Iqx0PSeaorZQhhSs7uTQ_1636454640">#REF!</definedName>
    <definedName name="ENGAGE_IrSkGhu7EIg2rtrM08Ao_1579601731" localSheetId="1">#REF!</definedName>
    <definedName name="ENGAGE_IrSkGhu7EIg2rtrM08Ao_1579601731">#REF!</definedName>
    <definedName name="ENGAGE_iRX1oDeBAHDHXnUt4xfk_1579601705" localSheetId="1">#REF!</definedName>
    <definedName name="ENGAGE_iRX1oDeBAHDHXnUt4xfk_1579601705">#REF!</definedName>
    <definedName name="ENGAGE_isGDNwZNvWqPiXbyph7w_1608645181">#REF!</definedName>
    <definedName name="ENGAGE_ISZ93lYw7CwRxq11rFJ9_1608645182">#REF!</definedName>
    <definedName name="ENGAGE_iv8tExEsl6VWtElUI2Nf_1579601635" localSheetId="1">#REF!</definedName>
    <definedName name="ENGAGE_iv8tExEsl6VWtElUI2Nf_1579601635">#REF!</definedName>
    <definedName name="ENGAGE_Iw4gdTUanB3nI2sAbLpF_1636454660">#REF!</definedName>
    <definedName name="ENGAGE_iW4Hrnkx0hly3WONZstk_1579601632" localSheetId="1">#REF!</definedName>
    <definedName name="ENGAGE_iW4Hrnkx0hly3WONZstk_1579601632">#REF!</definedName>
    <definedName name="ENGAGE_iX3g69i0KaIpLwlwoH0b_1579601624" localSheetId="1">#REF!</definedName>
    <definedName name="ENGAGE_iX3g69i0KaIpLwlwoH0b_1579601624">#REF!</definedName>
    <definedName name="ENGAGE_iX58mix9SE4CArpa04Bl_1607951664">#REF!</definedName>
    <definedName name="ENGAGE_ixeGHxN23VODiD4AXKuo_1636454634">#REF!</definedName>
    <definedName name="ENGAGE_IXEhO8KUiiu8QeZLkN5V_1608644973">#REF!</definedName>
    <definedName name="ENGAGE_iy29J7fslk7PLoC2mQX9_1579601665" localSheetId="1">#REF!</definedName>
    <definedName name="ENGAGE_iy29J7fslk7PLoC2mQX9_1579601665">#REF!</definedName>
    <definedName name="ENGAGE_iyDSCnnRWLVCZcxWTwOY_1607951743">#REF!</definedName>
    <definedName name="ENGAGE_Iye0gDgC22BBciosvLNy_1636454615">#REF!</definedName>
    <definedName name="ENGAGE_iYgO7qlG3LRIKoyJUXaM_1636454664">#REF!</definedName>
    <definedName name="ENGAGE_iZAQMp1nzfW90TEhC6AL_1579601603" localSheetId="1">#REF!</definedName>
    <definedName name="ENGAGE_iZAQMp1nzfW90TEhC6AL_1579601603">#REF!</definedName>
    <definedName name="ENGAGE_IZEwOorfgcbfsd3l8RQU_1579601636" localSheetId="1">#REF!</definedName>
    <definedName name="ENGAGE_IZEwOorfgcbfsd3l8RQU_1579601636">#REF!</definedName>
    <definedName name="ENGAGE_j2nEOfBzPxcnRgr9E0sU_1579601672" localSheetId="1">#REF!</definedName>
    <definedName name="ENGAGE_j2nEOfBzPxcnRgr9E0sU_1579601672">#REF!</definedName>
    <definedName name="ENGAGE_j5ijLs1p3pc4vBpkbtxB_1636454670">#REF!</definedName>
    <definedName name="ENGAGE_J5l7Wga8ZIHDbfRsevXR_1579601705" localSheetId="1">#REF!</definedName>
    <definedName name="ENGAGE_J5l7Wga8ZIHDbfRsevXR_1579601705">#REF!</definedName>
    <definedName name="ENGAGE_j7NQPZxmbKPo67C2GHxX_1579601718" localSheetId="1">#REF!</definedName>
    <definedName name="ENGAGE_j7NQPZxmbKPo67C2GHxX_1579601718">#REF!</definedName>
    <definedName name="ENGAGE_J7o5sel2iiBOJfT6qc99_1636454631">#REF!</definedName>
    <definedName name="ENGAGE_j9hHGqEk1mbpQh3SO41j_1608644974">#REF!</definedName>
    <definedName name="ENGAGE_jA9DvI3zyx29bRgklm0K_1607951720">#REF!</definedName>
    <definedName name="ENGAGE_jAPm90KUjaoR10t3Ofog_1607951734">#REF!</definedName>
    <definedName name="ENGAGE_jaVQLGO1FdnDnpoFjxv4_1579601644" localSheetId="1">#REF!</definedName>
    <definedName name="ENGAGE_jaVQLGO1FdnDnpoFjxv4_1579601644">#REF!</definedName>
    <definedName name="ENGAGE_jAywcLqRPcJNZppvg8ud_1607951745">#REF!</definedName>
    <definedName name="ENGAGE_jciz6K69dCgyHGmzCWx2_1636454630">#REF!</definedName>
    <definedName name="ENGAGE_jdKiwSYOe5a6Xu0kDFV2_1607951584">#REF!</definedName>
    <definedName name="ENGAGE_jEteRhKTa65K2hvXlPz5_1607951665">#REF!</definedName>
    <definedName name="ENGAGE_JeTVrsD0ja1XiMwfrhTQ_1608645134">#REF!</definedName>
    <definedName name="ENGAGE_JgqRXtzMZwGGzpRvdVIk_1579601658" localSheetId="1">#REF!</definedName>
    <definedName name="ENGAGE_JgqRXtzMZwGGzpRvdVIk_1579601658">#REF!</definedName>
    <definedName name="ENGAGE_JgwRpjPqjO8ZYwpDvIAe_1607951650">#REF!</definedName>
    <definedName name="ENGAGE_jhdwwbfk0OrcfRmI6lOe_1636454649">#REF!</definedName>
    <definedName name="ENGAGE_jiFS1LFs1nLUi5m9xs9T_1608645089">#REF!</definedName>
    <definedName name="ENGAGE_JigP8dBP8u8YXUJQUB0e_1636454622">#REF!</definedName>
    <definedName name="ENGAGE_jJ14NeuoPVGlijpzAuOi_1579601691" localSheetId="1">#REF!</definedName>
    <definedName name="ENGAGE_jJ14NeuoPVGlijpzAuOi_1579601691">#REF!</definedName>
    <definedName name="ENGAGE_jjeenQumjNh8amoEYTOW_1608645036">#REF!</definedName>
    <definedName name="ENGAGE_JJWTGagNBzyDGK5sgSRU_1636454640">#REF!</definedName>
    <definedName name="ENGAGE_JKSWDdQhTjg8UmipNYCX_1579601696" localSheetId="1">#REF!</definedName>
    <definedName name="ENGAGE_JKSWDdQhTjg8UmipNYCX_1579601696">#REF!</definedName>
    <definedName name="ENGAGE_JLb9GvCxoXSbsegnKytv_1608645140">#REF!</definedName>
    <definedName name="ENGAGE_JLc85zOG6rqXSYfU3Eq7_1636454619">#REF!</definedName>
    <definedName name="ENGAGE_jlFZreHuurln2lrI5njT_1607951782">#REF!</definedName>
    <definedName name="ENGAGE_Jlx8zeTMaifd4YKhKjrB_1636454639">#REF!</definedName>
    <definedName name="ENGAGE_jMcT2cyfAlorYUyWNfEf_1608644982">#REF!</definedName>
    <definedName name="ENGAGE_jnyc27OSMjlFIs3Hhzqd_1636454620">#REF!</definedName>
    <definedName name="ENGAGE_jp0mX81WK4hBFcYmLxeW_1636454653">#REF!</definedName>
    <definedName name="ENGAGE_JPaaXpF8kGlzUihbYxsB_1608645167">#REF!</definedName>
    <definedName name="ENGAGE_JpdURGETvkIGFf9atH94_1579601687" localSheetId="1">#REF!</definedName>
    <definedName name="ENGAGE_JpdURGETvkIGFf9atH94_1579601687">#REF!</definedName>
    <definedName name="ENGAGE_JrBg2Uv9N0kI7SdGcHQd_1608645029">#REF!</definedName>
    <definedName name="ENGAGE_Jse8SS11Zi4RiBJM3fVZ_1579601602" localSheetId="1">#REF!</definedName>
    <definedName name="ENGAGE_Jse8SS11Zi4RiBJM3fVZ_1579601602">#REF!</definedName>
    <definedName name="ENGAGE_JShaPVDlvGMSJjOG5ImD_1608644974">#REF!</definedName>
    <definedName name="ENGAGE_jsht6U04QVgepFOww6Ug_1579601712" localSheetId="1">#REF!</definedName>
    <definedName name="ENGAGE_jsht6U04QVgepFOww6Ug_1579601712">#REF!</definedName>
    <definedName name="ENGAGE_JsqbQDG7s47DiAc28r12_1607951750">#REF!</definedName>
    <definedName name="ENGAGE_JsVRDa87xuhiKXLwxk4O_1608645103">#REF!</definedName>
    <definedName name="ENGAGE_jTnp7v0RdOHpPCCz9Qow_1608645181">#REF!</definedName>
    <definedName name="ENGAGE_jTwCQOi4FTUn8MwMSQWC_1579601748" localSheetId="1">#REF!</definedName>
    <definedName name="ENGAGE_jTwCQOi4FTUn8MwMSQWC_1579601748">#REF!</definedName>
    <definedName name="ENGAGE_JU4Omb6PYXTaaWwNer4E_1636454620">#REF!</definedName>
    <definedName name="ENGAGE_JUICtRJZpP9bevTWsbMU_1636454614">#REF!</definedName>
    <definedName name="ENGAGE_juoXwrSVxbQZhI6zjyCb_1636454631">#REF!</definedName>
    <definedName name="ENGAGE_jWG0Ian68HSr6FQbgiRs_1636454660">#REF!</definedName>
    <definedName name="ENGAGE_jXErt4SxkuIlb54PFVOy_1579601711" localSheetId="1">#REF!</definedName>
    <definedName name="ENGAGE_jXErt4SxkuIlb54PFVOy_1579601711">#REF!</definedName>
    <definedName name="ENGAGE_Jxpu3NrIl5iRz5qn0U1W_1607951688">#REF!</definedName>
    <definedName name="ENGAGE_JzcTejoJfPWiiPTLEpcj_1579601715" localSheetId="1">#REF!</definedName>
    <definedName name="ENGAGE_JzcTejoJfPWiiPTLEpcj_1579601715">#REF!</definedName>
    <definedName name="ENGAGE_JzVAew8FNpOHntdce1wb_1636454612">#REF!</definedName>
    <definedName name="ENGAGE_JzzIesg0QgbBgH2VYWjN_1608645031">#REF!</definedName>
    <definedName name="ENGAGE_K0WEsFla42O75YmCskCP_1608645017">#REF!</definedName>
    <definedName name="ENGAGE_k2FiWZJVW6paDhH4qbI1_1608645041">#REF!</definedName>
    <definedName name="ENGAGE_k2kkPotF6PWaVR4nmihG_1636454643">#REF!</definedName>
    <definedName name="ENGAGE_k4EVMULEzhKDzLZVSE7K_1607951685">#REF!</definedName>
    <definedName name="ENGAGE_K4RFtjR6obCCiuzi596Z_1608645156">#REF!</definedName>
    <definedName name="ENGAGE_K4ZRMY0VVQEnDMdQu1Zt_1607951590">#REF!</definedName>
    <definedName name="ENGAGE_K8o4yg5I4oh8zMiDmCP8_1607951612">#REF!</definedName>
    <definedName name="ENGAGE_k9bp2LsCmPmyE7jvmmEf_1607951782">#REF!</definedName>
    <definedName name="ENGAGE_K9idEsi96UeA79KOmoSx_1607951795">#REF!</definedName>
    <definedName name="ENGAGE_ka2AiAz2MT3pfzkpoSNc_1579601730" localSheetId="1">#REF!</definedName>
    <definedName name="ENGAGE_ka2AiAz2MT3pfzkpoSNc_1579601730">#REF!</definedName>
    <definedName name="ENGAGE_KaDD9BvN4drARIC5l1za_1608644970">#REF!</definedName>
    <definedName name="ENGAGE_KahzrBNAbTZ1FtUTLWaV_1608644988">#REF!</definedName>
    <definedName name="ENGAGE_kaUaeCdWmkk5GaJzTAll_1579601744" localSheetId="1">#REF!</definedName>
    <definedName name="ENGAGE_kaUaeCdWmkk5GaJzTAll_1579601744">#REF!</definedName>
    <definedName name="ENGAGE_kbYEJnofJT0IuaDU4B6Q_1636454618">#REF!</definedName>
    <definedName name="ENGAGE_KbYitvmtQavKUEKU8sdW_1608644989">#REF!</definedName>
    <definedName name="ENGAGE_kCcNiatI4iHv2UeQib1z_1579601606" localSheetId="1">#REF!</definedName>
    <definedName name="ENGAGE_kCcNiatI4iHv2UeQib1z_1579601606">#REF!</definedName>
    <definedName name="ENGAGE_kd8pmI4stAN4hZo4VmdW_1608645071">#REF!</definedName>
    <definedName name="ENGAGE_keNwef9FFIscVyjSiuJM_1607951802">#REF!</definedName>
    <definedName name="ENGAGE_kezoCpV4smnuLryxUfhN_1636454636">#REF!</definedName>
    <definedName name="ENGAGE_kfFqBuDW3XYSbix27Z3O_1607951587">#REF!</definedName>
    <definedName name="ENGAGE_kg6ZAP1E0cQ1guhsUVyA_1636454626">#REF!</definedName>
    <definedName name="ENGAGE_KH5tJkSZkv5Q7XwdsHFg_1636454610">#REF!</definedName>
    <definedName name="ENGAGE_khmoppvuKshjcav0NvpY_1579601689" localSheetId="1">#REF!</definedName>
    <definedName name="ENGAGE_khmoppvuKshjcav0NvpY_1579601689">#REF!</definedName>
    <definedName name="ENGAGE_Kic7QiZSG7qmomwMUVMb_1636454617">#REF!</definedName>
    <definedName name="ENGAGE_kImCbMyJnD83STASVnmJ_1636454622">#REF!</definedName>
    <definedName name="ENGAGE_kJJovPmYNegSAMQk1Vfm_1607951596">#REF!</definedName>
    <definedName name="ENGAGE_kkvB7Zu9LA0vBtr9OvJM_1608645006">#REF!</definedName>
    <definedName name="ENGAGE_KNgbMSZDsuJOaPoRgs1a_1608645026">#REF!</definedName>
    <definedName name="ENGAGE_ko0gV6W21BHpU4iDQ2ch_1608644981">#REF!</definedName>
    <definedName name="ENGAGE_KP3zWQPDLDvuqgFISLd5_1607951638">#REF!</definedName>
    <definedName name="ENGAGE_kpmV1GVLsabGsa4j1erE_1636454661">#REF!</definedName>
    <definedName name="ENGAGE_kQBytCsoHZFUhg868RKj_1607951597">#REF!</definedName>
    <definedName name="ENGAGE_KsANLNrKnTXkUx8R73xZ_1579601687" localSheetId="1">#REF!</definedName>
    <definedName name="ENGAGE_KsANLNrKnTXkUx8R73xZ_1579601687">#REF!</definedName>
    <definedName name="ENGAGE_KSp0p6YyctmCgaWhdoCi_1579601708" localSheetId="1">#REF!</definedName>
    <definedName name="ENGAGE_KSp0p6YyctmCgaWhdoCi_1579601708">#REF!</definedName>
    <definedName name="ENGAGE_ktK15WjB2EBSPyPUYP8I_1579601676" localSheetId="1">#REF!</definedName>
    <definedName name="ENGAGE_ktK15WjB2EBSPyPUYP8I_1579601676">#REF!</definedName>
    <definedName name="ENGAGE_kuYTn6rvdGus7gnk8CUu_1579601617" localSheetId="1">#REF!</definedName>
    <definedName name="ENGAGE_kuYTn6rvdGus7gnk8CUu_1579601617">#REF!</definedName>
    <definedName name="ENGAGE_KVNRc5RuD43kSoaYJGNi_1636454639">#REF!</definedName>
    <definedName name="ENGAGE_kVucvjtCKbx4OSUB6hgR_1608645141">#REF!</definedName>
    <definedName name="ENGAGE_KWMOoPqVDJIEP1WZId0i_1636454615">#REF!</definedName>
    <definedName name="ENGAGE_KWxpwoaZb7teNPHYtmyg_1579601725" localSheetId="1">#REF!</definedName>
    <definedName name="ENGAGE_KWxpwoaZb7teNPHYtmyg_1579601725">#REF!</definedName>
    <definedName name="ENGAGE_KwyN0Dvn8mpvIBQgH7bB_1608645093">#REF!</definedName>
    <definedName name="ENGAGE_KxP1SPF2uzFbP72Q0ibc_1608645095">#REF!</definedName>
    <definedName name="ENGAGE_kz2ajxFBykxOILhmSrvA_1607951650">#REF!</definedName>
    <definedName name="ENGAGE_kZGYz35x32VYKIk5sVCx_1636454651">#REF!</definedName>
    <definedName name="ENGAGE_kZn3nPJpM0IFUCP3wsoM_1579601593" localSheetId="1">#REF!</definedName>
    <definedName name="ENGAGE_kZn3nPJpM0IFUCP3wsoM_1579601593">#REF!</definedName>
    <definedName name="ENGAGE_KzTLoJrzpysUtMG6iHiO_1608645061">#REF!</definedName>
    <definedName name="ENGAGE_L16A1rHqk8lpPftMUKoj_1608645127">#REF!</definedName>
    <definedName name="ENGAGE_l1nD8FzwfZObvUfPyHyg_1579601660" localSheetId="1">#REF!</definedName>
    <definedName name="ENGAGE_l1nD8FzwfZObvUfPyHyg_1579601660">#REF!</definedName>
    <definedName name="ENGAGE_l1rK9MVQVrf82oRBdNHX_1579601608" localSheetId="1">#REF!</definedName>
    <definedName name="ENGAGE_l1rK9MVQVrf82oRBdNHX_1579601608">#REF!</definedName>
    <definedName name="ENGAGE_l3AmUfffDEpqCOmfycFO_1608645130">#REF!</definedName>
    <definedName name="ENGAGE_l4WQPiU3PUkWxOMeKDol_1636454660">#REF!</definedName>
    <definedName name="ENGAGE_L6tOuPaUu8ei5eU4fbCO_1608645013">#REF!</definedName>
    <definedName name="ENGAGE_l92jgagkJwfMRtAPRcKi_1607951653">#REF!</definedName>
    <definedName name="ENGAGE_L9BU2wgUII2pfbm3yXJc_1636454631">#REF!</definedName>
    <definedName name="ENGAGE_LaF9t4y4WxkEQS3As6hY_1636454614">#REF!</definedName>
    <definedName name="ENGAGE_LapLmObxJbgnWfHuFlQi_1636454659">#REF!</definedName>
    <definedName name="ENGAGE_lB4IzqupJKGXT9tHpZbA_1608644997">#REF!</definedName>
    <definedName name="ENGAGE_lbentTMq0nMhpNLlxQ0J_1579601652" localSheetId="1">#REF!</definedName>
    <definedName name="ENGAGE_lbentTMq0nMhpNLlxQ0J_1579601652">#REF!</definedName>
    <definedName name="ENGAGE_LBIBWsUI37rFpKp7unzd_1579601732" localSheetId="1">#REF!</definedName>
    <definedName name="ENGAGE_LBIBWsUI37rFpKp7unzd_1579601732">#REF!</definedName>
    <definedName name="ENGAGE_LboLrZJOI5ESi0Go44NH_1608645135">#REF!</definedName>
    <definedName name="ENGAGE_Lby47l9lFaCFYuEIeEF3_1607951773">#REF!</definedName>
    <definedName name="ENGAGE_Lc5dU7aiHj98yiAosvvE_1607951778">#REF!</definedName>
    <definedName name="ENGAGE_lCeOJSgmBuo55EAwzrkU_1607951615">#REF!</definedName>
    <definedName name="ENGAGE_lceR9xYi7Zpo9TLjDYXh_1607951735">#REF!</definedName>
    <definedName name="ENGAGE_lcFUu0UX7SyndgQ9MQLE_1636454609">#REF!</definedName>
    <definedName name="ENGAGE_lCny2bosc4HMYFp5OXtV_1579601669" localSheetId="1">#REF!</definedName>
    <definedName name="ENGAGE_lCny2bosc4HMYFp5OXtV_1579601669">#REF!</definedName>
    <definedName name="ENGAGE_ldCsYHmvE2gWaFMOwTR7_1636454625">#REF!</definedName>
    <definedName name="ENGAGE_lDunaLDrqMxpvHkN5n44_1607951668">#REF!</definedName>
    <definedName name="ENGAGE_lDVt4fOd0uIQdvEX4Kev_1608645039">#REF!</definedName>
    <definedName name="ENGAGE_LeEWKjTGpduhu424UxFd_1608645073">#REF!</definedName>
    <definedName name="ENGAGE_lezNqb7wFq27G7cuRCz5_1607951772">#REF!</definedName>
    <definedName name="ENGAGE_Lf7b46EMgLMYpzKzDwZY_1636454665">#REF!</definedName>
    <definedName name="ENGAGE_Lf9eZpZCsdNynWTYPyrT_1579601664" localSheetId="1">#REF!</definedName>
    <definedName name="ENGAGE_Lf9eZpZCsdNynWTYPyrT_1579601664">#REF!</definedName>
    <definedName name="ENGAGE_LFHSidwtU4HQQVfi5iFo_1608645156">#REF!</definedName>
    <definedName name="ENGAGE_LFi18aQf8KTj1axicGEr_1579601605" localSheetId="1">#REF!</definedName>
    <definedName name="ENGAGE_LFi18aQf8KTj1axicGEr_1579601605">#REF!</definedName>
    <definedName name="ENGAGE_LFOmWtA0lOUFKd2T7HzI_1607951664">#REF!</definedName>
    <definedName name="ENGAGE_LG1gIgcRMHD9oAlRkTWH_1636454654">#REF!</definedName>
    <definedName name="ENGAGE_LgYYUWLCilSsdPgXzP64_1607951750">#REF!</definedName>
    <definedName name="ENGAGE_lH1ocp4csql5r11VSOpy_1607951796">#REF!</definedName>
    <definedName name="ENGAGE_LHtjvYUZmEhCUo81yF8P_1636454651">#REF!</definedName>
    <definedName name="ENGAGE_LicjFqjnzGHLTN47kfEJ_1608645085">#REF!</definedName>
    <definedName name="ENGAGE_lJi1p2C61sWE3UHvFznq_1608645038">#REF!</definedName>
    <definedName name="ENGAGE_Ljlv9RCaaUINbXMK9txL_1607951658">#REF!</definedName>
    <definedName name="ENGAGE_LK3dJLZEbeztCPlJIK8b_1636454654">#REF!</definedName>
    <definedName name="ENGAGE_lK7PUHO9y3i5XxDuW8jt_1636454658">#REF!</definedName>
    <definedName name="ENGAGE_LKHRk6i69KmGMiFwkc9W_1636454627">#REF!</definedName>
    <definedName name="ENGAGE_LkMUufcfEBvgEv18osOe_1636454659">#REF!</definedName>
    <definedName name="ENGAGE_lKySOZOORYyciycOVzPK_1607951632">#REF!</definedName>
    <definedName name="ENGAGE_ll62lZu4a6Uso61GLZ1F_1579601700" localSheetId="1">#REF!</definedName>
    <definedName name="ENGAGE_ll62lZu4a6Uso61GLZ1F_1579601700">#REF!</definedName>
    <definedName name="ENGAGE_LLpwWJfrY8RZAhttEUXr_1608645091">#REF!</definedName>
    <definedName name="ENGAGE_lmh5as2cQKVASzPB9Qa3_1636454610">#REF!</definedName>
    <definedName name="ENGAGE_lnLxUg61vPgYBxmqDgbj_1608645115">#REF!</definedName>
    <definedName name="ENGAGE_LNQpaXDWjVaydmaSOKC4_1607951781">#REF!</definedName>
    <definedName name="ENGAGE_LoObKt8dQ1hahjumPEf9_1636454637">#REF!</definedName>
    <definedName name="ENGAGE_LOwpEdDH34UPfELnMxfs_1636454633">#REF!</definedName>
    <definedName name="ENGAGE_lP2a5PqnA2seyWUEYQ4p_1608645176">#REF!</definedName>
    <definedName name="ENGAGE_lPiiWxSjfTWXTArY1wty_1636454641">#REF!</definedName>
    <definedName name="ENGAGE_lqws3o4CiBAWigux7pgc_1579601676" localSheetId="1">#REF!</definedName>
    <definedName name="ENGAGE_lqws3o4CiBAWigux7pgc_1579601676">#REF!</definedName>
    <definedName name="ENGAGE_lS3zki2QKbY3ljvTunYs_1607951591">#REF!</definedName>
    <definedName name="ENGAGE_LTrxuAqy4wlDolhITNn3_1579601709" localSheetId="1">#REF!</definedName>
    <definedName name="ENGAGE_LTrxuAqy4wlDolhITNn3_1579601709">#REF!</definedName>
    <definedName name="ENGAGE_lUDlQBaT1gdX1DdywFIM_1608645117">#REF!</definedName>
    <definedName name="ENGAGE_LUf5rPlepZNOFy80R9du_1608645083">#REF!</definedName>
    <definedName name="ENGAGE_lUNG0wto19S03SXWoqFE_1579601704" localSheetId="1">#REF!</definedName>
    <definedName name="ENGAGE_lUNG0wto19S03SXWoqFE_1579601704">#REF!</definedName>
    <definedName name="ENGAGE_LuPmPYovWQwXGzNzfU9G_1607951689">#REF!</definedName>
    <definedName name="ENGAGE_LUpxm3aPvERgfcrRQGxJ_1579601679" localSheetId="1">#REF!</definedName>
    <definedName name="ENGAGE_LUpxm3aPvERgfcrRQGxJ_1579601679">#REF!</definedName>
    <definedName name="ENGAGE_LVrcnUMZlOXRIT6HpCj0_1636454650">#REF!</definedName>
    <definedName name="ENGAGE_lwiR5brHdhcfVzzDSGcu_1579601696" localSheetId="1">#REF!</definedName>
    <definedName name="ENGAGE_lwiR5brHdhcfVzzDSGcu_1579601696">#REF!</definedName>
    <definedName name="ENGAGE_LX44PBU8gjYQ6Lx3Jp4k_1579601694" localSheetId="1">#REF!</definedName>
    <definedName name="ENGAGE_LX44PBU8gjYQ6Lx3Jp4k_1579601694">#REF!</definedName>
    <definedName name="ENGAGE_lxIKtbXsd00CLbZHdYby_1607951741">#REF!</definedName>
    <definedName name="ENGAGE_m1eBOhZ5hWcu0ZViRYxb_1607951595">#REF!</definedName>
    <definedName name="ENGAGE_M2FEvm8LZilAy4tYTvOT_1607951809">#REF!</definedName>
    <definedName name="ENGAGE_m2L84m78b0h7JBNqkeMP_1636454650">#REF!</definedName>
    <definedName name="ENGAGE_M3LD00iI20Cb8MfTTrDW_1579601606" localSheetId="1">#REF!</definedName>
    <definedName name="ENGAGE_M3LD00iI20Cb8MfTTrDW_1579601606">#REF!</definedName>
    <definedName name="ENGAGE_M552iQkmpYQdRTvJnr9v_1608645174">#REF!</definedName>
    <definedName name="ENGAGE_M5EumatfRrjX3ez5PMEI_1608645122">#REF!</definedName>
    <definedName name="ENGAGE_M5FhTcLeYMMl6aVAyZiI_1636454653">#REF!</definedName>
    <definedName name="ENGAGE_m7TfdIIbOR72AuOu0WXp_1607951591">#REF!</definedName>
    <definedName name="ENGAGE_M9an9enWxsl5RQ4eI4RK_1636454650">#REF!</definedName>
    <definedName name="ENGAGE_ma8tniLwxMxjwrFdZdHH_1608645010">#REF!</definedName>
    <definedName name="ENGAGE_mADR1FLSjzphkvREx2bw_1607951706">#REF!</definedName>
    <definedName name="ENGAGE_MagKAPZnxrjZCjpk0DgS_1607951770">#REF!</definedName>
    <definedName name="ENGAGE_mBnILNFgPsI3XrPofTyQ_1636454670">#REF!</definedName>
    <definedName name="ENGAGE_mciVYpQfAHPj4P9qYnXc_1579601648" localSheetId="1">#REF!</definedName>
    <definedName name="ENGAGE_mciVYpQfAHPj4P9qYnXc_1579601648">#REF!</definedName>
    <definedName name="ENGAGE_MD7nASqTni1aOnLgXiiy_1579601739" localSheetId="1">#REF!</definedName>
    <definedName name="ENGAGE_MD7nASqTni1aOnLgXiiy_1579601739">#REF!</definedName>
    <definedName name="ENGAGE_MdKMnlqIk315dBre25ei_1636454636">#REF!</definedName>
    <definedName name="ENGAGE_mFkgtOnfVu3QKRgzfk0C_1636454634">#REF!</definedName>
    <definedName name="ENGAGE_MfvmKbFsFymjFZSvtax6_1636454652">#REF!</definedName>
    <definedName name="ENGAGE_MfXAxcmt16iZLKSE2jWT_1607951751">#REF!</definedName>
    <definedName name="ENGAGE_MG4GAwY3IUetrvpRrvAr_1607951698">#REF!</definedName>
    <definedName name="ENGAGE_mgP47wJaOmD4Zv9L6wjE_1636454610">#REF!</definedName>
    <definedName name="ENGAGE_mH8z8aix1aECNHVXdPVx_1579601625" localSheetId="1">#REF!</definedName>
    <definedName name="ENGAGE_mH8z8aix1aECNHVXdPVx_1579601625">#REF!</definedName>
    <definedName name="ENGAGE_MHRiuEQwykbaFWVPj0Gt_1636454628">#REF!</definedName>
    <definedName name="ENGAGE_mHRsCPUKPVAqrh9SSy96_1579601729" localSheetId="1">#REF!</definedName>
    <definedName name="ENGAGE_mHRsCPUKPVAqrh9SSy96_1579601729">#REF!</definedName>
    <definedName name="ENGAGE_MI3678TvkAelnmRTMp3M_1607951623">#REF!</definedName>
    <definedName name="ENGAGE_mINk2h78eU2WjWSUUGZl_1636454620">#REF!</definedName>
    <definedName name="ENGAGE_mIOR7Sk6JscFp6u5duTn_1607951746">#REF!</definedName>
    <definedName name="ENGAGE_MjRuoY3VKi0nErCcFB8K_1579601653" localSheetId="1">#REF!</definedName>
    <definedName name="ENGAGE_MjRuoY3VKi0nErCcFB8K_1579601653">#REF!</definedName>
    <definedName name="ENGAGE_Mk3hm1LWMkXjh1oNetWU_1579601711" localSheetId="1">#REF!</definedName>
    <definedName name="ENGAGE_Mk3hm1LWMkXjh1oNetWU_1579601711">#REF!</definedName>
    <definedName name="ENGAGE_mKawA6HwnHbfwF2mCpug_1607951731">#REF!</definedName>
    <definedName name="ENGAGE_MLXRSfIz9mgBBWWawXHP_1636454671">#REF!</definedName>
    <definedName name="ENGAGE_mmaLSrcX9FHPVcZfoMmq_1579601673" localSheetId="1">#REF!</definedName>
    <definedName name="ENGAGE_mmaLSrcX9FHPVcZfoMmq_1579601673">#REF!</definedName>
    <definedName name="ENGAGE_MmSoHU4Ia2lKAiojeQHZ_1608645061">#REF!</definedName>
    <definedName name="ENGAGE_mmzuBoprZy9YpUG1wHBT_1607951711">#REF!</definedName>
    <definedName name="ENGAGE_mN3cCshsIKKf9ggAY1Ob_1607951681">#REF!</definedName>
    <definedName name="ENGAGE_MNj6Sehnx3dVWx0oVqPX_1579601649" localSheetId="1">#REF!</definedName>
    <definedName name="ENGAGE_MNj6Sehnx3dVWx0oVqPX_1579601649">#REF!</definedName>
    <definedName name="ENGAGE_MntvFFxGFynyJPM9MXlH_1608645127">#REF!</definedName>
    <definedName name="ENGAGE_mOGSTnfWHx1TxbXlFhJi_1607951772">#REF!</definedName>
    <definedName name="ENGAGE_MpQ2JxcQtZB7bmTMDZw6_1636454622">#REF!</definedName>
    <definedName name="ENGAGE_mqA0jTbAWOKKYKNQmfl8_1607951734">#REF!</definedName>
    <definedName name="ENGAGE_MQCgeHq6QlqnbvVw2TuH_1579601602" localSheetId="1">#REF!</definedName>
    <definedName name="ENGAGE_MQCgeHq6QlqnbvVw2TuH_1579601602">#REF!</definedName>
    <definedName name="ENGAGE_mQQHFSrpHXrl8Huw9vuL_1579601637" localSheetId="1">#REF!</definedName>
    <definedName name="ENGAGE_mQQHFSrpHXrl8Huw9vuL_1579601637">#REF!</definedName>
    <definedName name="ENGAGE_Mr4LzHhzGtavjOmwNFT3_1579601735" localSheetId="1">#REF!</definedName>
    <definedName name="ENGAGE_Mr4LzHhzGtavjOmwNFT3_1579601735">#REF!</definedName>
    <definedName name="ENGAGE_mrFUnqBxYXyQ4IFB3kJb_1607951701">#REF!</definedName>
    <definedName name="ENGAGE_MriWr0waqShwpFvYpfB5_1636454664">#REF!</definedName>
    <definedName name="ENGAGE_mRzikmPKRjtCgt8i9e9H_1608645172">#REF!</definedName>
    <definedName name="ENGAGE_mS0EaWA3Ph0PKOebIz7O_1579601669" localSheetId="1">#REF!</definedName>
    <definedName name="ENGAGE_mS0EaWA3Ph0PKOebIz7O_1579601669">#REF!</definedName>
    <definedName name="ENGAGE_msE4QDfPM0REQkM3ABLm_1636454666">#REF!</definedName>
    <definedName name="ENGAGE_mSFc0FCDCsJOOIOeRRmX_1607951586">#REF!</definedName>
    <definedName name="ENGAGE_munrbovmaGrhFRzpvDiC_1579601672" localSheetId="1">#REF!</definedName>
    <definedName name="ENGAGE_munrbovmaGrhFRzpvDiC_1579601672">#REF!</definedName>
    <definedName name="ENGAGE_mVWccpmQhmzbK8lLK43S_1579601595" localSheetId="1">#REF!</definedName>
    <definedName name="ENGAGE_mVWccpmQhmzbK8lLK43S_1579601595">#REF!</definedName>
    <definedName name="ENGAGE_mvY1bPF8BBwDIToxfCef_1608645142">#REF!</definedName>
    <definedName name="ENGAGE_mWe6M38A0Wv6gZbIGaYa_1636454671">#REF!</definedName>
    <definedName name="ENGAGE_mWhBzZOrJ5dC9NmU7UcS_1608644968">#REF!</definedName>
    <definedName name="ENGAGE_MWSKLRl14Hy3Y2Cs4Jc2_1636454620">#REF!</definedName>
    <definedName name="ENGAGE_MxQ7Yae2zOJoPV6gPSnw_1636454646">#REF!</definedName>
    <definedName name="ENGAGE_MXRAPQKvnxVNU9LhBNnr_1579601729" localSheetId="1">#REF!</definedName>
    <definedName name="ENGAGE_MXRAPQKvnxVNU9LhBNnr_1579601729">#REF!</definedName>
    <definedName name="ENGAGE_MyN15MgvCqsjNevmXl21_1607951770">#REF!</definedName>
    <definedName name="ENGAGE_MyOnxR5LhDTFZYxDpGpJ_1636454614">#REF!</definedName>
    <definedName name="ENGAGE_myP336UDE5OAMqSvhDJE_1636454618">#REF!</definedName>
    <definedName name="ENGAGE_mzwENryEr45RudNhMbSa_1579601689" localSheetId="1">#REF!</definedName>
    <definedName name="ENGAGE_mzwENryEr45RudNhMbSa_1579601689">#REF!</definedName>
    <definedName name="ENGAGE_MZY3ob6SrcXFc7LjtBFA_1607951720">#REF!</definedName>
    <definedName name="ENGAGE_N3Apw2teNYZPCFC19mjZ_1607951603">#REF!</definedName>
    <definedName name="ENGAGE_N3mnzaRD3JUuY1M0k3rR_1608645165">#REF!</definedName>
    <definedName name="ENGAGE_N4w51IB6V617rH6BCpJm_1636454610">#REF!</definedName>
    <definedName name="ENGAGE_n616z4gVGVYafculPvvD_1607951793">#REF!</definedName>
    <definedName name="ENGAGE_n7RX3zkbl9CUDVPqnYkg_1636454616">#REF!</definedName>
    <definedName name="ENGAGE_na8bfg64GTwB68o43Cwk_1636454612">#REF!</definedName>
    <definedName name="ENGAGE_nAK5aLuyYJ5NE0r6XwH0_1636454618">#REF!</definedName>
    <definedName name="ENGAGE_NaWG9WfyGIwEFZlpLoc4_1608645088">#REF!</definedName>
    <definedName name="ENGAGE_nB3WGWYQfj5ZVlSXPIDv_1636454618">#REF!</definedName>
    <definedName name="ENGAGE_NbK20i6rAWWtJbUUoMOS_1579601635" localSheetId="1">#REF!</definedName>
    <definedName name="ENGAGE_NbK20i6rAWWtJbUUoMOS_1579601635">#REF!</definedName>
    <definedName name="ENGAGE_nbLbpY8nkFI57cJRG0ff_1607951585">#REF!</definedName>
    <definedName name="ENGAGE_nbOH0XkvkW82pPJbeFfD_1579601695" localSheetId="1">#REF!</definedName>
    <definedName name="ENGAGE_nbOH0XkvkW82pPJbeFfD_1579601695">#REF!</definedName>
    <definedName name="ENGAGE_nbRG3dhyi1YdDon4CAtS_1579601660" localSheetId="1">#REF!</definedName>
    <definedName name="ENGAGE_nbRG3dhyi1YdDon4CAtS_1579601660">#REF!</definedName>
    <definedName name="ENGAGE_NDgpWF6WtupCar3AhJmv_1608644986">#REF!</definedName>
    <definedName name="ENGAGE_NdOyAVeVWEHpCsPG6nkn_1579601694" localSheetId="1">#REF!</definedName>
    <definedName name="ENGAGE_NdOyAVeVWEHpCsPG6nkn_1579601694">#REF!</definedName>
    <definedName name="ENGAGE_NdqXbIkZrvl1YEYBHWI0_1636454656">#REF!</definedName>
    <definedName name="ENGAGE_Ne4DIhEUvemCy2eDvP8X_1607951653">#REF!</definedName>
    <definedName name="ENGAGE_nen4w6U5MfrQuJ7yi8eY_1607951603">#REF!</definedName>
    <definedName name="ENGAGE_NEnlYr0Q1MddYcoAqb4A_1579601627" localSheetId="1">#REF!</definedName>
    <definedName name="ENGAGE_NEnlYr0Q1MddYcoAqb4A_1579601627">#REF!</definedName>
    <definedName name="ENGAGE_NF0BFqDWjs2rF1xyssjf_1579601612" localSheetId="1">#REF!</definedName>
    <definedName name="ENGAGE_NF0BFqDWjs2rF1xyssjf_1579601612">#REF!</definedName>
    <definedName name="ENGAGE_NFupwCG2hTirLBxkCSkG_1579601632" localSheetId="1">#REF!</definedName>
    <definedName name="ENGAGE_NFupwCG2hTirLBxkCSkG_1579601632">#REF!</definedName>
    <definedName name="ENGAGE_NFvcfRqxcYZTLrOwqPLI_1579601688" localSheetId="1">#REF!</definedName>
    <definedName name="ENGAGE_NFvcfRqxcYZTLrOwqPLI_1579601688">#REF!</definedName>
    <definedName name="ENGAGE_nfzScMFKuFKD7j4WKXzp_1607951742">#REF!</definedName>
    <definedName name="ENGAGE_nGuOoQiDhZGNU5zrp2oj_1579601694" localSheetId="1">#REF!</definedName>
    <definedName name="ENGAGE_nGuOoQiDhZGNU5zrp2oj_1579601694">#REF!</definedName>
    <definedName name="ENGAGE_NgZOyfzJsUQUjG39tjSF_1579601731" localSheetId="1">#REF!</definedName>
    <definedName name="ENGAGE_NgZOyfzJsUQUjG39tjSF_1579601731">#REF!</definedName>
    <definedName name="ENGAGE_nh6wZnan11LpEczR7gEH_1636454655">#REF!</definedName>
    <definedName name="ENGAGE_NhayIE43SzthJBjMpGFx_1607951642">#REF!</definedName>
    <definedName name="ENGAGE_NItwlgKHeEolbPPb2Owo_1579601598" localSheetId="1">#REF!</definedName>
    <definedName name="ENGAGE_NItwlgKHeEolbPPb2Owo_1579601598">#REF!</definedName>
    <definedName name="ENGAGE_njfHDEsL1yEok91OcD7D_1608645065">#REF!</definedName>
    <definedName name="ENGAGE_NjqQk1dQpj93pRB6tguI_1608645127">#REF!</definedName>
    <definedName name="ENGAGE_NjtB14M4gqJm4mULaXuw_1636454644">#REF!</definedName>
    <definedName name="ENGAGE_NjzN4yCxt4Zthg6nNS00_1579601723" localSheetId="1">#REF!</definedName>
    <definedName name="ENGAGE_NjzN4yCxt4Zthg6nNS00_1579601723">#REF!</definedName>
    <definedName name="ENGAGE_Nk2N5Ht23hWYz3Pcz95T_1636454646">#REF!</definedName>
    <definedName name="ENGAGE_Nkd87yKRRMKwsV6rVkXw_1608645003">#REF!</definedName>
    <definedName name="ENGAGE_nKFYKHfPIyCKrC86QyKk_1607951610">#REF!</definedName>
    <definedName name="ENGAGE_NlABdEFi52xWGfKpAnfh_1607951640">#REF!</definedName>
    <definedName name="ENGAGE_nmoPmsxLUuJKFYVyanmE_1636454660">#REF!</definedName>
    <definedName name="ENGAGE_NMTmx04QhEK6RJlArhC2_1579601654" localSheetId="1">#REF!</definedName>
    <definedName name="ENGAGE_NMTmx04QhEK6RJlArhC2_1579601654">#REF!</definedName>
    <definedName name="ENGAGE_NNj7I29fiwZoaicGCiSw_1607951586">#REF!</definedName>
    <definedName name="ENGAGE_nNJNwe3KZ6KE86uhmDYg_1636454630">#REF!</definedName>
    <definedName name="ENGAGE_nnRtJBznDAAGaSStZHFK_1608645163">#REF!</definedName>
    <definedName name="ENGAGE_Np1HJTQgdtfTI9jrOe1d_1636454610">#REF!</definedName>
    <definedName name="ENGAGE_NpZKMtboxx3BUpJDym8c_1607951609">#REF!</definedName>
    <definedName name="ENGAGE_nrM4z7VymTiV1lDNzyV2_1607951680">#REF!</definedName>
    <definedName name="ENGAGE_nShyHKwIimQ8ERyRuyMj_1636454635">#REF!</definedName>
    <definedName name="ENGAGE_NSKeeh5naolp0nYBlbHm_1607951712">#REF!</definedName>
    <definedName name="ENGAGE_NSQT8Dx4XjsmIaPqUBf9_1636454639">#REF!</definedName>
    <definedName name="ENGAGE_NtfGFusSkxHOSfm1pJJN_1636454649">#REF!</definedName>
    <definedName name="ENGAGE_Nu3yjf9ksZ7zfzFj3MXO_1636454610">#REF!</definedName>
    <definedName name="ENGAGE_nuCeQOQ4uTYLQOoB0sIA_1579601664" localSheetId="1">#REF!</definedName>
    <definedName name="ENGAGE_nuCeQOQ4uTYLQOoB0sIA_1579601664">#REF!</definedName>
    <definedName name="ENGAGE_NuowIesnK1uShiDH29ZM_1579601603" localSheetId="1">#REF!</definedName>
    <definedName name="ENGAGE_NuowIesnK1uShiDH29ZM_1579601603">#REF!</definedName>
    <definedName name="ENGAGE_NVcvLbTAzvsZBHYUI6tX_1607951723">#REF!</definedName>
    <definedName name="ENGAGE_nWE86DVEkc3Ff7Af573S_1607951589">#REF!</definedName>
    <definedName name="ENGAGE_nwgqr9kQYAAlogWJ3cAm_1608645091">#REF!</definedName>
    <definedName name="ENGAGE_NWh3yHUBdQPnVWPpZwwq_1608644982">#REF!</definedName>
    <definedName name="ENGAGE_nWnPKt6ZPtpfrcsU3qXD_1579601595" localSheetId="1">#REF!</definedName>
    <definedName name="ENGAGE_nWnPKt6ZPtpfrcsU3qXD_1579601595">#REF!</definedName>
    <definedName name="ENGAGE_Nwskqsg6Cya7tPuAeciK_1636454663">#REF!</definedName>
    <definedName name="ENGAGE_NwUyJhRmXr0rMzdB2VL8_1579601672" localSheetId="1">#REF!</definedName>
    <definedName name="ENGAGE_NwUyJhRmXr0rMzdB2VL8_1579601672">#REF!</definedName>
    <definedName name="ENGAGE_nx59e8bttujswbnKsGfw_1579601700" localSheetId="1">#REF!</definedName>
    <definedName name="ENGAGE_nx59e8bttujswbnKsGfw_1579601700">#REF!</definedName>
    <definedName name="ENGAGE_NxLUDUWrUn9e7Zy5TEBw_1607951786">#REF!</definedName>
    <definedName name="ENGAGE_nxmqSgav8UoUGXFAEkx1_1608645093">#REF!</definedName>
    <definedName name="ENGAGE_NXpPfOvQh12gEQsBsUl3_1579601617" localSheetId="1">#REF!</definedName>
    <definedName name="ENGAGE_NXpPfOvQh12gEQsBsUl3_1579601617">#REF!</definedName>
    <definedName name="ENGAGE_nxQLvEd4MH595mlHPt7F_1607951745">#REF!</definedName>
    <definedName name="ENGAGE_NXYBKZbdZUqAm9YA8joq_1608645165">#REF!</definedName>
    <definedName name="ENGAGE_NZ8ItpushWiiJQzNYld4_1636454632">#REF!</definedName>
    <definedName name="ENGAGE_o3ZVoBIKm1GZLU79RJzC_1636454656">#REF!</definedName>
    <definedName name="ENGAGE_o6atGZWC5W48oH8GoUiF_1608644975">#REF!</definedName>
    <definedName name="ENGAGE_O6G23j7l1t5MIZutYlZv_1636454607">#REF!</definedName>
    <definedName name="ENGAGE_O6TFjaanYaQPaq4NBkWb_1608645036">#REF!</definedName>
    <definedName name="ENGAGE_o89Dy9qxTLMgTbtudZf5_1607951637">#REF!</definedName>
    <definedName name="ENGAGE_O991yDNOmyX9kaUbN6xJ_1607951675">#REF!</definedName>
    <definedName name="ENGAGE_o9u66inQuYgyejqLcTmL_1607951610">#REF!</definedName>
    <definedName name="ENGAGE_O9UAKKk8SOCz1UPTUNzM_1608645149">#REF!</definedName>
    <definedName name="ENGAGE_OAK2kI3pZbhJiFMWTbCd_1579601619" localSheetId="1">#REF!</definedName>
    <definedName name="ENGAGE_OAK2kI3pZbhJiFMWTbCd_1579601619">#REF!</definedName>
    <definedName name="ENGAGE_OAkJDZJErxFziMUiBVCK_1607951676">#REF!</definedName>
    <definedName name="ENGAGE_OaualmgXmafj0sQfPxLn_1579601676" localSheetId="1">#REF!</definedName>
    <definedName name="ENGAGE_OaualmgXmafj0sQfPxLn_1579601676">#REF!</definedName>
    <definedName name="ENGAGE_OB1sIqZaK1Cqzpm3fvIg_1579601635" localSheetId="1">#REF!</definedName>
    <definedName name="ENGAGE_OB1sIqZaK1Cqzpm3fvIg_1579601635">#REF!</definedName>
    <definedName name="ENGAGE_ObA4Myym1gGmf5GTpsx5_1636454656">#REF!</definedName>
    <definedName name="ENGAGE_ObUqV9SFUi8VNspMUdsD_1636454658">#REF!</definedName>
    <definedName name="ENGAGE_ocIbzEUcCp37TunOIX9Y_1636454643">#REF!</definedName>
    <definedName name="ENGAGE_OcKUQmHgEIil4XYW09iL_1607951810">#REF!</definedName>
    <definedName name="ENGAGE_OdsBSe5rlkf1bUQpbgda_1607951585">#REF!</definedName>
    <definedName name="ENGAGE_odY8Z8wnovcjIeS5vIGb_1607951787">#REF!</definedName>
    <definedName name="ENGAGE_oeGxLBqeYckJEovhRHTY_1636454606">#REF!</definedName>
    <definedName name="ENGAGE_OGrbfGaPhNkgLKx71HoG_1636454642">#REF!</definedName>
    <definedName name="ENGAGE_OHvSIa9HLztznhzUgYdH_1579601627" localSheetId="1">#REF!</definedName>
    <definedName name="ENGAGE_OHvSIa9HLztznhzUgYdH_1579601627">#REF!</definedName>
    <definedName name="ENGAGE_OiNnJKvxJvKfuKwa2Xvy_1636454660">#REF!</definedName>
    <definedName name="ENGAGE_oitIg9NXJUYl0tzW0xYD_1636454644">#REF!</definedName>
    <definedName name="ENGAGE_OJhKlznzkocvPYDDZcLv_1608644973">#REF!</definedName>
    <definedName name="ENGAGE_Ojr5NFSUVP1T9yzBFOE5_1608644977">#REF!</definedName>
    <definedName name="ENGAGE_ojT86ODCWPOqm7bFd9SA_1579601627" localSheetId="1">#REF!</definedName>
    <definedName name="ENGAGE_ojT86ODCWPOqm7bFd9SA_1579601627">#REF!</definedName>
    <definedName name="ENGAGE_olR9Vo1Zp0EIeFtqhv80_1579601608" localSheetId="1">#REF!</definedName>
    <definedName name="ENGAGE_olR9Vo1Zp0EIeFtqhv80_1579601608">#REF!</definedName>
    <definedName name="ENGAGE_olsadhcRecS84dFWK66A_1607951631">#REF!</definedName>
    <definedName name="ENGAGE_Omlc6TBl1dhyEAZkrIKH_1636454633">#REF!</definedName>
    <definedName name="ENGAGE_ONhJifqJUtgD6vJNjokN_1608645011">#REF!</definedName>
    <definedName name="ENGAGE_onsz1UOls6Hwmvkp3uV3_1608645070">#REF!</definedName>
    <definedName name="ENGAGE_OoxJmT4GpoxrnZ58lRPn_1636454667">#REF!</definedName>
    <definedName name="ENGAGE_oqXFiDmgWzgnMNmCbcdG_1607951624">#REF!</definedName>
    <definedName name="ENGAGE_ordBkJDbqw8XgljaOIdM_1607951683">#REF!</definedName>
    <definedName name="ENGAGE_orlFZ9zA5NBGvtfq9xRE_1636454609">#REF!</definedName>
    <definedName name="ENGAGE_OrmTER5F1WqAT0juEwcJ_1607951735">#REF!</definedName>
    <definedName name="ENGAGE_OSBUtaTSqmqlPGwLs0gm_1579601679" localSheetId="1">#REF!</definedName>
    <definedName name="ENGAGE_OSBUtaTSqmqlPGwLs0gm_1579601679">#REF!</definedName>
    <definedName name="ENGAGE_otIGzGq2uiBWFsCIsGMv_1608644971">#REF!</definedName>
    <definedName name="ENGAGE_oWciuYzRNrr4zezrrSZh_1636454658">#REF!</definedName>
    <definedName name="ENGAGE_oWO7cJ5HWDlx89gOGCHv_1579601729" localSheetId="1">#REF!</definedName>
    <definedName name="ENGAGE_oWO7cJ5HWDlx89gOGCHv_1579601729">#REF!</definedName>
    <definedName name="ENGAGE_Ox2sVhn8Kq4abVs1SRdc_1608645054">#REF!</definedName>
    <definedName name="ENGAGE_oX8oD3pNScp4zDN89W3d_1636454612">#REF!</definedName>
    <definedName name="ENGAGE_oXaoUHDoRYS1l8lZfQH1_1636454607">#REF!</definedName>
    <definedName name="ENGAGE_OxkKvPfjHajcEvl5izIe_1608644986">#REF!</definedName>
    <definedName name="ENGAGE_OXROzsd2o5KmQMlWmJ7W_1579601725" localSheetId="1">#REF!</definedName>
    <definedName name="ENGAGE_OXROzsd2o5KmQMlWmJ7W_1579601725">#REF!</definedName>
    <definedName name="ENGAGE_oxSKx3tURx7zFXKEV8lJ_1607951642">#REF!</definedName>
    <definedName name="ENGAGE_OY2Fdq7S87mACImSgPnc_1607951755">#REF!</definedName>
    <definedName name="ENGAGE_OyEM9qVQuC8eMUphHb1h_1579601722" localSheetId="1">#REF!</definedName>
    <definedName name="ENGAGE_OyEM9qVQuC8eMUphHb1h_1579601722">#REF!</definedName>
    <definedName name="ENGAGE_OYHIIX3hl0Y67PEY1z4O_1608645100">#REF!</definedName>
    <definedName name="ENGAGE_oyrCcbBFXIiOCsqZdiPO_1608645145">#REF!</definedName>
    <definedName name="ENGAGE_p0i6o8tGqOo1aq4WRDjb_1636454613">#REF!</definedName>
    <definedName name="ENGAGE_P1WteJV5y8dg2TFRRsNT_1636454615">#REF!</definedName>
    <definedName name="ENGAGE_p200UjCzEed2UOeUTcSp_1636454626">#REF!</definedName>
    <definedName name="ENGAGE_p2KYifmkaK1R8E3rLJti_1579601643" localSheetId="1">#REF!</definedName>
    <definedName name="ENGAGE_p2KYifmkaK1R8E3rLJti_1579601643">#REF!</definedName>
    <definedName name="ENGAGE_p4odAQEMBF5Hom1r9VQo_1607951758">#REF!</definedName>
    <definedName name="ENGAGE_PaDxNFmcgv2dXtq1HGe3_1579601596" localSheetId="1">#REF!</definedName>
    <definedName name="ENGAGE_PaDxNFmcgv2dXtq1HGe3_1579601596">#REF!</definedName>
    <definedName name="ENGAGE_paEgxINWjQFYObcaiZNZ_1608645036">#REF!</definedName>
    <definedName name="ENGAGE_PAV1hylJyZWWk8BzyFTF_1607951800">#REF!</definedName>
    <definedName name="ENGAGE_PayjOWWQX0lumajSiaJj_1607951758">#REF!</definedName>
    <definedName name="ENGAGE_PBr4De141A14jq5Z0P44_1608644982">#REF!</definedName>
    <definedName name="ENGAGE_Pcq6bl1Jg9ygfZwZEN6U_1579601731" localSheetId="1">#REF!</definedName>
    <definedName name="ENGAGE_Pcq6bl1Jg9ygfZwZEN6U_1579601731">#REF!</definedName>
    <definedName name="ENGAGE_pCUFIbm2CdEGYHEgKKG3_1607951651">#REF!</definedName>
    <definedName name="ENGAGE_PdcgEtDMyzi2Y4iZmCIe_1636454623">#REF!</definedName>
    <definedName name="ENGAGE_pdD0F6vzUD8sPxdTp9P0_1608645100">#REF!</definedName>
    <definedName name="ENGAGE_pelRpmCzCI6ghB5yoFDI_1608645071">#REF!</definedName>
    <definedName name="ENGAGE_pf4LBC3XcdlDXF164g17_1608645123">#REF!</definedName>
    <definedName name="ENGAGE_pFhggJ92hiB74KzDKkRa_1636454649">#REF!</definedName>
    <definedName name="ENGAGE_pfUuEBEJLcXaCDbJYaZn_1579601619" localSheetId="1">#REF!</definedName>
    <definedName name="ENGAGE_pfUuEBEJLcXaCDbJYaZn_1579601619">#REF!</definedName>
    <definedName name="ENGAGE_pGqzzJX4dmCmGSNHjJfP_1579601732" localSheetId="1">#REF!</definedName>
    <definedName name="ENGAGE_pGqzzJX4dmCmGSNHjJfP_1579601732">#REF!</definedName>
    <definedName name="ENGAGE_pGxnx41rXGuCScl2pmIo_1607951608">#REF!</definedName>
    <definedName name="ENGAGE_phyUk66y0sXXD0esZO10_1608645117">#REF!</definedName>
    <definedName name="ENGAGE_pjcSv06Dz09Td7xnKRCp_1607951717">#REF!</definedName>
    <definedName name="ENGAGE_PKdvTpm2iHJ1siY6PPbl_1579601681" localSheetId="1">#REF!</definedName>
    <definedName name="ENGAGE_PKdvTpm2iHJ1siY6PPbl_1579601681">#REF!</definedName>
    <definedName name="ENGAGE_pKvZGHieA2glGGX88uOO_1607951772">#REF!</definedName>
    <definedName name="ENGAGE_ploIYchZqlL0WDZJxq8w_1579601617" localSheetId="1">#REF!</definedName>
    <definedName name="ENGAGE_ploIYchZqlL0WDZJxq8w_1579601617">#REF!</definedName>
    <definedName name="ENGAGE_plvKUapeOt55Bg4Vvxu9_1608644980">#REF!</definedName>
    <definedName name="ENGAGE_pmfePjtXsq49GS5wWfWU_1607951804">#REF!</definedName>
    <definedName name="ENGAGE_pMhwG8AWSm91FPCOBI1J_1607951778">#REF!</definedName>
    <definedName name="ENGAGE_PMMNjv4ctT0KWyoKIwrW_1636454655">#REF!</definedName>
    <definedName name="ENGAGE_pnaLYEchMnxHVEDvqpR9_1636454660">#REF!</definedName>
    <definedName name="ENGAGE_POcHf1i1IG968DJsMyjS_1607951693">#REF!</definedName>
    <definedName name="ENGAGE_Pp8wEOU1aN8eRJvE8xth_1608644986">#REF!</definedName>
    <definedName name="ENGAGE_PpH89nPRziKRzfrZaFfv_1608645029">#REF!</definedName>
    <definedName name="ENGAGE_pQ9ULl8X5E1CMGFIuuNU_1608645030">#REF!</definedName>
    <definedName name="ENGAGE_PQbqr42SAxiHfNN8dsMM_1579601694" localSheetId="1">#REF!</definedName>
    <definedName name="ENGAGE_PQbqr42SAxiHfNN8dsMM_1579601694">#REF!</definedName>
    <definedName name="ENGAGE_pqLhEyEZUn8kK19ev3pA_1579601728" localSheetId="1">#REF!</definedName>
    <definedName name="ENGAGE_pqLhEyEZUn8kK19ev3pA_1579601728">#REF!</definedName>
    <definedName name="ENGAGE_PqrgD0UIiVQpvu5ejfOW_1607951630">#REF!</definedName>
    <definedName name="ENGAGE_Psc6yCBDrFCzPqRDzxDN_1608645023">#REF!</definedName>
    <definedName name="ENGAGE_psdEiDiRPQDUVIb8ysNa_1608645110">#REF!</definedName>
    <definedName name="ENGAGE_pt3ROk6IPo7uUqDCjlum_1579601713" localSheetId="1">#REF!</definedName>
    <definedName name="ENGAGE_pt3ROk6IPo7uUqDCjlum_1579601713">#REF!</definedName>
    <definedName name="ENGAGE_pU2wO28OpUGbODlha41e_1607951681">#REF!</definedName>
    <definedName name="ENGAGE_PugdkWJE2pgJxEmi5ocf_1608644983">#REF!</definedName>
    <definedName name="ENGAGE_pUiBPKo5UCvG1RJlHOl0_1607951792">#REF!</definedName>
    <definedName name="ENGAGE_pUmvzMfOZfFYAZq1Ivvt_1607951609">#REF!</definedName>
    <definedName name="ENGAGE_punn9qxwmcdwJd5S9VLF_1607951597">#REF!</definedName>
    <definedName name="ENGAGE_puZlanz6vSN83LFtWn4q_1608645036">#REF!</definedName>
    <definedName name="ENGAGE_PVAno9ANlSh2ZeyHSXOO_1608644973">#REF!</definedName>
    <definedName name="ENGAGE_pVzKUSgIP8qCar6lxuEf_1608644992">#REF!</definedName>
    <definedName name="ENGAGE_PxzQxwRbqCl5LP5EwC4V_1608645117">#REF!</definedName>
    <definedName name="ENGAGE_py3TEoCC9zKBZEd9xBeR_1579601641" localSheetId="1">#REF!</definedName>
    <definedName name="ENGAGE_py3TEoCC9zKBZEd9xBeR_1579601641">#REF!</definedName>
    <definedName name="ENGAGE_PZbCm4kUl6AMnABmcZdx_1608645105">#REF!</definedName>
    <definedName name="ENGAGE_pzdWUKLqirD1LN2ZxioI_1607951790">#REF!</definedName>
    <definedName name="ENGAGE_q0LlX77ECgY4FxnFLYsb_1636454648">#REF!</definedName>
    <definedName name="ENGAGE_q58YkFbzSxP78GYaeQm0_1607951676">#REF!</definedName>
    <definedName name="ENGAGE_Q5LkTH92wzbaJ93Qkfzw_1607951640">#REF!</definedName>
    <definedName name="ENGAGE_q79USNGBB8PPKE6ZcbZb_1608645151">#REF!</definedName>
    <definedName name="ENGAGE_q8gxJUjOmQi7j8cByp0r_1636454615">#REF!</definedName>
    <definedName name="ENGAGE_QajxFFkYu1c2K7AdmRyI_1636454628">#REF!</definedName>
    <definedName name="ENGAGE_qaTzpBUTP3AjQG6VKimT_1579601680" localSheetId="1">#REF!</definedName>
    <definedName name="ENGAGE_qaTzpBUTP3AjQG6VKimT_1579601680">#REF!</definedName>
    <definedName name="ENGAGE_QbjiKtM4nagq6Hl6u2RZ_1608645131">#REF!</definedName>
    <definedName name="ENGAGE_QbJtHdMpnD4QqtPJYnlE_1636454617">#REF!</definedName>
    <definedName name="ENGAGE_QBkFwDR22BMMNFnS2qhu_1579601711" localSheetId="1">#REF!</definedName>
    <definedName name="ENGAGE_QBkFwDR22BMMNFnS2qhu_1579601711">#REF!</definedName>
    <definedName name="ENGAGE_qBktoEjbk6KpEhYqol0j_1608645073">#REF!</definedName>
    <definedName name="ENGAGE_QbLKCsT4mqBfvdIBHyeK_1636454616">#REF!</definedName>
    <definedName name="ENGAGE_QBZFQxyUnEdTLzpuadfB_1607951758">#REF!</definedName>
    <definedName name="ENGAGE_qD1xTdJg7EJN9vZypqfX_1636454637">#REF!</definedName>
    <definedName name="ENGAGE_QdxZktgGj156hvlb7CUE_1608645116">#REF!</definedName>
    <definedName name="ENGAGE_qe68PIczUVww2GeSRkvf_1579601654" localSheetId="1">#REF!</definedName>
    <definedName name="ENGAGE_qe68PIczUVww2GeSRkvf_1579601654">#REF!</definedName>
    <definedName name="ENGAGE_qEe5WnyebBw3gcrvK0R2_1608644992">#REF!</definedName>
    <definedName name="ENGAGE_QEfF3O2QsOTVhhjGZhUH_1607951631">#REF!</definedName>
    <definedName name="ENGAGE_qEsjXw9P5hwykmd3LOKI_1579601635" localSheetId="1">#REF!</definedName>
    <definedName name="ENGAGE_qEsjXw9P5hwykmd3LOKI_1579601635">#REF!</definedName>
    <definedName name="ENGAGE_QfCDP0Tg4ZtkvplZiN0r_1579601690" localSheetId="1">#REF!</definedName>
    <definedName name="ENGAGE_QfCDP0Tg4ZtkvplZiN0r_1579601690">#REF!</definedName>
    <definedName name="ENGAGE_qFr9c43bADz9KXWLU1sD_1607951744">#REF!</definedName>
    <definedName name="ENGAGE_QFTaqEk77Ely1GxNgVhE_1607951665">#REF!</definedName>
    <definedName name="ENGAGE_Qh7k6N5iH0yWXFCRjxn4_1607951666">#REF!</definedName>
    <definedName name="ENGAGE_qhDapJSeCngJeEhDFbiq_1607951593">#REF!</definedName>
    <definedName name="ENGAGE_QhgNHxgc07QEuTNazyD6_1608644987">#REF!</definedName>
    <definedName name="ENGAGE_QIIY0b3H6r0FBEwBdgQw_1607951685">#REF!</definedName>
    <definedName name="ENGAGE_qIUVuLoOWfJyFkAg9IGt_1636454665">#REF!</definedName>
    <definedName name="ENGAGE_qJxxwsLAgWETuvydvkhB_1607951620">#REF!</definedName>
    <definedName name="ENGAGE_QKHPjya0ikyMulPwteqY_1636454615">#REF!</definedName>
    <definedName name="ENGAGE_qkSXxPm6wjH1ovo5gPKt_1579601729" localSheetId="1">#REF!</definedName>
    <definedName name="ENGAGE_qkSXxPm6wjH1ovo5gPKt_1579601729">#REF!</definedName>
    <definedName name="ENGAGE_qlsURIskmDpER0uRRucZ_1579601636" localSheetId="1">#REF!</definedName>
    <definedName name="ENGAGE_qlsURIskmDpER0uRRucZ_1579601636">#REF!</definedName>
    <definedName name="ENGAGE_qm6oabRu9Qq3S1t5zoLs_1579601700" localSheetId="1">#REF!</definedName>
    <definedName name="ENGAGE_qm6oabRu9Qq3S1t5zoLs_1579601700">#REF!</definedName>
    <definedName name="ENGAGE_QmHgNvklxnFSNhJik8cW_1636454612">#REF!</definedName>
    <definedName name="ENGAGE_qmMcN3f5u9ukrBEdj3qW_1636454662">#REF!</definedName>
    <definedName name="ENGAGE_QOjSPSxG95eOwoNjCT3L_1608645150">#REF!</definedName>
    <definedName name="ENGAGE_qombHL2FbzghakOBhfoG_1636454656">#REF!</definedName>
    <definedName name="ENGAGE_QqmchBgfV9dYaBNOcILg_1608645019">#REF!</definedName>
    <definedName name="ENGAGE_qS39w9NxPrnQg8XVKFY5_1607951745">#REF!</definedName>
    <definedName name="ENGAGE_QsaUubbviWzmyIpG4N4a_1607951628">#REF!</definedName>
    <definedName name="ENGAGE_QSWnGOszmfriYyjNWN17_1636454607">#REF!</definedName>
    <definedName name="ENGAGE_qt0jFthvR0k4IZWph4jJ_1608645047">#REF!</definedName>
    <definedName name="ENGAGE_qTbxmF61awT6Lns76obe_1608645139">#REF!</definedName>
    <definedName name="ENGAGE_qTSDYS2OWD5fgcJ9WaGS_1608645127">#REF!</definedName>
    <definedName name="ENGAGE_qTSJfDlilbdxYb0AoEtw_1607951621">#REF!</definedName>
    <definedName name="ENGAGE_Qu0uVcLUuqHWVUq5px50_1636454636">#REF!</definedName>
    <definedName name="ENGAGE_QU1eQ8Qtr9dvQJcjb1T2_1636454606">#REF!</definedName>
    <definedName name="ENGAGE_QungDyrCRk9Vsg5wYHB2_1607951792">#REF!</definedName>
    <definedName name="ENGAGE_qvO89BGtguRLQdd572kg_1579601599" localSheetId="1">#REF!</definedName>
    <definedName name="ENGAGE_qvO89BGtguRLQdd572kg_1579601599">#REF!</definedName>
    <definedName name="ENGAGE_qw3I9Ta6u92npWFvhq7v_1607951731">#REF!</definedName>
    <definedName name="ENGAGE_QwaqtddOcQgVnjOIrDJG_1636454610">#REF!</definedName>
    <definedName name="ENGAGE_QXV1cNmAVtitUIUyryGl_1636454614">#REF!</definedName>
    <definedName name="ENGAGE_QYtXSfLjhgmoPs0nvnLa_1608645005">#REF!</definedName>
    <definedName name="ENGAGE_Qze5PwD0LbWywYGLmkQB_1607951726">#REF!</definedName>
    <definedName name="ENGAGE_QZvNYbOwp4B4Pjf3fHT9_1608645163">#REF!</definedName>
    <definedName name="ENGAGE_r0CqFzqTL9FQGzfFpESM_1608645071">#REF!</definedName>
    <definedName name="ENGAGE_R0nxgw8Bw7nar0ZeI4ir_1579601593" localSheetId="1">#REF!</definedName>
    <definedName name="ENGAGE_R0nxgw8Bw7nar0ZeI4ir_1579601593">#REF!</definedName>
    <definedName name="ENGAGE_r1aHuNM5couKbwL0TCAC_1579601596" localSheetId="1">#REF!</definedName>
    <definedName name="ENGAGE_r1aHuNM5couKbwL0TCAC_1579601596">#REF!</definedName>
    <definedName name="ENGAGE_R1fpoByqDMt3O4If6p9Y_1636454659">#REF!</definedName>
    <definedName name="ENGAGE_r2dPzyN7huplyDyhNiy5_1607951620">#REF!</definedName>
    <definedName name="ENGAGE_r31hOdUKxEjoRi0cYGbC_1636454636">#REF!</definedName>
    <definedName name="ENGAGE_R368pvtlmOOem8irSXnc_1607951774">#REF!</definedName>
    <definedName name="ENGAGE_R3QLaMjfGujHHOFvICsn_1608645174">#REF!</definedName>
    <definedName name="ENGAGE_r56CxNtqLfRKKm6aExEo_1607951601">#REF!</definedName>
    <definedName name="ENGAGE_r5tAavLQLUPQvEeaEOW8_1608644969">#REF!</definedName>
    <definedName name="ENGAGE_R6dBgeBQptPEJOt9DdiW_1636454608">#REF!</definedName>
    <definedName name="ENGAGE_r6OBtiHjR7jVcUe2dZe2_1636454638">#REF!</definedName>
    <definedName name="ENGAGE_r7zjfLvfUZOI0j6qV9SP_1579601593" localSheetId="1">#REF!</definedName>
    <definedName name="ENGAGE_r7zjfLvfUZOI0j6qV9SP_1579601593">#REF!</definedName>
    <definedName name="ENGAGE_R9ev9u2LY5M0eKuYBUOs_1608645005">#REF!</definedName>
    <definedName name="ENGAGE_rArW5StgnOcqNhBiT8mV_1579601737" localSheetId="1">#REF!</definedName>
    <definedName name="ENGAGE_rArW5StgnOcqNhBiT8mV_1579601737">#REF!</definedName>
    <definedName name="ENGAGE_RbfJaFoiH53nV5lGSjRg_1579601673" localSheetId="1">#REF!</definedName>
    <definedName name="ENGAGE_RbfJaFoiH53nV5lGSjRg_1579601673">#REF!</definedName>
    <definedName name="ENGAGE_rBJ2nmTMQZSI4NA88tZP_1607951719">#REF!</definedName>
    <definedName name="ENGAGE_RBMtNM8rVRx7Dp5PNuwG_1579601635" localSheetId="1">#REF!</definedName>
    <definedName name="ENGAGE_RBMtNM8rVRx7Dp5PNuwG_1579601635">#REF!</definedName>
    <definedName name="ENGAGE_rC6hnKg4ZT7UfY1AWHmE_1636454607">#REF!</definedName>
    <definedName name="ENGAGE_Rcl1ReXh3WLtbZglPEhw_1636454659">#REF!</definedName>
    <definedName name="ENGAGE_Rd5ndGe194v1KlD5D416_1608645176">#REF!</definedName>
    <definedName name="ENGAGE_rDPVIjqGobzpKRfelu4Z_1636454672">#REF!</definedName>
    <definedName name="ENGAGE_rEhVef4OCBUhkJOouL22_1579601736" localSheetId="1">#REF!</definedName>
    <definedName name="ENGAGE_rEhVef4OCBUhkJOouL22_1579601736">#REF!</definedName>
    <definedName name="ENGAGE_rEmVdZ0jRsF9avtkZg5O_1607951588">#REF!</definedName>
    <definedName name="ENGAGE_RFNIFqdpF4MZvtKkyET3_1607951715">#REF!</definedName>
    <definedName name="ENGAGE_RHTykuqWTVrZk5izTlQZ_1607951637">#REF!</definedName>
    <definedName name="ENGAGE_rHW3SRPd5qUpHPY60gxd_1579601731" localSheetId="1">#REF!</definedName>
    <definedName name="ENGAGE_rHW3SRPd5qUpHPY60gxd_1579601731">#REF!</definedName>
    <definedName name="ENGAGE_ri2PAIRt5MgoYzfXV88o_1608645110">#REF!</definedName>
    <definedName name="ENGAGE_risBtvu5ZX097EoylOQc_1579601719" localSheetId="1">#REF!</definedName>
    <definedName name="ENGAGE_risBtvu5ZX097EoylOQc_1579601719">#REF!</definedName>
    <definedName name="ENGAGE_rJ4EgKxjOvWD0HU3JJK1_1579601664" localSheetId="1">#REF!</definedName>
    <definedName name="ENGAGE_rJ4EgKxjOvWD0HU3JJK1_1579601664">#REF!</definedName>
    <definedName name="ENGAGE_rjaOUWfN6h6vDHGAcmYX_1579601614" localSheetId="1">#REF!</definedName>
    <definedName name="ENGAGE_rjaOUWfN6h6vDHGAcmYX_1579601614">#REF!</definedName>
    <definedName name="ENGAGE_RJc0cM5MPWcoy0fBbh8F_1608645159">#REF!</definedName>
    <definedName name="ENGAGE_rJM7IRUtpSDyIhIFq4AK_1607951591">#REF!</definedName>
    <definedName name="ENGAGE_RJp2R5a0X7p9yiA5CWr5_1608645085">#REF!</definedName>
    <definedName name="ENGAGE_RLSiM8OFnyfV8KYPpAip_1608645018">#REF!</definedName>
    <definedName name="ENGAGE_rMCdYEwtQBfPHrVwdmA7_1608645079">#REF!</definedName>
    <definedName name="ENGAGE_RmqK00CSsOQY1nVTi5p8_1579601695" localSheetId="1">#REF!</definedName>
    <definedName name="ENGAGE_RmqK00CSsOQY1nVTi5p8_1579601695">#REF!</definedName>
    <definedName name="ENGAGE_RNcY50UaxZm2upHe65bl_1608645054">#REF!</definedName>
    <definedName name="ENGAGE_RnrQDdEgkOb5d3n6R0Th_1636454641">#REF!</definedName>
    <definedName name="ENGAGE_RPl80g74vdNzikvrGByD_1608645139">#REF!</definedName>
    <definedName name="ENGAGE_RplSkVys0DB9RaPIk9u7_1579601708" localSheetId="1">#REF!</definedName>
    <definedName name="ENGAGE_RplSkVys0DB9RaPIk9u7_1579601708">#REF!</definedName>
    <definedName name="ENGAGE_rpWvV39jiYMX8T11sa1N_1608644980">#REF!</definedName>
    <definedName name="ENGAGE_rQlf65pnXlO3DlRT6Xdr_1579601660" localSheetId="1">#REF!</definedName>
    <definedName name="ENGAGE_rQlf65pnXlO3DlRT6Xdr_1579601660">#REF!</definedName>
    <definedName name="ENGAGE_rrojqov3X89Dm9MshKMI_1636454637">#REF!</definedName>
    <definedName name="ENGAGE_RRWapCUlH3dQrWzDrv8e_1579601736" localSheetId="1">#REF!</definedName>
    <definedName name="ENGAGE_RRWapCUlH3dQrWzDrv8e_1579601736">#REF!</definedName>
    <definedName name="ENGAGE_RskWOJwKB6t4wtzqBQ26_1579601677" localSheetId="1">#REF!</definedName>
    <definedName name="ENGAGE_RskWOJwKB6t4wtzqBQ26_1579601677">#REF!</definedName>
    <definedName name="ENGAGE_RswDOcWq7C1Nl7dBbWid_1636454671">#REF!</definedName>
    <definedName name="ENGAGE_rTEZhw2kokqpuT9ns1Q6_1636454626">#REF!</definedName>
    <definedName name="ENGAGE_rU4KIhjcvc09K6YqGPVu_1607951611">#REF!</definedName>
    <definedName name="ENGAGE_RU4Nv3WoFYI707gO9v0T_1636454645">#REF!</definedName>
    <definedName name="ENGAGE_rVAYGE1uFu5EowlE4lsc_1579601718" localSheetId="1">#REF!</definedName>
    <definedName name="ENGAGE_rVAYGE1uFu5EowlE4lsc_1579601718">#REF!</definedName>
    <definedName name="ENGAGE_rvhq10ts9VjklJYo6MO9_1579601695" localSheetId="1">#REF!</definedName>
    <definedName name="ENGAGE_rvhq10ts9VjklJYo6MO9_1579601695">#REF!</definedName>
    <definedName name="ENGAGE_RwGqNTyQRmt0aKsbBDbU_1607951676">#REF!</definedName>
    <definedName name="ENGAGE_Rwi0u2TpKnpXcc0GvFXK_1579601606" localSheetId="1">#REF!</definedName>
    <definedName name="ENGAGE_Rwi0u2TpKnpXcc0GvFXK_1579601606">#REF!</definedName>
    <definedName name="ENGAGE_RwLBVLRBNtEBw7s87YaV_1608645092">#REF!</definedName>
    <definedName name="ENGAGE_rwyM3FTcjG7HC7JAPYNm_1579601614" localSheetId="1">#REF!</definedName>
    <definedName name="ENGAGE_rwyM3FTcjG7HC7JAPYNm_1579601614">#REF!</definedName>
    <definedName name="ENGAGE_RxOOXvtEmxOC9QACB6yR_1636454610">#REF!</definedName>
    <definedName name="ENGAGE_RzBRhREW7sg225orTjKU_1608645014">#REF!</definedName>
    <definedName name="ENGAGE_rZeOMBKsdWyupJMcfHbc_1579601601" localSheetId="1">#REF!</definedName>
    <definedName name="ENGAGE_rZeOMBKsdWyupJMcfHbc_1579601601">#REF!</definedName>
    <definedName name="ENGAGE_RZqzR16YVRBYZahZRrmj_1608645144">#REF!</definedName>
    <definedName name="ENGAGE_rzX7nhpFJuzQFm6bCwGi_1579601643" localSheetId="1">#REF!</definedName>
    <definedName name="ENGAGE_rzX7nhpFJuzQFm6bCwGi_1579601643">#REF!</definedName>
    <definedName name="ENGAGE_s1B4NQoWc1CpoeaFm4cF_1608645029">#REF!</definedName>
    <definedName name="ENGAGE_s2SltKvQY8sCdm26oWJE_1579601697" localSheetId="1">#REF!</definedName>
    <definedName name="ENGAGE_s2SltKvQY8sCdm26oWJE_1579601697">#REF!</definedName>
    <definedName name="ENGAGE_s4RlWso7VNrVuUf6VvJr_1608645013">#REF!</definedName>
    <definedName name="ENGAGE_s4XYVG8Q0Amh4Jjz7QPe_1636454630">#REF!</definedName>
    <definedName name="ENGAGE_s78UtB0MYjSzK2tKMay6_1579601642" localSheetId="1">#REF!</definedName>
    <definedName name="ENGAGE_s78UtB0MYjSzK2tKMay6_1579601642">#REF!</definedName>
    <definedName name="ENGAGE_S9bh8ogqL72OU0R90xLZ_1636454615">#REF!</definedName>
    <definedName name="ENGAGE_saBntD9h3IHy1mFo64fg_1636454648">#REF!</definedName>
    <definedName name="ENGAGE_sabujtLxcbEPbwQN1wXB_1579601729" localSheetId="1">#REF!</definedName>
    <definedName name="ENGAGE_sabujtLxcbEPbwQN1wXB_1579601729">#REF!</definedName>
    <definedName name="ENGAGE_saIr5OoH14dd9daoXU8K_1636454614">#REF!</definedName>
    <definedName name="ENGAGE_sAymnYBxaUi79sEZdbX1_1607951681">#REF!</definedName>
    <definedName name="ENGAGE_SbKUUwHK5M3JGNbUuQKA_1607951772">#REF!</definedName>
    <definedName name="ENGAGE_sbYJzBtuE1e6akRhZQXr_1579601690" localSheetId="1">#REF!</definedName>
    <definedName name="ENGAGE_sbYJzBtuE1e6akRhZQXr_1579601690">#REF!</definedName>
    <definedName name="ENGAGE_SbzGutCOUFDyPspa5GCN_1579601730" localSheetId="1">#REF!</definedName>
    <definedName name="ENGAGE_SbzGutCOUFDyPspa5GCN_1579601730">#REF!</definedName>
    <definedName name="ENGAGE_sCc56FtcomnyrJfSzO9B_1607951675">#REF!</definedName>
    <definedName name="ENGAGE_scNqhcd3jPuNlxcqFvEt_1636454669">#REF!</definedName>
    <definedName name="ENGAGE_sDFCDXlBJgpu7uMBG33O_1608645065">#REF!</definedName>
    <definedName name="ENGAGE_Sdfz1CABYKOcKkTHEt1Q_1607951632">#REF!</definedName>
    <definedName name="ENGAGE_SEXQTvciNVqLduLQGO5k_1636454642">#REF!</definedName>
    <definedName name="ENGAGE_sFBymn4d89Q0MCVgIXa2_1607951658">#REF!</definedName>
    <definedName name="ENGAGE_sfNR44U14U8T8gYFYXj1_1579601627" localSheetId="1">#REF!</definedName>
    <definedName name="ENGAGE_sfNR44U14U8T8gYFYXj1_1579601627">#REF!</definedName>
    <definedName name="ENGAGE_sfPK0Su2q5pl5ye5dyNK_1579601681" localSheetId="1">#REF!</definedName>
    <definedName name="ENGAGE_sfPK0Su2q5pl5ye5dyNK_1579601681">#REF!</definedName>
    <definedName name="ENGAGE_sg45nmchMXXJWdrsa6JD_1579601612" localSheetId="1">#REF!</definedName>
    <definedName name="ENGAGE_sg45nmchMXXJWdrsa6JD_1579601612">#REF!</definedName>
    <definedName name="ENGAGE_Sg6FEPfr7SxrsPpRwv3G_1608645174">#REF!</definedName>
    <definedName name="ENGAGE_sgM13iHZL7VbOjCpVm9G_1608645010">#REF!</definedName>
    <definedName name="ENGAGE_SgsxqZXHeLMZgAHuRiIZ_1579601622" localSheetId="1">#REF!</definedName>
    <definedName name="ENGAGE_SgsxqZXHeLMZgAHuRiIZ_1579601622">#REF!</definedName>
    <definedName name="ENGAGE_SHNquvNHKCKWPoeClbi2_1636454639">#REF!</definedName>
    <definedName name="ENGAGE_sI6xf0aagVO3N0GYJUke_1636454659">#REF!</definedName>
    <definedName name="ENGAGE_siHmHNtOFJ6qcMU47VHz_1579601691" localSheetId="1">#REF!</definedName>
    <definedName name="ENGAGE_siHmHNtOFJ6qcMU47VHz_1579601691">#REF!</definedName>
    <definedName name="ENGAGE_SjBTvPuUVTxcZIiRARpH_1636454665">#REF!</definedName>
    <definedName name="ENGAGE_SJNDIkSx9jZxPWu25XU4_1636454626">#REF!</definedName>
    <definedName name="ENGAGE_sk0YJclm6sXVDmItOwFZ_1608644975">#REF!</definedName>
    <definedName name="ENGAGE_Sl31G1YNl3MjCZF7CwGj_1607951717">#REF!</definedName>
    <definedName name="ENGAGE_sm1Ebes8KBS6qFN83BCR_1608645173">#REF!</definedName>
    <definedName name="ENGAGE_SmgPbvCuqN2kzgQDXJjN_1608645056">#REF!</definedName>
    <definedName name="ENGAGE_SMJ5bha7KhUNX4P6Wcoz_1608645005">#REF!</definedName>
    <definedName name="ENGAGE_SO61aFuiUI0lHx6FkAjj_1636454654">#REF!</definedName>
    <definedName name="ENGAGE_sOAkhKkN1YozylTUSS5V_1608645142">#REF!</definedName>
    <definedName name="ENGAGE_sOCecdPGaMaH7lrXZu0w_1636454612">#REF!</definedName>
    <definedName name="ENGAGE_SoCpfUaLO7xTAlUkJgcC_1636454608">#REF!</definedName>
    <definedName name="ENGAGE_sODJVNZM2H3oZWneukPI_1636454661">#REF!</definedName>
    <definedName name="ENGAGE_sPAU8PiSClotEe4NWYYw_1579601696" localSheetId="1">#REF!</definedName>
    <definedName name="ENGAGE_sPAU8PiSClotEe4NWYYw_1579601696">#REF!</definedName>
    <definedName name="ENGAGE_sQuspcik1IooW8b7TEZR_1579601597" localSheetId="1">#REF!</definedName>
    <definedName name="ENGAGE_sQuspcik1IooW8b7TEZR_1579601597">#REF!</definedName>
    <definedName name="ENGAGE_SSF0oN1N7uixcYKOgliH_1636454635">#REF!</definedName>
    <definedName name="ENGAGE_SSlsSZYvST1vhDHzloyW_1608645031">#REF!</definedName>
    <definedName name="ENGAGE_ST1LZ9pa2fzzpiX6cDh6_1608644971">#REF!</definedName>
    <definedName name="ENGAGE_stDX73Sc0JLGgnC712TE_1608645109">#REF!</definedName>
    <definedName name="ENGAGE_sTKA0Ux2alyXH78rxNH9_1636454653">#REF!</definedName>
    <definedName name="ENGAGE_su0AEuBBFYdjkfenz2T9_1636454642">#REF!</definedName>
    <definedName name="ENGAGE_SuSUJcpWMPYV3AnAix7T_1608645122">#REF!</definedName>
    <definedName name="ENGAGE_Sv6ndLimrxcoU1U5sFmu_1607951802">#REF!</definedName>
    <definedName name="ENGAGE_SVFfe3YrDLNyUrABGy2L_1608645143">#REF!</definedName>
    <definedName name="ENGAGE_SVwJo4cYN6tnIsXUWUG9_1608644976">#REF!</definedName>
    <definedName name="ENGAGE_sw9bGe0sKrY077D3D76K_1608645135">#REF!</definedName>
    <definedName name="ENGAGE_SxHbLwVV3fH2ANMIzE2F_1636454636">#REF!</definedName>
    <definedName name="ENGAGE_SY9M0RHQN9QlxwxP5lU9_1607951796">#REF!</definedName>
    <definedName name="ENGAGE_Sz3GrJXcsEX8xfmBgtRB_1608645118">#REF!</definedName>
    <definedName name="ENGAGE_Szbm8tiGXPcBURd6kTMl_1636454665">#REF!</definedName>
    <definedName name="ENGAGE_SZiUzJeCq2qJv4UZnZSz_1579601622" localSheetId="1">#REF!</definedName>
    <definedName name="ENGAGE_SZiUzJeCq2qJv4UZnZSz_1579601622">#REF!</definedName>
    <definedName name="ENGAGE_SzqYAIumoRD20liPXzl8_1608645113">#REF!</definedName>
    <definedName name="ENGAGE_t0yT2eEOszZMQlqtmU37_1607951637">#REF!</definedName>
    <definedName name="ENGAGE_T1fN8mZ9R2PNcFCmiQHH_1608645083">#REF!</definedName>
    <definedName name="ENGAGE_t1ZqzG1eO3qd1j8CdZPv_1608645029">#REF!</definedName>
    <definedName name="ENGAGE_t2Xlr6cvsugxS0t6qcJM_1608645085">#REF!</definedName>
    <definedName name="ENGAGE_T4tLashY9aKystMWTmwm_1607951628">#REF!</definedName>
    <definedName name="ENGAGE_T54WWIGOVmg2xE3U1G9O_1608644973">#REF!</definedName>
    <definedName name="ENGAGE_T5foy1ZJFs6esdQKb77q_1636454660">#REF!</definedName>
    <definedName name="ENGAGE_T5k7vyXu98rMyrU98TWQ_1607951657">#REF!</definedName>
    <definedName name="ENGAGE_t8eHlPBWChA9NyGG9imE_1607951637">#REF!</definedName>
    <definedName name="ENGAGE_t8kfIoBgs68NQRIbNk7X_1579601748" localSheetId="1">#REF!</definedName>
    <definedName name="ENGAGE_t8kfIoBgs68NQRIbNk7X_1579601748">#REF!</definedName>
    <definedName name="ENGAGE_ta04wtvdsgNJA4YH9zvD_1579601602" localSheetId="1">#REF!</definedName>
    <definedName name="ENGAGE_ta04wtvdsgNJA4YH9zvD_1579601602">#REF!</definedName>
    <definedName name="ENGAGE_ta3xFOmVy5UjM2YhRLM0_1608645150">#REF!</definedName>
    <definedName name="ENGAGE_tBukRFnOUhNfwVvygYMp_1636454612">#REF!</definedName>
    <definedName name="ENGAGE_TBxqReR2X8VGHrErDhMN_1608645006">#REF!</definedName>
    <definedName name="ENGAGE_TDxgq9YIqZgTrphKFkLg_1579601644" localSheetId="1">#REF!</definedName>
    <definedName name="ENGAGE_TDxgq9YIqZgTrphKFkLg_1579601644">#REF!</definedName>
    <definedName name="ENGAGE_tEDU5BAlZCAd0QpNBqjf_1636454608">#REF!</definedName>
    <definedName name="ENGAGE_tEg57FeCMdN614hQ5VGh_1579601596" localSheetId="1">#REF!</definedName>
    <definedName name="ENGAGE_tEg57FeCMdN614hQ5VGh_1579601596">#REF!</definedName>
    <definedName name="ENGAGE_TeJ7IOF6Ah68hOOVwD9o_1608645011">#REF!</definedName>
    <definedName name="ENGAGE_TEYzFT5Pp0MDWRu5uecS_1636454625">#REF!</definedName>
    <definedName name="ENGAGE_TfJUCmbArQDZkt2KJgf6_1608645184">#REF!</definedName>
    <definedName name="ENGAGE_tfPT7Czg6ETfvylFOZmF_1579601653" localSheetId="1">#REF!</definedName>
    <definedName name="ENGAGE_tfPT7Czg6ETfvylFOZmF_1579601653">#REF!</definedName>
    <definedName name="ENGAGE_Tfq77MbuchjJBXQoo2sG_1607951784">#REF!</definedName>
    <definedName name="ENGAGE_TfRlFOqznCmR4YGnxGD7_1636454656">#REF!</definedName>
    <definedName name="ENGAGE_TFSZuQw0d80oRtWlFyCC_1579601595" localSheetId="1">#REF!</definedName>
    <definedName name="ENGAGE_TFSZuQw0d80oRtWlFyCC_1579601595">#REF!</definedName>
    <definedName name="ENGAGE_tFWfTmbdsHvs3U7wKVAa_1607951767">#REF!</definedName>
    <definedName name="ENGAGE_TKfxC4oBw2hf9sOqt3vY_1579601725" localSheetId="1">#REF!</definedName>
    <definedName name="ENGAGE_TKfxC4oBw2hf9sOqt3vY_1579601725">#REF!</definedName>
    <definedName name="ENGAGE_tl53c7ajlQQImtlCxC5z_1608645145">#REF!</definedName>
    <definedName name="ENGAGE_TLjMNMHUfyr2WS1NfHVh_1579601618" localSheetId="1">#REF!</definedName>
    <definedName name="ENGAGE_TLjMNMHUfyr2WS1NfHVh_1579601618">#REF!</definedName>
    <definedName name="ENGAGE_TMbrcK3BCq42pQKfjjRP_1608644996">#REF!</definedName>
    <definedName name="ENGAGE_tNmWNJSPt67rXgc8buaO_1608645106">#REF!</definedName>
    <definedName name="ENGAGE_TNq0QMkMbWs6M71ej504_1607951596">#REF!</definedName>
    <definedName name="ENGAGE_toawOAuEwtVlVBilCEpg_1607951743">#REF!</definedName>
    <definedName name="ENGAGE_tod9FUwG7HFnZPaFsr6C_1636454655">#REF!</definedName>
    <definedName name="ENGAGE_tOIDnz7CW4w6Gvu6Bwp5_1608645011">#REF!</definedName>
    <definedName name="ENGAGE_toSaMqhaBCFwh5GDvd9N_1608645177">#REF!</definedName>
    <definedName name="ENGAGE_Tpf3ConuZiGus56hSgJT_1579601725" localSheetId="1">#REF!</definedName>
    <definedName name="ENGAGE_Tpf3ConuZiGus56hSgJT_1579601725">#REF!</definedName>
    <definedName name="ENGAGE_TPFmIDcShawkzweDyRMJ_1636454625">#REF!</definedName>
    <definedName name="ENGAGE_TPIi1WiGkHzpm9hgM1Sj_1636454651">#REF!</definedName>
    <definedName name="ENGAGE_TPJHhOJKdfhM7jIJqixw_1579601677" localSheetId="1">#REF!</definedName>
    <definedName name="ENGAGE_TPJHhOJKdfhM7jIJqixw_1579601677">#REF!</definedName>
    <definedName name="ENGAGE_tpuaOFV5ykTdVOkBas4N_1636454616">#REF!</definedName>
    <definedName name="ENGAGE_tqCb5Ime0KKR68OHWS2z_1608645106">#REF!</definedName>
    <definedName name="ENGAGE_tQG9jismIH7buI1C9NJD_1608645004">#REF!</definedName>
    <definedName name="ENGAGE_TqREOjAx94kIlJUt7WMe_1636454620">#REF!</definedName>
    <definedName name="ENGAGE_tqSkjI5vI3cjSrlV7HNL_1607951755">#REF!</definedName>
    <definedName name="ENGAGE_Tryjwy7MmRu7DQJxwSmz_1608645018">#REF!</definedName>
    <definedName name="ENGAGE_tsapQjLnxNx9YWc0EcDb_1607951717">#REF!</definedName>
    <definedName name="ENGAGE_tSm7xTNxqvo5uUG3TQ2U_1607951660">#REF!</definedName>
    <definedName name="ENGAGE_ttjEi1SM9DYGbv0jmSt9_1607951716">#REF!</definedName>
    <definedName name="ENGAGE_tVmmJVD9VjeqYASKUiqB_1607951787">#REF!</definedName>
    <definedName name="ENGAGE_tWXSaW6vZfkfpq5KkJOH_1608645175">#REF!</definedName>
    <definedName name="ENGAGE_tXx0Cw16L35f6uWcAlXB_1636454642">#REF!</definedName>
    <definedName name="ENGAGE_TYr3oTpliffD1NIij7yR_1607951701">#REF!</definedName>
    <definedName name="ENGAGE_tz7oZbF40fs8R18LBgZ1_1608645122">#REF!</definedName>
    <definedName name="ENGAGE_TzHgyjD4HWcOSm8o1kcy_1579601692" localSheetId="1">#REF!</definedName>
    <definedName name="ENGAGE_TzHgyjD4HWcOSm8o1kcy_1579601692">#REF!</definedName>
    <definedName name="ENGAGE_tZKswuPdpIJBTsdclnvt_1607951726">#REF!</definedName>
    <definedName name="ENGAGE_tzl8moj5FvAgVPa5Vu7e_1579601726" localSheetId="1">#REF!</definedName>
    <definedName name="ENGAGE_tzl8moj5FvAgVPa5Vu7e_1579601726">#REF!</definedName>
    <definedName name="ENGAGE_tzpdiDjmsH8nT75mzY0q_1607951619">#REF!</definedName>
    <definedName name="ENGAGE_U0j0gZqQbm6mykTbMk2T_1579601603" localSheetId="1">#REF!</definedName>
    <definedName name="ENGAGE_U0j0gZqQbm6mykTbMk2T_1579601603">#REF!</definedName>
    <definedName name="ENGAGE_u0u7OsmPwpWo81xVz77V_1607951715">#REF!</definedName>
    <definedName name="ENGAGE_U0xF5arNtH3UtfkveCBD_1608645023">#REF!</definedName>
    <definedName name="ENGAGE_u2O63HO6HTFxf7RUGNft_1636454661">#REF!</definedName>
    <definedName name="ENGAGE_u2wHwTPSXshRc8IgNJAn_1607951684">#REF!</definedName>
    <definedName name="ENGAGE_U3XThjYLWMLSObs3tZ9b_1607951600">#REF!</definedName>
    <definedName name="ENGAGE_U5EYgnQxac5Jd9k0nRdR_1607951601">#REF!</definedName>
    <definedName name="ENGAGE_U65dsB8JF4TT4MDiKn4e_1608645168">#REF!</definedName>
    <definedName name="ENGAGE_U8rQpyd11Nw6GLvHXj6s_1636454670">#REF!</definedName>
    <definedName name="ENGAGE_uAVHTP2zUZGtM1QKymXh_1608645156">#REF!</definedName>
    <definedName name="ENGAGE_UawJDcupDTvbVADoqCTs_1608645096">#REF!</definedName>
    <definedName name="ENGAGE_UBj4yd37Owo4cSu9KIqX_1579601654" localSheetId="1">#REF!</definedName>
    <definedName name="ENGAGE_UBj4yd37Owo4cSu9KIqX_1579601654">#REF!</definedName>
    <definedName name="ENGAGE_uBui3Sx61V0oyPM4nhF2_1636454617">#REF!</definedName>
    <definedName name="ENGAGE_udh91irGRKEoLKHceEHE_1636454672">#REF!</definedName>
    <definedName name="ENGAGE_udwjDRTZ6b1Vl8Uuir0d_1607951645">#REF!</definedName>
    <definedName name="ENGAGE_ufgCoLMwxTKxiwsn3u0b_1607951764">#REF!</definedName>
    <definedName name="ENGAGE_UFox57rGM1w1bfxrUSh6_1607951732">#REF!</definedName>
    <definedName name="ENGAGE_UghWu92FjoYJVBiDhACe_1608645114">#REF!</definedName>
    <definedName name="ENGAGE_ugR57ROe4sAvY68YpORI_1608644970">#REF!</definedName>
    <definedName name="ENGAGE_uHoyj3Tm6OVwYNTBWT5C_1579601657" localSheetId="1">#REF!</definedName>
    <definedName name="ENGAGE_uHoyj3Tm6OVwYNTBWT5C_1579601657">#REF!</definedName>
    <definedName name="ENGAGE_uHw9PwtQ1BzvyC14oBNr_1608645173">#REF!</definedName>
    <definedName name="ENGAGE_UJB54d0KDwMfewt4ttxh_1636454610">#REF!</definedName>
    <definedName name="ENGAGE_Uk9gU9yxRDUVh1WkFhc1_1608645086">#REF!</definedName>
    <definedName name="ENGAGE_UKawZzBllEroHMg3qkaw_1608644971">#REF!</definedName>
    <definedName name="ENGAGE_ul9byo2SVCz319S2sGAM_1579601666" localSheetId="1">#REF!</definedName>
    <definedName name="ENGAGE_ul9byo2SVCz319S2sGAM_1579601666">#REF!</definedName>
    <definedName name="ENGAGE_ulDuzVUX78ls5bhBRALW_1608645131">#REF!</definedName>
    <definedName name="ENGAGE_uLPh80Z4UkMOlxYyq1fs_1607951590">#REF!</definedName>
    <definedName name="ENGAGE_UMmlZN8Lpy2EWQKQNbcb_1579601743" localSheetId="1">#REF!</definedName>
    <definedName name="ENGAGE_UMmlZN8Lpy2EWQKQNbcb_1579601743">#REF!</definedName>
    <definedName name="ENGAGE_uo43yYf0BlyXIG5ZjtKh_1579601738" localSheetId="1">#REF!</definedName>
    <definedName name="ENGAGE_uo43yYf0BlyXIG5ZjtKh_1579601738">#REF!</definedName>
    <definedName name="ENGAGE_uODXatos7f49Si8QXp5z_1636454664">#REF!</definedName>
    <definedName name="ENGAGE_UPBmlXNiCkyU1Gf3qLtN_1608644988">#REF!</definedName>
    <definedName name="ENGAGE_UpHWLsI0mhyxdvcjeufa_1579601713" localSheetId="1">#REF!</definedName>
    <definedName name="ENGAGE_UpHWLsI0mhyxdvcjeufa_1579601713">#REF!</definedName>
    <definedName name="ENGAGE_uPxBlBQMenU5oJxZmEKY_1579601636" localSheetId="1">#REF!</definedName>
    <definedName name="ENGAGE_uPxBlBQMenU5oJxZmEKY_1579601636">#REF!</definedName>
    <definedName name="ENGAGE_UPzmx8KOfLhoWDWk125W_1607951669">#REF!</definedName>
    <definedName name="ENGAGE_UPzXsUjuyqOfNBFKWvOO_1607951758">#REF!</definedName>
    <definedName name="ENGAGE_uQ10Fp1U0UBG8wFY2ycr_1607951623">#REF!</definedName>
    <definedName name="ENGAGE_uQ3WU5Y7Zj9FEaNK115t_1579601673" localSheetId="1">#REF!</definedName>
    <definedName name="ENGAGE_uQ3WU5Y7Zj9FEaNK115t_1579601673">#REF!</definedName>
    <definedName name="ENGAGE_uqkY8mO9lmKSbm9qzCZd_1579601722" localSheetId="1">#REF!</definedName>
    <definedName name="ENGAGE_uqkY8mO9lmKSbm9qzCZd_1579601722">#REF!</definedName>
    <definedName name="ENGAGE_uqVkK2wS5LKhtWfRguZU_1636454633">#REF!</definedName>
    <definedName name="ENGAGE_urBr18OHJllGpC5pAqEC_1608645128">#REF!</definedName>
    <definedName name="ENGAGE_URc63Xr7PjTzPeOCwooR_1608645031">#REF!</definedName>
    <definedName name="ENGAGE_uRn27HEaIvW5HazhFxD6_1636454645">#REF!</definedName>
    <definedName name="ENGAGE_Us7O5upgninZWdbGsIHf_1579601612" localSheetId="1">#REF!</definedName>
    <definedName name="ENGAGE_Us7O5upgninZWdbGsIHf_1579601612">#REF!</definedName>
    <definedName name="ENGAGE_Usf45rlZmpHl2YkMbmfE_1579601655" localSheetId="1">#REF!</definedName>
    <definedName name="ENGAGE_Usf45rlZmpHl2YkMbmfE_1579601655">#REF!</definedName>
    <definedName name="ENGAGE_uuDqY3VR6oBNQqtNc2iN_1607951628">#REF!</definedName>
    <definedName name="ENGAGE_uutXdxelVk7lE7H6s8XT_1608645010">#REF!</definedName>
    <definedName name="ENGAGE_uWKgguuivOuzWOX9gUgk_1579601594" localSheetId="1">#REF!</definedName>
    <definedName name="ENGAGE_uWKgguuivOuzWOX9gUgk_1579601594">#REF!</definedName>
    <definedName name="ENGAGE_Ux2OvASr7yMOnkA4hoVm_1636454634">#REF!</definedName>
    <definedName name="ENGAGE_uxUii7MnPcTrFLqg03S6_1579601627" localSheetId="1">#REF!</definedName>
    <definedName name="ENGAGE_uxUii7MnPcTrFLqg03S6_1579601627">#REF!</definedName>
    <definedName name="ENGAGE_UyaYGoeXB4f312svq3sj_1579601605" localSheetId="1">#REF!</definedName>
    <definedName name="ENGAGE_UyaYGoeXB4f312svq3sj_1579601605">#REF!</definedName>
    <definedName name="ENGAGE_uyM6afAX77kjB275uj6u_1608644989">#REF!</definedName>
    <definedName name="ENGAGE_uyMBv3uqZ8cnmGvbc9iS_1636454625">#REF!</definedName>
    <definedName name="ENGAGE_uyufJBKcLWoSmmYi4L4l_1608645108">#REF!</definedName>
    <definedName name="ENGAGE_UZbGJQFpBv57s1G2wMCn_1579601715" localSheetId="1">#REF!</definedName>
    <definedName name="ENGAGE_UZbGJQFpBv57s1G2wMCn_1579601715">#REF!</definedName>
    <definedName name="ENGAGE_uzcNsC7PYLGL6DNGXeV9_1579601594" localSheetId="1">#REF!</definedName>
    <definedName name="ENGAGE_uzcNsC7PYLGL6DNGXeV9_1579601594">#REF!</definedName>
    <definedName name="ENGAGE_uzEQGmEPnUDZIjH2oP0W_1579601679" localSheetId="1">#REF!</definedName>
    <definedName name="ENGAGE_uzEQGmEPnUDZIjH2oP0W_1579601679">#REF!</definedName>
    <definedName name="ENGAGE_V0HfNw4x3axZmXtDVQfb_1607951710">#REF!</definedName>
    <definedName name="ENGAGE_v3aqtjVYx1oCGggLiHb8_1579601654" localSheetId="1">#REF!</definedName>
    <definedName name="ENGAGE_v3aqtjVYx1oCGggLiHb8_1579601654">#REF!</definedName>
    <definedName name="ENGAGE_V3IRnaOit66QWobGQFVu_1636454641">#REF!</definedName>
    <definedName name="ENGAGE_V3Zj0vIZBrjrjdSewKhT_1608645130">#REF!</definedName>
    <definedName name="ENGAGE_v53OyzlFnlBuSDgRtgr2_1636454636">#REF!</definedName>
    <definedName name="ENGAGE_v53ZMeuNCiQqaICtS3Ax_1608645037">#REF!</definedName>
    <definedName name="ENGAGE_v8jkPGP2k62ufnTLWVAP_1607951604">#REF!</definedName>
    <definedName name="ENGAGE_va6jii8In03BYmVzGCd9_1608644969">#REF!</definedName>
    <definedName name="ENGAGE_VAAymkC3uFzQl3gKiH25_1636454625">#REF!</definedName>
    <definedName name="ENGAGE_VaMwidGzjiulW59L4lHc_1607951667">#REF!</definedName>
    <definedName name="ENGAGE_VARvJZddeatikjMev05L_1607951664">#REF!</definedName>
    <definedName name="ENGAGE_VbVe1V04M9cshHw76fRj_1608644968">#REF!</definedName>
    <definedName name="ENGAGE_vBx9deHmlSUhRbMsN5gI_1607951720">#REF!</definedName>
    <definedName name="ENGAGE_VDf0XESNV7UIekYxdz2n_1608644967">#REF!</definedName>
    <definedName name="ENGAGE_vdheTkPypoE8VY5uFv9Q_1579601688" localSheetId="1">#REF!</definedName>
    <definedName name="ENGAGE_vdheTkPypoE8VY5uFv9Q_1579601688">#REF!</definedName>
    <definedName name="ENGAGE_vdIE4pBNZjMEYlNZlreR_1608645168">#REF!</definedName>
    <definedName name="ENGAGE_VE1NYvShwAjTT73VWNrj_1608644967">#REF!</definedName>
    <definedName name="ENGAGE_veX23ZrD1MEpsaboW3uG_1636454648">#REF!</definedName>
    <definedName name="ENGAGE_Vfa2nbUyjaRi9jHMKh9A_1636454622">#REF!</definedName>
    <definedName name="ENGAGE_vFpepGGdFphiWMplKhrt_1608645079">#REF!</definedName>
    <definedName name="ENGAGE_vFpWSZ6AQ0i8DQYq6x4S_1607951745">#REF!</definedName>
    <definedName name="ENGAGE_VGMBiYvY6UE2fny34XKU_1608645073">#REF!</definedName>
    <definedName name="ENGAGE_VgvuISsZS1JH5Csem115_1607951727">#REF!</definedName>
    <definedName name="ENGAGE_vGYdHNSrPuDzX0zDbDTM_1636454670">#REF!</definedName>
    <definedName name="ENGAGE_Vh1VjE3tAda9efXMBmOb_1579601601" localSheetId="1">#REF!</definedName>
    <definedName name="ENGAGE_Vh1VjE3tAda9efXMBmOb_1579601601">#REF!</definedName>
    <definedName name="ENGAGE_vhLougmEXTltjtNXFVfi_1607951784">#REF!</definedName>
    <definedName name="ENGAGE_vj1JHmw9rUxO85A0yBzC_1636454646">#REF!</definedName>
    <definedName name="ENGAGE_vjdy1hlnbPDIg13ub57h_1579601648" localSheetId="1">#REF!</definedName>
    <definedName name="ENGAGE_vjdy1hlnbPDIg13ub57h_1579601648">#REF!</definedName>
    <definedName name="ENGAGE_vjICkaGSbTmd0vEMx7dH_1636454655">#REF!</definedName>
    <definedName name="ENGAGE_vjVhSRyzER8xgeHYEDcf_1636454622">#REF!</definedName>
    <definedName name="ENGAGE_Vk92zCsCMn0pd6zOhXx4_1636454658">#REF!</definedName>
    <definedName name="ENGAGE_vL9h5sniMf9HNaTv483F_1579601595" localSheetId="1">#REF!</definedName>
    <definedName name="ENGAGE_vL9h5sniMf9HNaTv483F_1579601595">#REF!</definedName>
    <definedName name="ENGAGE_VlrVgm4o1lHP2VIJ2UNq_1607951723">#REF!</definedName>
    <definedName name="ENGAGE_VMvtzCjUt11VXi6IDxFt_1607951810">#REF!</definedName>
    <definedName name="ENGAGE_vN1Y9rTb2eIWz5yLkRDO_1636454661">#REF!</definedName>
    <definedName name="ENGAGE_vNdQNh1YZhOa5bWAfoD4_1607951645">#REF!</definedName>
    <definedName name="ENGAGE_vNvBXSqlMhkMTBLPQD0J_1608645025">#REF!</definedName>
    <definedName name="ENGAGE_Vo9koEeBc24lVrqmg2eY_1608645039">#REF!</definedName>
    <definedName name="ENGAGE_vovdqxvfEMnXcMgldBJa_1608645123">#REF!</definedName>
    <definedName name="ENGAGE_vp7VHs5YbKMNVEZLg3mF_1579601691" localSheetId="1">#REF!</definedName>
    <definedName name="ENGAGE_vp7VHs5YbKMNVEZLg3mF_1579601691">#REF!</definedName>
    <definedName name="ENGAGE_vPzVFoGu4GED6DvSl9Bi_1636454661">#REF!</definedName>
    <definedName name="ENGAGE_VQ7hm3Mu8ZfXoauLmXIE_1607951756">#REF!</definedName>
    <definedName name="ENGAGE_VQKag10pwOi5KdprGLRS_1607951804">#REF!</definedName>
    <definedName name="ENGAGE_VqYiFBLZiBAshOA7Owiw_1608645099">#REF!</definedName>
    <definedName name="ENGAGE_vReYvfr7SmJMxgcmWBx7_1636454626">#REF!</definedName>
    <definedName name="ENGAGE_VrudNQkntMEjr3AUZ2jj_1608645113">#REF!</definedName>
    <definedName name="ENGAGE_vsJ1tkqoDhuZzMWQoAYy_1607951750">#REF!</definedName>
    <definedName name="ENGAGE_vSjJcKUu6HMQYThzZUqK_1607951682">#REF!</definedName>
    <definedName name="ENGAGE_VSVwyCVenOgCl7MU4Sf7_1607951604">#REF!</definedName>
    <definedName name="ENGAGE_Vt0TQfv3RmmRyeUiVnh5_1636454633">#REF!</definedName>
    <definedName name="ENGAGE_VtNfAzyHPhWBQMviRepk_1607951773">#REF!</definedName>
    <definedName name="ENGAGE_VUJu3EuvNHv6h93SYu7n_1608645117">#REF!</definedName>
    <definedName name="ENGAGE_vuYU8rxvG9dcxnhvFo15_1636454646">#REF!</definedName>
    <definedName name="ENGAGE_vxhS9fQOATbVilUE4R8Q_1607951758">#REF!</definedName>
    <definedName name="ENGAGE_VYRkq9FR0ae4ZfjZwtqz_1607951770">#REF!</definedName>
    <definedName name="ENGAGE_vZ8BTfveNHGBrchOUk35_1607951658">#REF!</definedName>
    <definedName name="ENGAGE_vzj8rGLBr2nOoXfyij3D_1608645135">#REF!</definedName>
    <definedName name="ENGAGE_W25NTnKTIEC38FNPROqi_1636454620">#REF!</definedName>
    <definedName name="ENGAGE_W27YRCk255nffpI1gw8M_1579601736" localSheetId="1">#REF!</definedName>
    <definedName name="ENGAGE_W27YRCk255nffpI1gw8M_1579601736">#REF!</definedName>
    <definedName name="ENGAGE_W2W8hkF6pV3OyCAzn8gz_1636454626">#REF!</definedName>
    <definedName name="ENGAGE_w2ZBOlSYHjqOZnEwsRDS_1579601618" localSheetId="1">#REF!</definedName>
    <definedName name="ENGAGE_w2ZBOlSYHjqOZnEwsRDS_1579601618">#REF!</definedName>
    <definedName name="ENGAGE_W42rMpTZSfbNIWmOrCHC_1579601677" localSheetId="1">#REF!</definedName>
    <definedName name="ENGAGE_W42rMpTZSfbNIWmOrCHC_1579601677">#REF!</definedName>
    <definedName name="ENGAGE_w4NtKsU9SULeJcDYPftN_1579601743" localSheetId="1">#REF!</definedName>
    <definedName name="ENGAGE_w4NtKsU9SULeJcDYPftN_1579601743">#REF!</definedName>
    <definedName name="ENGAGE_w4r1lczBETWajUQMIJxx_1608644983">#REF!</definedName>
    <definedName name="ENGAGE_W6030dkqvado3Kwz0Ume_1607951659">#REF!</definedName>
    <definedName name="ENGAGE_w6Oj05KmOn93NrBP9Uvo_1579601657" localSheetId="1">#REF!</definedName>
    <definedName name="ENGAGE_w6Oj05KmOn93NrBP9Uvo_1579601657">#REF!</definedName>
    <definedName name="ENGAGE_W74ty4XXHLE44S9D7MZU_1579601653" localSheetId="1">#REF!</definedName>
    <definedName name="ENGAGE_W74ty4XXHLE44S9D7MZU_1579601653">#REF!</definedName>
    <definedName name="ENGAGE_w7UUl3agcKfbWwMjzsZp_1636454642">#REF!</definedName>
    <definedName name="ENGAGE_w8PUsoLwyjHEu5SQeGMp_1579601705" localSheetId="1">#REF!</definedName>
    <definedName name="ENGAGE_w8PUsoLwyjHEu5SQeGMp_1579601705">#REF!</definedName>
    <definedName name="ENGAGE_W8pYgXlArR4tAB20t5eZ_1608645056">#REF!</definedName>
    <definedName name="ENGAGE_W9obIIzYK1TFO2lCaaC7_1636454634">#REF!</definedName>
    <definedName name="ENGAGE_wA0CW40E7dxzVSrFh8GM_1636454610">#REF!</definedName>
    <definedName name="ENGAGE_WadkAmoZzglIhPI2YaEe_1607951762">#REF!</definedName>
    <definedName name="ENGAGE_WAvCa7lU5csoS7RKfpcZ_1607951698">#REF!</definedName>
    <definedName name="ENGAGE_WbDnxBYmKHieVwk4EUq6_1636454617">#REF!</definedName>
    <definedName name="ENGAGE_WbfnimeEvtU2H38pBwlZ_1636454635">#REF!</definedName>
    <definedName name="ENGAGE_WBZt9IpXglEF8R1i8Efd_1607951761">#REF!</definedName>
    <definedName name="ENGAGE_wDeXpRguz1Zm3Xzd7xW4_1607951593">#REF!</definedName>
    <definedName name="ENGAGE_We7qnOl47yuguWAijwp7_1579601634" localSheetId="1">#REF!</definedName>
    <definedName name="ENGAGE_We7qnOl47yuguWAijwp7_1579601634">#REF!</definedName>
    <definedName name="ENGAGE_WElfPMuyapFZ0U2TdO2a_1608645028">#REF!</definedName>
    <definedName name="ENGAGE_wF1TwXq5NrSnek41OAwY_1579601681" localSheetId="1">#REF!</definedName>
    <definedName name="ENGAGE_wF1TwXq5NrSnek41OAwY_1579601681">#REF!</definedName>
    <definedName name="ENGAGE_wFCsAHJtH3g9wX6SIcxu_1636454650">#REF!</definedName>
    <definedName name="ENGAGE_wfd3rg7nDHjlh9ZbjFvL_1636454625">#REF!</definedName>
    <definedName name="ENGAGE_WfdtcyQm2jufAZBLTkPV_1607951706">#REF!</definedName>
    <definedName name="ENGAGE_wFejGqE49RW8ud2b3TRR_1636454612">#REF!</definedName>
    <definedName name="ENGAGE_WGChRjw0JULN4WaZ1ujG_1607951614">#REF!</definedName>
    <definedName name="ENGAGE_wGUIm4POYcY13h1q8Md0_1607951793">#REF!</definedName>
    <definedName name="ENGAGE_Whli14PxYwcZfSmvbLLA_1607951657">#REF!</definedName>
    <definedName name="ENGAGE_WhY1utORyJg7ws9ZbFGi_1608645093">#REF!</definedName>
    <definedName name="ENGAGE_Wi2zR7uiWJRCdOMEsr8t_1608645065">#REF!</definedName>
    <definedName name="ENGAGE_WiuWDpN3DRCwqfd7vgsI_1608644996">#REF!</definedName>
    <definedName name="ENGAGE_wJRbyzqjK8dh9gg2UYzr_1608645144">#REF!</definedName>
    <definedName name="ENGAGE_WLfFc9Z5Yxclc6GvpAr5_1579601681" localSheetId="1">#REF!</definedName>
    <definedName name="ENGAGE_WLfFc9Z5Yxclc6GvpAr5_1579601681">#REF!</definedName>
    <definedName name="ENGAGE_wmcVPIwtctWXcyAYoLFh_1636454623">#REF!</definedName>
    <definedName name="ENGAGE_wNbOTpPL3QSVjDCsVlzN_1579601627" localSheetId="1">#REF!</definedName>
    <definedName name="ENGAGE_wNbOTpPL3QSVjDCsVlzN_1579601627">#REF!</definedName>
    <definedName name="ENGAGE_WNiMcRFwti7JWtTpehqb_1607951688">#REF!</definedName>
    <definedName name="ENGAGE_WpvLNajX1HbHGNaEU27O_1636454644">#REF!</definedName>
    <definedName name="ENGAGE_wsYVvGN2iWkQfT2NlWZb_1579601714" localSheetId="1">#REF!</definedName>
    <definedName name="ENGAGE_wsYVvGN2iWkQfT2NlWZb_1579601714">#REF!</definedName>
    <definedName name="ENGAGE_WT02AXt0EDTtfC9h271n_1579601608" localSheetId="1">#REF!</definedName>
    <definedName name="ENGAGE_WT02AXt0EDTtfC9h271n_1579601608">#REF!</definedName>
    <definedName name="ENGAGE_wtgJYaWiMjPFlv7iagXa_1636454620">#REF!</definedName>
    <definedName name="ENGAGE_WtPDKos5pmDEze1i9U3N_1636454632">#REF!</definedName>
    <definedName name="ENGAGE_wuKrFf5S7LP0DMtfwK92_1607951712">#REF!</definedName>
    <definedName name="ENGAGE_wUo1SDxGDqv1WyMK0b3t_1607951793">#REF!</definedName>
    <definedName name="ENGAGE_wuwF5mexBJPZpJO6B658_1636454625">#REF!</definedName>
    <definedName name="ENGAGE_wUyjSzVjyJJ9dW09vaMw_1608644998">#REF!</definedName>
    <definedName name="ENGAGE_wWs2xhmgQMylUG1Xhdzi_1607951620">#REF!</definedName>
    <definedName name="ENGAGE_wxlm9O0qjXHoMOQUzC5w_1579601695" localSheetId="1">#REF!</definedName>
    <definedName name="ENGAGE_wxlm9O0qjXHoMOQUzC5w_1579601695">#REF!</definedName>
    <definedName name="ENGAGE_X0WudHjYCXeWms4ZwfLr_1579601669" localSheetId="1">#REF!</definedName>
    <definedName name="ENGAGE_X0WudHjYCXeWms4ZwfLr_1579601669">#REF!</definedName>
    <definedName name="ENGAGE_X0XxKqOplR85npeVQBkG_1636454648">#REF!</definedName>
    <definedName name="ENGAGE_X1F7Qblw9EdVvGd1Ogk3_1607951718">#REF!</definedName>
    <definedName name="ENGAGE_x1jfnooFcptFqS4SVkQA_1608645036">#REF!</definedName>
    <definedName name="ENGAGE_X3rwgzUdTPKfgpGF3dVa_1608645047">#REF!</definedName>
    <definedName name="ENGAGE_X5X9W7u4gXGUcV9N5ZAO_1607951615">#REF!</definedName>
    <definedName name="ENGAGE_X6LJbBDlz4UQKIKutD8V_1607951773">#REF!</definedName>
    <definedName name="ENGAGE_X7j48FsoGZb0D2QliP0F_1636454607">#REF!</definedName>
    <definedName name="ENGAGE_x7RqYUKp1ADJQJoT9fcW_1608645079">#REF!</definedName>
    <definedName name="ENGAGE_X8IH55AYW5gDtQILcGkj_1608645041">#REF!</definedName>
    <definedName name="ENGAGE_x8RPVnWidZhQ69FpvB0M_1636454629">#REF!</definedName>
    <definedName name="ENGAGE_x9HqthBBytrlO0DbRo4d_1607951611">#REF!</definedName>
    <definedName name="ENGAGE_XaJJ0aOm5hcpUykuaUov_1636454651">#REF!</definedName>
    <definedName name="ENGAGE_XAMene55GILboKqEsjvv_1636454621">#REF!</definedName>
    <definedName name="ENGAGE_xapn3PhQG4Qc1xEp1AOQ_1636454646">#REF!</definedName>
    <definedName name="ENGAGE_XAYTvLvywo7OeJWZLuBy_1607951689">#REF!</definedName>
    <definedName name="ENGAGE_XBbod8ewuic3j6VG22gO_1608645122">#REF!</definedName>
    <definedName name="ENGAGE_XBjUifaylhGvUIN9V7L9_1579601617" localSheetId="1">#REF!</definedName>
    <definedName name="ENGAGE_XBjUifaylhGvUIN9V7L9_1579601617">#REF!</definedName>
    <definedName name="ENGAGE_XCwXyN4yXc5uNVRMVlZo_1608645054">#REF!</definedName>
    <definedName name="ENGAGE_xcXKSMrObxnUN8wUTK0C_1579601690" localSheetId="1">#REF!</definedName>
    <definedName name="ENGAGE_xcXKSMrObxnUN8wUTK0C_1579601690">#REF!</definedName>
    <definedName name="ENGAGE_xdcxsElrdhwO7s8tJZA7_1579601597" localSheetId="1">#REF!</definedName>
    <definedName name="ENGAGE_xdcxsElrdhwO7s8tJZA7_1579601597">#REF!</definedName>
    <definedName name="ENGAGE_xdCYLt02ISOBygIBhJkb_1608645144">#REF!</definedName>
    <definedName name="ENGAGE_Xdhm9l2VtDB5WujbViUh_1608645116">#REF!</definedName>
    <definedName name="ENGAGE_XedaJCGMmAZHOWu7Kxhr_1579601607" localSheetId="1">#REF!</definedName>
    <definedName name="ENGAGE_XedaJCGMmAZHOWu7Kxhr_1579601607">#REF!</definedName>
    <definedName name="ENGAGE_XFNJVKDU24lwDua1YR9z_1607951670">#REF!</definedName>
    <definedName name="ENGAGE_xggICu7dqisYIiOtfk0u_1636454612">#REF!</definedName>
    <definedName name="ENGAGE_xGkOADSxoGSwP46f4UWz_1608644981">#REF!</definedName>
    <definedName name="ENGAGE_XHAZGmlcNTdF9rCwEqd6_1607951777">#REF!</definedName>
    <definedName name="ENGAGE_XhbIsTzKqDdGEeuW2zZv_1607951712">#REF!</definedName>
    <definedName name="ENGAGE_xhIFYudgSFYYuGrqQQet_1636454654">#REF!</definedName>
    <definedName name="ENGAGE_XhJaItvABod546VumhMM_1579601700" localSheetId="1">#REF!</definedName>
    <definedName name="ENGAGE_XhJaItvABod546VumhMM_1579601700">#REF!</definedName>
    <definedName name="ENGAGE_xi6I7ZCiBQVHSK8ljsrx_1607951694">#REF!</definedName>
    <definedName name="ENGAGE_XiU6mNwbczBIMLT9j7VL_1607951732">#REF!</definedName>
    <definedName name="ENGAGE_XjBFEXAaiPwoOda5bqka_1636454614">#REF!</definedName>
    <definedName name="ENGAGE_xjlSn4Y9rMSbnqMEr6kA_1607951646">#REF!</definedName>
    <definedName name="ENGAGE_XKUdEGxNSsFGQSrTxETm_1607951749">#REF!</definedName>
    <definedName name="ENGAGE_xltND1BnmE5XPEfJ4aWS_1607951680">#REF!</definedName>
    <definedName name="ENGAGE_XMZyV6Amp8T3gRrTnoVy_1579601708" localSheetId="1">#REF!</definedName>
    <definedName name="ENGAGE_XMZyV6Amp8T3gRrTnoVy_1579601708">#REF!</definedName>
    <definedName name="ENGAGE_XNHp1jdyUdAqqKsKt8j4_1607951593">#REF!</definedName>
    <definedName name="ENGAGE_XOCdte0MZHZhIoc20BcS_1608645006">#REF!</definedName>
    <definedName name="ENGAGE_xOXbTTdjG0WqitehoSEz_1579601624" localSheetId="1">#REF!</definedName>
    <definedName name="ENGAGE_xOXbTTdjG0WqitehoSEz_1579601624">#REF!</definedName>
    <definedName name="ENGAGE_xPjwSirUn8yEB9gvPvoF_1608645041">#REF!</definedName>
    <definedName name="ENGAGE_XPLNA0zycY772O0lNwq9_1607951689">#REF!</definedName>
    <definedName name="ENGAGE_xPQUoJ72dALpz2dJKKkU_1608645114">#REF!</definedName>
    <definedName name="ENGAGE_Xpt7tRP2CDTG4jFePOpy_1579601714" localSheetId="1">#REF!</definedName>
    <definedName name="ENGAGE_Xpt7tRP2CDTG4jFePOpy_1579601714">#REF!</definedName>
    <definedName name="ENGAGE_xQM4O68qyfIm1vS7mCkc_1579601677" localSheetId="1">#REF!</definedName>
    <definedName name="ENGAGE_xQM4O68qyfIm1vS7mCkc_1579601677">#REF!</definedName>
    <definedName name="ENGAGE_xrjxaYSQJSTrEcbMwPOi_1636454664">#REF!</definedName>
    <definedName name="ENGAGE_xSIHI7G14QTTAKX9bksQ_1579601702" localSheetId="1">#REF!</definedName>
    <definedName name="ENGAGE_xSIHI7G14QTTAKX9bksQ_1579601702">#REF!</definedName>
    <definedName name="ENGAGE_xu0YdaVbkQIFsrp9bCSZ_1636454626">#REF!</definedName>
    <definedName name="ENGAGE_Xu4BgUFu65UCWnu9yxvp_1636454655">#REF!</definedName>
    <definedName name="ENGAGE_xwcUbfrwQZONbAI1lbd3_1608645169">#REF!</definedName>
    <definedName name="ENGAGE_XXUopcLOSsQRWvsETfSi_1579601612" localSheetId="1">#REF!</definedName>
    <definedName name="ENGAGE_XXUopcLOSsQRWvsETfSi_1579601612">#REF!</definedName>
    <definedName name="ENGAGE_xyMz97bUpOdEnScKAPyG_1608645150">#REF!</definedName>
    <definedName name="ENGAGE_xZ2UqQwNrL3FuQBD9tzA_1636454644">#REF!</definedName>
    <definedName name="ENGAGE_XZU6gY4Nh9N4WHwqS8QJ_1608644968">#REF!</definedName>
    <definedName name="ENGAGE_xzy512uFKR5xO3cPMbWN_1636454623">#REF!</definedName>
    <definedName name="ENGAGE_Y5ncWQF5cEJNQ9aNz4IL_1607951805">#REF!</definedName>
    <definedName name="ENGAGE_Y66fiDk5NgeGUuom3BIN_1607951795">#REF!</definedName>
    <definedName name="ENGAGE_Y6hBDNlpvdkmaGNR1OQt_1608645065">#REF!</definedName>
    <definedName name="ENGAGE_Y7UwUCgW0u06ERe70NIk_1636454669">#REF!</definedName>
    <definedName name="ENGAGE_YA6LO629jKBMyDWZEPJm_1579601731" localSheetId="1">#REF!</definedName>
    <definedName name="ENGAGE_YA6LO629jKBMyDWZEPJm_1579601731">#REF!</definedName>
    <definedName name="ENGAGE_YaUDjx4ACv0WwjHgnqfT_1608645168">#REF!</definedName>
    <definedName name="ENGAGE_yBBA8Mz3o1qVNCLRHejR_1608645018">#REF!</definedName>
    <definedName name="ENGAGE_YCooI2x6mC3oXEcdsTQc_1608645079">#REF!</definedName>
    <definedName name="ENGAGE_YCWdTRgYHOQTinQMcCeL_1636454670">#REF!</definedName>
    <definedName name="ENGAGE_YD3e8AOi4apm93hgVYBT_1607951668">#REF!</definedName>
    <definedName name="ENGAGE_yd7CN7d705nT09He6pYn_1579601722" localSheetId="1">#REF!</definedName>
    <definedName name="ENGAGE_yd7CN7d705nT09He6pYn_1579601722">#REF!</definedName>
    <definedName name="ENGAGE_YdCkGu670bcOqE0ys0Fh_1608645089">#REF!</definedName>
    <definedName name="ENGAGE_YdPyZohlFbGXKhEwFvL3_1607951642">#REF!</definedName>
    <definedName name="ENGAGE_yDQuZNUwbt4jX8utQ7Ph_1579601609" localSheetId="1">#REF!</definedName>
    <definedName name="ENGAGE_yDQuZNUwbt4jX8utQ7Ph_1579601609">#REF!</definedName>
    <definedName name="ENGAGE_yFD8MOqY3vuCmpy7bJFR_1608645095">#REF!</definedName>
    <definedName name="ENGAGE_yH3eFaAhfkrLLteMyxpd_1608644988">#REF!</definedName>
    <definedName name="ENGAGE_YHGuY3LN7rTB15c5KpZY_1636454672">#REF!</definedName>
    <definedName name="ENGAGE_YiCeQhX39WSpZph8bXfk_1608644991">#REF!</definedName>
    <definedName name="ENGAGE_YirXDle5oPDR1r6mhPlJ_1608645149">#REF!</definedName>
    <definedName name="ENGAGE_YIUpLcwqDOz5ZVP9PLI2_1579601679" localSheetId="1">#REF!</definedName>
    <definedName name="ENGAGE_YIUpLcwqDOz5ZVP9PLI2_1579601679">#REF!</definedName>
    <definedName name="ENGAGE_YJ2Z6i3CXXAbD3Ba12f4_1579601641" localSheetId="1">#REF!</definedName>
    <definedName name="ENGAGE_YJ2Z6i3CXXAbD3Ba12f4_1579601641">#REF!</definedName>
    <definedName name="ENGAGE_YK4SUq3BOM9o18EYeS2a_1579601707" localSheetId="1">#REF!</definedName>
    <definedName name="ENGAGE_YK4SUq3BOM9o18EYeS2a_1579601707">#REF!</definedName>
    <definedName name="ENGAGE_yk56DgnDPWisDUccsQmk_1608645155">#REF!</definedName>
    <definedName name="ENGAGE_YL87cN19vpzynWxF4lEC_1608645136">#REF!</definedName>
    <definedName name="ENGAGE_YMeRFMq5Rg4K7WO8NN0d_1636454607">#REF!</definedName>
    <definedName name="ENGAGE_YMoVirPAX40znaoeYwom_1579601678" localSheetId="1">#REF!</definedName>
    <definedName name="ENGAGE_YMoVirPAX40znaoeYwom_1579601678">#REF!</definedName>
    <definedName name="ENGAGE_ymR4PCYVdFx5Wmj5hlcH_1607951726">#REF!</definedName>
    <definedName name="ENGAGE_YMyTBmecScxn9M6HCqsC_1579601640" localSheetId="1">#REF!</definedName>
    <definedName name="ENGAGE_YMyTBmecScxn9M6HCqsC_1579601640">#REF!</definedName>
    <definedName name="ENGAGE_YmzECEL80ke9EhVCRLrt_1607951670">#REF!</definedName>
    <definedName name="ENGAGE_Yn778pO6uKrvccCaFukh_1579601637" localSheetId="1">#REF!</definedName>
    <definedName name="ENGAGE_Yn778pO6uKrvccCaFukh_1579601637">#REF!</definedName>
    <definedName name="ENGAGE_yNjQ3FpoLEmp6MITUj5S_1636454645">#REF!</definedName>
    <definedName name="ENGAGE_YnN6XXgH95iwkkz1Nom3_1608645048">#REF!</definedName>
    <definedName name="ENGAGE_yoz0YeBE4REobjx0qNrB_1579601713" localSheetId="1">#REF!</definedName>
    <definedName name="ENGAGE_yoz0YeBE4REobjx0qNrB_1579601713">#REF!</definedName>
    <definedName name="ENGAGE_yp4CON9snCjjxy64ZGff_1579601608" localSheetId="1">#REF!</definedName>
    <definedName name="ENGAGE_yp4CON9snCjjxy64ZGff_1579601608">#REF!</definedName>
    <definedName name="ENGAGE_ypelW82jtMuGxhoeElAO_1636454610">#REF!</definedName>
    <definedName name="ENGAGE_yq1QCcOhbQ4Sppz5Bgt0_1579601632" localSheetId="1">#REF!</definedName>
    <definedName name="ENGAGE_yq1QCcOhbQ4Sppz5Bgt0_1579601632">#REF!</definedName>
    <definedName name="ENGAGE_yQPNHx0tqKv52jaepj5D_1608645109">#REF!</definedName>
    <definedName name="ENGAGE_yqTSA1Ja5LSCVJyy6XQx_1579601713" localSheetId="1">#REF!</definedName>
    <definedName name="ENGAGE_yqTSA1Ja5LSCVJyy6XQx_1579601713">#REF!</definedName>
    <definedName name="ENGAGE_YqUj29RxKgalJjpEYkkp_1636454645">#REF!</definedName>
    <definedName name="ENGAGE_YqZFUnt1vc5bxx8W6PNJ_1579601617" localSheetId="1">#REF!</definedName>
    <definedName name="ENGAGE_YqZFUnt1vc5bxx8W6PNJ_1579601617">#REF!</definedName>
    <definedName name="ENGAGE_Yt3yX9K7WK429spP2muv_1607951773">#REF!</definedName>
    <definedName name="ENGAGE_YtqGqYWagSDznj8oU9Vb_1607951600">#REF!</definedName>
    <definedName name="ENGAGE_YtRl1NjEjB7KZO3sO4BO_1579601697" localSheetId="1">#REF!</definedName>
    <definedName name="ENGAGE_YtRl1NjEjB7KZO3sO4BO_1579601697">#REF!</definedName>
    <definedName name="ENGAGE_YuixNn8TNt9kxpMZnKwY_1608645040">#REF!</definedName>
    <definedName name="ENGAGE_yuuxU3ViJX4xgx1yNGWI_1636454645">#REF!</definedName>
    <definedName name="ENGAGE_YUVaZK0Y7vxTykbPX4zG_1608645061">#REF!</definedName>
    <definedName name="ENGAGE_yux4oct3xMd6emrA7pQk_1579601664" localSheetId="1">#REF!</definedName>
    <definedName name="ENGAGE_yux4oct3xMd6emrA7pQk_1579601664">#REF!</definedName>
    <definedName name="ENGAGE_yV3fLPYLGDPVDAbTsuVt_1607951614">#REF!</definedName>
    <definedName name="ENGAGE_YvIuzU4PoowSQAUP6QWS_1579601652" localSheetId="1">#REF!</definedName>
    <definedName name="ENGAGE_YvIuzU4PoowSQAUP6QWS_1579601652">#REF!</definedName>
    <definedName name="ENGAGE_YXQ07cTaeI7o5WLxwwuU_1636454662">#REF!</definedName>
    <definedName name="ENGAGE_yXTYbirO7QTbbZif7zXn_1607951751">#REF!</definedName>
    <definedName name="ENGAGE_yZRUDCwEnvdSkk5F1IH1_1607951684">#REF!</definedName>
    <definedName name="ENGAGE_Z0k3h44YdHne3mWUiXDm_1579601684" localSheetId="1">#REF!</definedName>
    <definedName name="ENGAGE_Z0k3h44YdHne3mWUiXDm_1579601684">#REF!</definedName>
    <definedName name="ENGAGE_z1IBuqpk5m0DYHVJT15j_1636454620">#REF!</definedName>
    <definedName name="ENGAGE_Z2aHu2OvBKXjVI1I5RzS_1608644972">#REF!</definedName>
    <definedName name="ENGAGE_z3JPLlsqP8VJbf4TWCSG_1636454622">#REF!</definedName>
    <definedName name="ENGAGE_z3RTHSD3AF0vR5OU99Fg_1607951633">#REF!</definedName>
    <definedName name="ENGAGE_z4KjvPSRLteW6vfZddhb_1608645056">#REF!</definedName>
    <definedName name="ENGAGE_z4rYCfmROCboMYhDaP3p_1636454630">#REF!</definedName>
    <definedName name="ENGAGE_Z5W2yqkHHOODxTN1sr8m_1636454633">#REF!</definedName>
    <definedName name="ENGAGE_z5YFUMtme0lEUmRzSEwo_1608645167">#REF!</definedName>
    <definedName name="ENGAGE_Z6nKwmnxyDBXBGiG9AL7_1636454660">#REF!</definedName>
    <definedName name="ENGAGE_Z76NWDTEv7PC7fVoluHx_1607951730">#REF!</definedName>
    <definedName name="ENGAGE_z8LjRhkJvmU1FWDYvGig_1608645110">#REF!</definedName>
    <definedName name="ENGAGE_Z9PCMZ87WEIo84vJOlTy_1608645056">#REF!</definedName>
    <definedName name="ENGAGE_zAAUhvxZCYmmddURb5ne_1579601715" localSheetId="1">#REF!</definedName>
    <definedName name="ENGAGE_zAAUhvxZCYmmddURb5ne_1579601715">#REF!</definedName>
    <definedName name="ENGAGE_zaSGrboPh89cdPlKRspr_1579601607" localSheetId="1">#REF!</definedName>
    <definedName name="ENGAGE_zaSGrboPh89cdPlKRspr_1579601607">#REF!</definedName>
    <definedName name="ENGAGE_ZBgkJxmBeM1qpBSQK012_1636454651">#REF!</definedName>
    <definedName name="ENGAGE_zBIuXtdtcDcGJcQCm4cY_1636454653">#REF!</definedName>
    <definedName name="ENGAGE_ZBwClfPdIJkW8dv7jd9q_1579601728" localSheetId="1">#REF!</definedName>
    <definedName name="ENGAGE_ZBwClfPdIJkW8dv7jd9q_1579601728">#REF!</definedName>
    <definedName name="ENGAGE_zc0rnCn7f9HkFzok8zbg_1636454643">#REF!</definedName>
    <definedName name="ENGAGE_Zc94KNeymNlZmyJt49Sx_1579601707" localSheetId="1">#REF!</definedName>
    <definedName name="ENGAGE_Zc94KNeymNlZmyJt49Sx_1579601707">#REF!</definedName>
    <definedName name="ENGAGE_zCH4sUPhQ7q8mZNpDKWi_1579601699" localSheetId="1">#REF!</definedName>
    <definedName name="ENGAGE_zCH4sUPhQ7q8mZNpDKWi_1579601699">#REF!</definedName>
    <definedName name="ENGAGE_zCWTrKVgYoIhJo8YmFrO_1607951603">#REF!</definedName>
    <definedName name="ENGAGE_zdJkDxxTmkRrn02Cb1hH_1607951717">#REF!</definedName>
    <definedName name="ENGAGE_zduxdAuIxCbxM9slYDrM_1607951668">#REF!</definedName>
    <definedName name="ENGAGE_zEe5Hx4yhL9t2rasGyL7_1636454655">#REF!</definedName>
    <definedName name="ENGAGE_zEK3hyF01As6Tt1oFKsi_1636454608">#REF!</definedName>
    <definedName name="ENGAGE_Zf6KN1uTsLbmCpEP70X9_1607951802">#REF!</definedName>
    <definedName name="ENGAGE_ZfQ805qNpcLc7syJOn6P_1608644972">#REF!</definedName>
    <definedName name="ENGAGE_Zg2KUsqYyYsZp4yvROEl_1636454670">#REF!</definedName>
    <definedName name="ENGAGE_ZgYb2P1sKABmbtFH852h_1579601738" localSheetId="1">#REF!</definedName>
    <definedName name="ENGAGE_ZgYb2P1sKABmbtFH852h_1579601738">#REF!</definedName>
    <definedName name="ENGAGE_zhKvuf4yZTQtkETQ1LOa_1608645040">#REF!</definedName>
    <definedName name="ENGAGE_zKayMjexUcLD6pJdgKRi_1607951710">#REF!</definedName>
    <definedName name="ENGAGE_zL0bkYZwVAauKjVqMcbn_1579601665" localSheetId="1">#REF!</definedName>
    <definedName name="ENGAGE_zL0bkYZwVAauKjVqMcbn_1579601665">#REF!</definedName>
    <definedName name="ENGAGE_Zl0ujnbIR8GszdJ54tMX_1636454639">#REF!</definedName>
    <definedName name="ENGAGE_ZllNpfCVZceSbbBex8AJ_1636454617">#REF!</definedName>
    <definedName name="ENGAGE_zLOjhjQvUmOJyhodaP6D_1608644988">#REF!</definedName>
    <definedName name="ENGAGE_zLq1WRXq9KYErG8d2xaE_1608645114">#REF!</definedName>
    <definedName name="ENGAGE_znf4xtR6gs0fxf5wHs8Z_1608644987">#REF!</definedName>
    <definedName name="ENGAGE_ZngghgKvTseP3ucKZMHb_1579601728" localSheetId="1">#REF!</definedName>
    <definedName name="ENGAGE_ZngghgKvTseP3ucKZMHb_1579601728">#REF!</definedName>
    <definedName name="ENGAGE_zNz9wHlKfNa4hvjYIYge_1608645085">#REF!</definedName>
    <definedName name="ENGAGE_ZObIpzp5393pNMdxr14i_1607951659">#REF!</definedName>
    <definedName name="ENGAGE_ZOdWyaHUQgTmMWjt5ccA_1636454643">#REF!</definedName>
    <definedName name="ENGAGE_zOgauO9FzM2RA4np3Aqv_1608645049">#REF!</definedName>
    <definedName name="ENGAGE_zQyNeRUsXetCplWQ5sJQ_1607951762">#REF!</definedName>
    <definedName name="ENGAGE_zrElF5OPdeHCxowdCO1w_1636454671">#REF!</definedName>
    <definedName name="ENGAGE_zrwavjEIMirC173mpJxy_1608645090">#REF!</definedName>
    <definedName name="ENGAGE_zslRPNBC7DzDo9VKuA4c_1607951645">#REF!</definedName>
    <definedName name="ENGAGE_Zt709ydbOfdNCYwzRR5a_1607951784">#REF!</definedName>
    <definedName name="ENGAGE_zU5pkBSNrDX7wGKLjaeA_1636454616">#REF!</definedName>
    <definedName name="ENGAGE_ZUdSJ1h88EFuQqz4delE_1607951801">#REF!</definedName>
    <definedName name="ENGAGE_zuSBhlFQotAGCJStclm8_1636454611">#REF!</definedName>
    <definedName name="ENGAGE_Zvp0dSjhbzJWocYR4b1h_1579601640" localSheetId="1">#REF!</definedName>
    <definedName name="ENGAGE_Zvp0dSjhbzJWocYR4b1h_1579601640">#REF!</definedName>
    <definedName name="ENGAGE_Zw4nUm6RVuI1L28e8UCi_1579601648" localSheetId="1">#REF!</definedName>
    <definedName name="ENGAGE_Zw4nUm6RVuI1L28e8UCi_1579601648">#REF!</definedName>
    <definedName name="ENGAGE_ZWCbwPd067rdgTbs6vid_1608645114">#REF!</definedName>
    <definedName name="ENGAGE_ZXjGl8Ecf0cMk6XLoViJ_1636454631">#REF!</definedName>
    <definedName name="ENGAGE_ZxZX6uw2YXPLbojPtztH_1579601669" localSheetId="1">#REF!</definedName>
    <definedName name="ENGAGE_ZxZX6uw2YXPLbojPtztH_1579601669">#REF!</definedName>
    <definedName name="ENGAGE_zyEvo08GAjDeXjRHK7aH_1579601593" localSheetId="1">#REF!</definedName>
    <definedName name="ENGAGE_zyEvo08GAjDeXjRHK7aH_1579601593">#REF!</definedName>
    <definedName name="ENGAGE_ZYtIvHYvJmJJkKpRGTNI_1608644987">#REF!</definedName>
    <definedName name="OFFSET" localSheetId="1">#REF!</definedName>
    <definedName name="OFFSET">#REF!</definedName>
    <definedName name="PERIOD" localSheetId="1">#REF!</definedName>
    <definedName name="PERIO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9" i="11" l="1"/>
  <c r="F27" i="30"/>
  <c r="F28" i="30"/>
  <c r="E28" i="30"/>
  <c r="D28" i="30"/>
  <c r="E27" i="30"/>
  <c r="D27" i="30"/>
  <c r="C57" i="9" l="1"/>
  <c r="C56" i="9"/>
  <c r="C55" i="9"/>
  <c r="C54" i="9"/>
  <c r="C53" i="9"/>
  <c r="C52" i="9"/>
  <c r="C51" i="9"/>
  <c r="C50" i="9"/>
  <c r="C48" i="9"/>
  <c r="C49" i="9"/>
  <c r="C47" i="9"/>
  <c r="C46" i="9"/>
  <c r="C44" i="9"/>
  <c r="C43" i="9"/>
  <c r="C45" i="9"/>
  <c r="P41" i="9"/>
  <c r="C42" i="9"/>
  <c r="C40" i="9"/>
  <c r="C39" i="9"/>
  <c r="C38" i="9"/>
  <c r="C37" i="9"/>
  <c r="C36" i="9"/>
  <c r="C176" i="18"/>
  <c r="A120" i="21"/>
  <c r="A117" i="21"/>
  <c r="A116" i="21"/>
  <c r="A115" i="21"/>
  <c r="A112" i="21"/>
  <c r="A111" i="21"/>
  <c r="A110" i="21"/>
  <c r="A109" i="21"/>
  <c r="A104" i="21"/>
  <c r="A91" i="21"/>
  <c r="A90" i="21"/>
  <c r="A89" i="21"/>
  <c r="A86" i="21"/>
  <c r="A85" i="21"/>
  <c r="A84" i="21"/>
  <c r="A79" i="21"/>
  <c r="A78" i="21"/>
  <c r="A77" i="21"/>
  <c r="A76" i="21"/>
  <c r="A75" i="21"/>
  <c r="A70" i="21"/>
  <c r="A69" i="21"/>
  <c r="A68" i="21"/>
  <c r="A67" i="21"/>
  <c r="A66" i="21"/>
  <c r="A65" i="21"/>
  <c r="A64" i="21"/>
  <c r="A63" i="21"/>
  <c r="A60" i="21"/>
  <c r="A59" i="21"/>
  <c r="A58" i="21"/>
  <c r="A57" i="21"/>
  <c r="A50" i="21"/>
  <c r="A49" i="21"/>
  <c r="A40" i="21"/>
  <c r="A39" i="21"/>
  <c r="A38" i="21"/>
  <c r="A37" i="21"/>
  <c r="A29" i="21"/>
  <c r="A28" i="21"/>
  <c r="A27" i="21"/>
  <c r="A26" i="21"/>
  <c r="A25" i="21"/>
  <c r="A24" i="21"/>
  <c r="A23" i="21"/>
  <c r="A22" i="21"/>
  <c r="A16" i="21"/>
  <c r="A15" i="21"/>
  <c r="A14" i="21"/>
  <c r="A13" i="21"/>
  <c r="A12" i="21"/>
  <c r="A11" i="21"/>
  <c r="A10" i="21"/>
  <c r="A9" i="21"/>
  <c r="A6" i="21"/>
  <c r="E54" i="11"/>
  <c r="F55" i="11"/>
  <c r="E52" i="11"/>
  <c r="E53" i="11"/>
  <c r="E51" i="11"/>
  <c r="E48" i="11"/>
  <c r="E45" i="11"/>
  <c r="E50" i="11"/>
  <c r="E47" i="11"/>
  <c r="E46" i="11"/>
  <c r="E43" i="11"/>
  <c r="E40" i="11"/>
  <c r="E44" i="11"/>
  <c r="E42" i="11"/>
  <c r="E39" i="11"/>
  <c r="E41" i="11"/>
  <c r="E38" i="11"/>
  <c r="E37" i="11"/>
  <c r="E36" i="11"/>
  <c r="E35" i="11"/>
  <c r="C175" i="18"/>
  <c r="C174" i="18"/>
  <c r="C173" i="18"/>
  <c r="C172" i="18"/>
  <c r="C171" i="18"/>
  <c r="C170" i="18"/>
  <c r="C169" i="18"/>
  <c r="C168" i="18"/>
  <c r="C167" i="18"/>
  <c r="C166" i="18"/>
  <c r="C165" i="18"/>
  <c r="C164" i="18"/>
  <c r="C163" i="18"/>
  <c r="C162" i="18"/>
  <c r="C161" i="18"/>
  <c r="C160" i="18"/>
  <c r="C159" i="18"/>
  <c r="C158" i="18"/>
  <c r="C157" i="18"/>
  <c r="C156" i="18"/>
  <c r="C155" i="18"/>
  <c r="C154" i="18"/>
  <c r="C153" i="18"/>
  <c r="E26" i="1"/>
  <c r="E25" i="1"/>
  <c r="E24" i="1"/>
  <c r="E23" i="1"/>
  <c r="E22" i="1"/>
  <c r="E21" i="1"/>
  <c r="E20" i="1"/>
  <c r="E19" i="1"/>
  <c r="E18" i="1"/>
  <c r="E17" i="1"/>
  <c r="E16" i="1"/>
  <c r="E15" i="1"/>
  <c r="E14" i="1"/>
  <c r="E13" i="1"/>
  <c r="E12" i="1"/>
  <c r="E11" i="1"/>
  <c r="E10" i="1"/>
  <c r="E9" i="1"/>
  <c r="E8" i="1"/>
  <c r="E7" i="1"/>
  <c r="E6" i="1"/>
  <c r="E5" i="1"/>
  <c r="E4" i="1"/>
  <c r="E25" i="17"/>
  <c r="D25" i="17"/>
  <c r="C25" i="17"/>
  <c r="A3" i="21"/>
  <c r="A2" i="21"/>
  <c r="D427" i="29"/>
  <c r="D426" i="29"/>
  <c r="D425" i="29"/>
  <c r="D424" i="29"/>
  <c r="D423" i="29"/>
  <c r="D422" i="29"/>
  <c r="D421" i="29"/>
  <c r="D420" i="29"/>
  <c r="D419" i="29"/>
  <c r="D418" i="29"/>
  <c r="D417" i="29"/>
  <c r="D416" i="29"/>
  <c r="D415" i="29"/>
  <c r="D414" i="29"/>
  <c r="D413" i="29"/>
  <c r="D412" i="29"/>
  <c r="D411" i="29"/>
  <c r="D410" i="29"/>
  <c r="D409" i="29"/>
  <c r="D408" i="29"/>
  <c r="D407" i="29"/>
  <c r="D405" i="29"/>
  <c r="D404" i="29"/>
  <c r="D403" i="29"/>
  <c r="D402" i="29"/>
  <c r="D401" i="29"/>
  <c r="D400" i="29"/>
  <c r="D399" i="29"/>
  <c r="D398" i="29"/>
  <c r="D397" i="29"/>
  <c r="D396" i="29"/>
  <c r="D395" i="29"/>
  <c r="D394" i="29"/>
  <c r="D393" i="29"/>
  <c r="D392" i="29"/>
  <c r="D391" i="29"/>
  <c r="D390" i="29"/>
  <c r="D389" i="29"/>
  <c r="D388" i="29"/>
  <c r="D387" i="29"/>
  <c r="D386" i="29"/>
  <c r="D385" i="29"/>
  <c r="D381" i="29"/>
  <c r="D380" i="29"/>
  <c r="D379" i="29"/>
  <c r="D378" i="29"/>
  <c r="D377" i="29"/>
  <c r="D376" i="29"/>
  <c r="D375" i="29"/>
  <c r="D374" i="29"/>
  <c r="D373" i="29"/>
  <c r="D372" i="29"/>
  <c r="D371" i="29"/>
  <c r="D370" i="29"/>
  <c r="D369" i="29"/>
  <c r="D368" i="29"/>
  <c r="D367" i="29"/>
  <c r="D366" i="29"/>
  <c r="D365" i="29"/>
  <c r="D364" i="29"/>
  <c r="D363" i="29"/>
  <c r="D362" i="29"/>
  <c r="D361" i="29"/>
  <c r="D359" i="29"/>
  <c r="D358" i="29"/>
  <c r="D357" i="29"/>
  <c r="D356" i="29"/>
  <c r="D355" i="29"/>
  <c r="D354" i="29"/>
  <c r="D353" i="29"/>
  <c r="D352" i="29"/>
  <c r="D351" i="29"/>
  <c r="D350" i="29"/>
  <c r="D349" i="29"/>
  <c r="D348" i="29"/>
  <c r="D347" i="29"/>
  <c r="D346" i="29"/>
  <c r="D345" i="29"/>
  <c r="D344" i="29"/>
  <c r="D343" i="29"/>
  <c r="D342" i="29"/>
  <c r="D341" i="29"/>
  <c r="D340" i="29"/>
  <c r="D339" i="29"/>
  <c r="D337" i="29"/>
  <c r="D336" i="29"/>
  <c r="D335" i="29"/>
  <c r="D334" i="29"/>
  <c r="D333" i="29"/>
  <c r="D332" i="29"/>
  <c r="D331" i="29"/>
  <c r="D330" i="29"/>
  <c r="D329" i="29"/>
  <c r="D328" i="29"/>
  <c r="D327" i="29"/>
  <c r="D326" i="29"/>
  <c r="D325" i="29"/>
  <c r="D324" i="29"/>
  <c r="D323" i="29"/>
  <c r="D322" i="29"/>
  <c r="D321" i="29"/>
  <c r="D320" i="29"/>
  <c r="D319" i="29"/>
  <c r="D318" i="29"/>
  <c r="D317" i="29"/>
  <c r="D314" i="29"/>
  <c r="D313" i="29"/>
  <c r="D312" i="29"/>
  <c r="D311" i="29"/>
  <c r="D310" i="29"/>
  <c r="D309" i="29"/>
  <c r="D308" i="29"/>
  <c r="D307" i="29"/>
  <c r="D306" i="29"/>
  <c r="D305" i="29"/>
  <c r="D304" i="29"/>
  <c r="D303" i="29"/>
  <c r="D302" i="29"/>
  <c r="D301" i="29"/>
  <c r="D300" i="29"/>
  <c r="D299" i="29"/>
  <c r="D298" i="29"/>
  <c r="D297" i="29"/>
  <c r="D296" i="29"/>
  <c r="D295" i="29"/>
  <c r="D294" i="29"/>
  <c r="D292" i="29"/>
  <c r="D291" i="29"/>
  <c r="D290" i="29"/>
  <c r="D289" i="29"/>
  <c r="D288" i="29"/>
  <c r="D287" i="29"/>
  <c r="D286" i="29"/>
  <c r="D285" i="29"/>
  <c r="D284" i="29"/>
  <c r="D283" i="29"/>
  <c r="D282" i="29"/>
  <c r="D281" i="29"/>
  <c r="D280" i="29"/>
  <c r="D279" i="29"/>
  <c r="D278" i="29"/>
  <c r="D277" i="29"/>
  <c r="D276" i="29"/>
  <c r="D275" i="29"/>
  <c r="D274" i="29"/>
  <c r="D273" i="29"/>
  <c r="D272" i="29"/>
  <c r="D270" i="29"/>
  <c r="D269" i="29"/>
  <c r="D268" i="29"/>
  <c r="D267" i="29"/>
  <c r="D266" i="29"/>
  <c r="D265" i="29"/>
  <c r="D264" i="29"/>
  <c r="D263" i="29"/>
  <c r="D262" i="29"/>
  <c r="D261" i="29"/>
  <c r="D260" i="29"/>
  <c r="D259" i="29"/>
  <c r="D258" i="29"/>
  <c r="D257" i="29"/>
  <c r="D256" i="29"/>
  <c r="D255" i="29"/>
  <c r="D254" i="29"/>
  <c r="D253" i="29"/>
  <c r="D252" i="29"/>
  <c r="D251" i="29"/>
  <c r="D250" i="29"/>
  <c r="D248" i="29"/>
  <c r="D247" i="29"/>
  <c r="D246" i="29"/>
  <c r="D245" i="29"/>
  <c r="D244" i="29"/>
  <c r="D243" i="29"/>
  <c r="D242" i="29"/>
  <c r="D241" i="29"/>
  <c r="D240" i="29"/>
  <c r="D239" i="29"/>
  <c r="D238" i="29"/>
  <c r="D237" i="29"/>
  <c r="D236" i="29"/>
  <c r="D235" i="29"/>
  <c r="D234" i="29"/>
  <c r="D233" i="29"/>
  <c r="D232" i="29"/>
  <c r="D231" i="29"/>
  <c r="D230" i="29"/>
  <c r="D229" i="29"/>
  <c r="D228" i="29"/>
  <c r="D111" i="29"/>
  <c r="D110" i="29"/>
  <c r="D109" i="29"/>
  <c r="D108" i="29"/>
  <c r="D107" i="29"/>
  <c r="D106" i="29"/>
  <c r="D105" i="29"/>
  <c r="D104" i="29"/>
  <c r="D103" i="29"/>
  <c r="D102" i="29"/>
  <c r="D101" i="29"/>
  <c r="D100" i="29"/>
  <c r="D99" i="29"/>
  <c r="D98" i="29"/>
  <c r="D97" i="29"/>
  <c r="D96" i="29"/>
  <c r="D95" i="29"/>
  <c r="D94" i="29"/>
  <c r="D93" i="29"/>
  <c r="D92" i="29"/>
  <c r="D91" i="29"/>
  <c r="A103" i="21"/>
  <c r="A99" i="21"/>
  <c r="A36" i="21"/>
  <c r="A74" i="21"/>
  <c r="A44" i="21"/>
  <c r="A19" i="21"/>
  <c r="A18" i="21"/>
  <c r="A73" i="21"/>
  <c r="A17" i="21"/>
  <c r="A108" i="21"/>
  <c r="A107" i="21"/>
  <c r="A56" i="21"/>
  <c r="A92" i="21"/>
  <c r="A83" i="21"/>
  <c r="A82" i="21"/>
  <c r="A102" i="21"/>
  <c r="A101" i="21"/>
  <c r="A100" i="21"/>
  <c r="A98" i="21"/>
  <c r="A97" i="21"/>
  <c r="A96" i="21"/>
  <c r="A95" i="21"/>
  <c r="A55" i="21"/>
  <c r="A54" i="21"/>
  <c r="A53" i="21"/>
  <c r="A48" i="21"/>
  <c r="A47" i="21"/>
  <c r="A43" i="21"/>
  <c r="A33" i="21"/>
  <c r="A32" i="21"/>
  <c r="A8" i="21"/>
  <c r="A7" i="21"/>
</calcChain>
</file>

<file path=xl/sharedStrings.xml><?xml version="1.0" encoding="utf-8"?>
<sst xmlns="http://schemas.openxmlformats.org/spreadsheetml/2006/main" count="2459" uniqueCount="608">
  <si>
    <t>0. Overview</t>
  </si>
  <si>
    <t>1. Demographics</t>
  </si>
  <si>
    <t>slider position</t>
  </si>
  <si>
    <t>spectrum</t>
  </si>
  <si>
    <t>slider fill</t>
  </si>
  <si>
    <t>slider size</t>
  </si>
  <si>
    <t>Slide Title</t>
  </si>
  <si>
    <t>Hunterdon</t>
  </si>
  <si>
    <t>Morris</t>
  </si>
  <si>
    <t>Somerset</t>
  </si>
  <si>
    <t>Sussex</t>
  </si>
  <si>
    <t>Burlington</t>
  </si>
  <si>
    <t>Bergen</t>
  </si>
  <si>
    <t>Monmouth</t>
  </si>
  <si>
    <t>Middlesex</t>
  </si>
  <si>
    <t>Gloucester</t>
  </si>
  <si>
    <t>Warren</t>
  </si>
  <si>
    <t>Union</t>
  </si>
  <si>
    <t>Mercer</t>
  </si>
  <si>
    <t>Ocean</t>
  </si>
  <si>
    <t>Cape May</t>
  </si>
  <si>
    <t>Camden</t>
  </si>
  <si>
    <t>Essex</t>
  </si>
  <si>
    <t>Salem</t>
  </si>
  <si>
    <t>Atlantic</t>
  </si>
  <si>
    <t>Hudson</t>
  </si>
  <si>
    <t>Passaic</t>
  </si>
  <si>
    <t>Cumberland</t>
  </si>
  <si>
    <t xml:space="preserve">Hudson </t>
  </si>
  <si>
    <t xml:space="preserve">Gloucester </t>
  </si>
  <si>
    <t xml:space="preserve">Camden </t>
  </si>
  <si>
    <t xml:space="preserve">Cape May </t>
  </si>
  <si>
    <t xml:space="preserve">Essex </t>
  </si>
  <si>
    <t xml:space="preserve">Cumberland </t>
  </si>
  <si>
    <t>White</t>
  </si>
  <si>
    <t>Error</t>
  </si>
  <si>
    <t>Black/ African American</t>
  </si>
  <si>
    <t>American Indian/ Alaska Native</t>
  </si>
  <si>
    <t>Asian</t>
  </si>
  <si>
    <t>Native Hawaiian/ Other PI</t>
  </si>
  <si>
    <t>Other</t>
  </si>
  <si>
    <t>Hispanic/ Latino</t>
  </si>
  <si>
    <t>New Jersey</t>
  </si>
  <si>
    <r>
      <rPr>
        <i/>
        <sz val="9"/>
        <color theme="1"/>
        <rFont val="Calibri"/>
        <family val="2"/>
        <scheme val="minor"/>
      </rPr>
      <t>Info</t>
    </r>
    <r>
      <rPr>
        <sz val="9"/>
        <color theme="1"/>
        <rFont val="Calibri"/>
        <family val="2"/>
        <scheme val="minor"/>
      </rPr>
      <t>: Race alone or in combination of 1+ races</t>
    </r>
  </si>
  <si>
    <t xml:space="preserve">White </t>
  </si>
  <si>
    <t>% Foreign Born</t>
  </si>
  <si>
    <t>United States</t>
  </si>
  <si>
    <t>% English ONLY</t>
  </si>
  <si>
    <t>Statewide</t>
  </si>
  <si>
    <t>Municipality data available?: Yes</t>
  </si>
  <si>
    <t>County</t>
  </si>
  <si>
    <t>Total</t>
  </si>
  <si>
    <t>Poverty Rate</t>
  </si>
  <si>
    <r>
      <rPr>
        <i/>
        <sz val="9"/>
        <color theme="1"/>
        <rFont val="Calibri"/>
        <family val="2"/>
        <scheme val="minor"/>
      </rPr>
      <t>Info</t>
    </r>
    <r>
      <rPr>
        <sz val="9"/>
        <color theme="1"/>
        <rFont val="Calibri"/>
        <family val="2"/>
        <scheme val="minor"/>
      </rPr>
      <t xml:space="preserve">: Includes families where the child (&lt;18) is related to the householder. </t>
    </r>
  </si>
  <si>
    <t>Housing</t>
  </si>
  <si>
    <t xml:space="preserve">Food </t>
  </si>
  <si>
    <t>Child Care</t>
  </si>
  <si>
    <t>Transportation</t>
  </si>
  <si>
    <t>Health Care</t>
  </si>
  <si>
    <t>Other Necessities</t>
  </si>
  <si>
    <t>Taxes</t>
  </si>
  <si>
    <t xml:space="preserve">Total </t>
  </si>
  <si>
    <t>Annual Total</t>
  </si>
  <si>
    <t>Annual Total Cost of Living</t>
  </si>
  <si>
    <t>Source: Economic Policy Institute</t>
  </si>
  <si>
    <t>Median Household Income</t>
  </si>
  <si>
    <t>19-23%</t>
  </si>
  <si>
    <t>14-16%</t>
  </si>
  <si>
    <t>12-15%</t>
  </si>
  <si>
    <t>16-18%</t>
  </si>
  <si>
    <t>13-15%</t>
  </si>
  <si>
    <t>% Households with severe housing problems</t>
  </si>
  <si>
    <t>Location</t>
  </si>
  <si>
    <r>
      <rPr>
        <i/>
        <sz val="9"/>
        <color theme="1"/>
        <rFont val="Calibri"/>
        <family val="2"/>
        <scheme val="minor"/>
      </rPr>
      <t>Source</t>
    </r>
    <r>
      <rPr>
        <sz val="9"/>
        <color theme="1"/>
        <rFont val="Calibri"/>
        <family val="2"/>
        <scheme val="minor"/>
      </rPr>
      <t>: New Jersey Department of Health and Senior Services via Annie E Casey Kids Count</t>
    </r>
  </si>
  <si>
    <t>2015-16</t>
  </si>
  <si>
    <t>2016-17</t>
  </si>
  <si>
    <t>2017-18</t>
  </si>
  <si>
    <t>Infant</t>
  </si>
  <si>
    <t>Toddler</t>
  </si>
  <si>
    <t xml:space="preserve">PreK </t>
  </si>
  <si>
    <t xml:space="preserve">Passaic </t>
  </si>
  <si>
    <t xml:space="preserve">Hunterdon </t>
  </si>
  <si>
    <t>NJ Average</t>
  </si>
  <si>
    <t>Lowest Median Cost in NJ</t>
  </si>
  <si>
    <t>Highest Median Cost in NJ</t>
  </si>
  <si>
    <r>
      <rPr>
        <i/>
        <sz val="9"/>
        <color theme="1"/>
        <rFont val="Calibri"/>
        <family val="2"/>
        <scheme val="minor"/>
      </rPr>
      <t>Source</t>
    </r>
    <r>
      <rPr>
        <sz val="9"/>
        <color theme="1"/>
        <rFont val="Calibri"/>
        <family val="2"/>
        <scheme val="minor"/>
      </rPr>
      <t>: https://expo.nj.com/news/g66l-2019/01/f350923ebe9277/the-cost-of-daycare-in-all-21-nj-counties-ranked-from-least-to-most-expensive.html</t>
    </r>
  </si>
  <si>
    <r>
      <rPr>
        <i/>
        <sz val="9"/>
        <color theme="1"/>
        <rFont val="Calibri"/>
        <family val="2"/>
        <scheme val="minor"/>
      </rPr>
      <t>Info</t>
    </r>
    <r>
      <rPr>
        <sz val="9"/>
        <color theme="1"/>
        <rFont val="Calibri"/>
        <family val="2"/>
        <scheme val="minor"/>
      </rPr>
      <t xml:space="preserve">: Data was collected in November 2017 by Rutgers University researchers on behalf of the New Jersey Department of Human Services and includes responses from more than 1,000 daycare centers. Free daycare programs, such as Head Start, are not included in the analysis. NJ Average calculated (using formulas) from individual county average estimates. </t>
    </r>
  </si>
  <si>
    <t>Municipality data available?: No.</t>
  </si>
  <si>
    <t>Lowest Median  Cost in NJ</t>
  </si>
  <si>
    <t>Time (min)</t>
  </si>
  <si>
    <t>Margin of Error</t>
  </si>
  <si>
    <t>Difference from NJ mean</t>
  </si>
  <si>
    <t xml:space="preserve">Passaic  </t>
  </si>
  <si>
    <r>
      <rPr>
        <i/>
        <sz val="9"/>
        <color theme="1"/>
        <rFont val="Calibri"/>
        <family val="2"/>
        <scheme val="minor"/>
      </rPr>
      <t>Info</t>
    </r>
    <r>
      <rPr>
        <sz val="9"/>
        <color theme="1"/>
        <rFont val="Calibri"/>
        <family val="2"/>
        <scheme val="minor"/>
      </rPr>
      <t>: Calculated difference from mean using formulas</t>
    </r>
  </si>
  <si>
    <t>% of income allotted to transportation</t>
  </si>
  <si>
    <t>Income</t>
  </si>
  <si>
    <t>Commuters</t>
  </si>
  <si>
    <t>Household size (# people)</t>
  </si>
  <si>
    <r>
      <rPr>
        <i/>
        <sz val="9"/>
        <color theme="1"/>
        <rFont val="Calibri"/>
        <family val="2"/>
        <scheme val="minor"/>
      </rPr>
      <t>Info</t>
    </r>
    <r>
      <rPr>
        <sz val="9"/>
        <color theme="1"/>
        <rFont val="Calibri"/>
        <family val="2"/>
        <scheme val="minor"/>
      </rPr>
      <t>: Calculated from a "typical regional" family profile</t>
    </r>
  </si>
  <si>
    <t>No health insurance</t>
  </si>
  <si>
    <r>
      <rPr>
        <i/>
        <sz val="9"/>
        <color theme="1"/>
        <rFont val="Calibri"/>
        <family val="2"/>
        <scheme val="minor"/>
      </rPr>
      <t>Info</t>
    </r>
    <r>
      <rPr>
        <sz val="9"/>
        <color theme="1"/>
        <rFont val="Calibri"/>
        <family val="2"/>
        <scheme val="minor"/>
      </rPr>
      <t xml:space="preserve">: Civilian noninstitutionalized population under 19 years - No health insurance coverage. Note that municipalities with an orange error margin should be interpreted cautiously owing to concerns over accuracy (error is at least 50% of the estimate). </t>
    </r>
  </si>
  <si>
    <r>
      <rPr>
        <i/>
        <sz val="9"/>
        <color theme="1"/>
        <rFont val="Calibri"/>
        <family val="2"/>
        <scheme val="minor"/>
      </rPr>
      <t>Info</t>
    </r>
    <r>
      <rPr>
        <sz val="9"/>
        <color theme="1"/>
        <rFont val="Calibri"/>
        <family val="2"/>
        <scheme val="minor"/>
      </rPr>
      <t>: Civilian noninstitutionalized population under 19 years - No health insurance coverage.</t>
    </r>
  </si>
  <si>
    <t>Source:  New Jersey Department of Human Services, https://www.state.nj.us/humanservices/dmahs/news/reports/</t>
  </si>
  <si>
    <t>Municipality Data Available?: No</t>
  </si>
  <si>
    <t>Year</t>
  </si>
  <si>
    <t>Percentage Immunized</t>
  </si>
  <si>
    <t>2015-2016</t>
  </si>
  <si>
    <t>2016-2017</t>
  </si>
  <si>
    <t>2017-2018</t>
  </si>
  <si>
    <t>2018-2019</t>
  </si>
  <si>
    <t># reported</t>
  </si>
  <si>
    <t>Unidentified Counties</t>
  </si>
  <si>
    <t>Source: Center for Disease Control and Prevention, https://wonder.cdc.gov/natality-current.html</t>
  </si>
  <si>
    <t>July</t>
  </si>
  <si>
    <t>August</t>
  </si>
  <si>
    <t>September</t>
  </si>
  <si>
    <t>October</t>
  </si>
  <si>
    <t>November</t>
  </si>
  <si>
    <t>December</t>
  </si>
  <si>
    <t>January</t>
  </si>
  <si>
    <t>February</t>
  </si>
  <si>
    <t>April</t>
  </si>
  <si>
    <t>May</t>
  </si>
  <si>
    <r>
      <rPr>
        <i/>
        <sz val="9"/>
        <color theme="1"/>
        <rFont val="Calibri"/>
        <family val="2"/>
        <scheme val="minor"/>
      </rPr>
      <t>Source</t>
    </r>
    <r>
      <rPr>
        <sz val="9"/>
        <color theme="1"/>
        <rFont val="Calibri"/>
        <family val="2"/>
        <scheme val="minor"/>
      </rPr>
      <t>: Bureau of Labor Statistics. https://data.bls.gov/lausmap/showMap.jsp;jsessionid=91D72EE333CA2868DB05DEE34C97F0F5</t>
    </r>
  </si>
  <si>
    <r>
      <rPr>
        <i/>
        <sz val="9"/>
        <color theme="1"/>
        <rFont val="Calibri"/>
        <family val="2"/>
        <scheme val="minor"/>
      </rPr>
      <t>Info</t>
    </r>
    <r>
      <rPr>
        <sz val="9"/>
        <color theme="1"/>
        <rFont val="Calibri"/>
        <family val="2"/>
        <scheme val="minor"/>
      </rPr>
      <t>: Not seasonally adjusted. No municipality data available. Monthly data available.</t>
    </r>
  </si>
  <si>
    <t>Median</t>
  </si>
  <si>
    <t>Median earnings for full-time, year-round workers (dollars)</t>
  </si>
  <si>
    <t>Males</t>
  </si>
  <si>
    <t>Margin of error</t>
  </si>
  <si>
    <t>Females</t>
  </si>
  <si>
    <r>
      <rPr>
        <i/>
        <sz val="9"/>
        <color theme="1"/>
        <rFont val="Calibri"/>
        <family val="2"/>
        <scheme val="minor"/>
      </rPr>
      <t>Info</t>
    </r>
    <r>
      <rPr>
        <sz val="9"/>
        <color theme="1"/>
        <rFont val="Calibri"/>
        <family val="2"/>
        <scheme val="minor"/>
      </rPr>
      <t>: Annual data available.</t>
    </r>
  </si>
  <si>
    <t>#Violent Crimes</t>
  </si>
  <si>
    <t>#Non-violent crimes</t>
  </si>
  <si>
    <t>Municipality Data Available?: Yes; however, it is suggested not to compare rates between municipalities per the report.</t>
  </si>
  <si>
    <t>Type of Crime</t>
  </si>
  <si>
    <t># of Occurrences</t>
  </si>
  <si>
    <t>Violent Crimes</t>
  </si>
  <si>
    <t>Murder</t>
  </si>
  <si>
    <t>Rape</t>
  </si>
  <si>
    <t>Robbery</t>
  </si>
  <si>
    <t>Aggravated Assault</t>
  </si>
  <si>
    <t>Non-Violent Crimes</t>
  </si>
  <si>
    <t>Burglary</t>
  </si>
  <si>
    <t>Larceny</t>
  </si>
  <si>
    <t>Motor Vehicle Theft</t>
  </si>
  <si>
    <t>Rate per 1,000 youth</t>
  </si>
  <si>
    <t>**</t>
  </si>
  <si>
    <t># deaths</t>
  </si>
  <si>
    <t># DV incidents</t>
  </si>
  <si>
    <r>
      <rPr>
        <i/>
        <sz val="9"/>
        <color theme="1"/>
        <rFont val="Calibri"/>
        <family val="2"/>
        <scheme val="minor"/>
      </rPr>
      <t>Source</t>
    </r>
    <r>
      <rPr>
        <sz val="9"/>
        <color theme="1"/>
        <rFont val="Calibri"/>
        <family val="2"/>
        <scheme val="minor"/>
      </rPr>
      <t>: Annual domestic violence reports. https://www.njsp.org/ucr/domestic-violence-reports.shtml</t>
    </r>
  </si>
  <si>
    <t>Offenses</t>
  </si>
  <si>
    <t>Homicide</t>
  </si>
  <si>
    <t>Assault</t>
  </si>
  <si>
    <t>Kidnapping</t>
  </si>
  <si>
    <t>Criminal restraint</t>
  </si>
  <si>
    <t>False imprisonment</t>
  </si>
  <si>
    <t>Lewdness</t>
  </si>
  <si>
    <t>Criminal mischief</t>
  </si>
  <si>
    <t>Criminal trespass</t>
  </si>
  <si>
    <t>Harassment</t>
  </si>
  <si>
    <t>Stalking</t>
  </si>
  <si>
    <t>% change</t>
  </si>
  <si>
    <t>Source: NJ Cares: A real-time dashboard of Opioid related data and information. Office of the Attorney General of NJ. https://www.njcares.gov/#atla</t>
  </si>
  <si>
    <t>Alcohol</t>
  </si>
  <si>
    <t>Heroin</t>
  </si>
  <si>
    <t>Other Opiates</t>
  </si>
  <si>
    <t>Cocaine</t>
  </si>
  <si>
    <t>Marijuana</t>
  </si>
  <si>
    <t>Other Drugs</t>
  </si>
  <si>
    <r>
      <rPr>
        <i/>
        <sz val="9"/>
        <color theme="1"/>
        <rFont val="Calibri"/>
        <family val="2"/>
        <scheme val="minor"/>
      </rPr>
      <t>Info</t>
    </r>
    <r>
      <rPr>
        <sz val="9"/>
        <color theme="1"/>
        <rFont val="Calibri"/>
        <family val="2"/>
        <scheme val="minor"/>
      </rPr>
      <t>: In terms of county residents not treatment sites. Highest % (in top 10% of column) highlighted in red. Lowest % (in bottom 10% of column) highlighted in green.</t>
    </r>
  </si>
  <si>
    <t># of Programs</t>
  </si>
  <si>
    <t>Acute Care Family Support</t>
  </si>
  <si>
    <t>County Mental Health Board</t>
  </si>
  <si>
    <t>Emergency Services</t>
  </si>
  <si>
    <t>Homeless Services (PATH)</t>
  </si>
  <si>
    <t>Integrated Case Management Services</t>
  </si>
  <si>
    <t>Intensive Family Support</t>
  </si>
  <si>
    <t>Intensive Outpatient Tx and Support Services</t>
  </si>
  <si>
    <t>Involuntary Outpatient Commitment</t>
  </si>
  <si>
    <t>Justice Involved Services</t>
  </si>
  <si>
    <t>Outpatient</t>
  </si>
  <si>
    <t>Partial Care</t>
  </si>
  <si>
    <t>Program of Assertive Community Treatment (PACT)</t>
  </si>
  <si>
    <t>Residential Intensive Support Team (RIST)</t>
  </si>
  <si>
    <t>Residential Services</t>
  </si>
  <si>
    <t>Self-Help Center</t>
  </si>
  <si>
    <t>Short Term Care Facility</t>
  </si>
  <si>
    <t>Supported Education</t>
  </si>
  <si>
    <t>Supported Employment</t>
  </si>
  <si>
    <t>Systems Advocacy</t>
  </si>
  <si>
    <t>Primary Screening Services</t>
  </si>
  <si>
    <r>
      <rPr>
        <i/>
        <sz val="9"/>
        <color theme="1"/>
        <rFont val="Calibri"/>
        <family val="2"/>
        <scheme val="minor"/>
      </rPr>
      <t>Info</t>
    </r>
    <r>
      <rPr>
        <sz val="9"/>
        <color theme="1"/>
        <rFont val="Calibri"/>
        <family val="2"/>
        <scheme val="minor"/>
      </rPr>
      <t>: Primary screening services info from https://www.state.nj.us/humanservices/dmhas/home/hotlines/MH_Screening_Centers.pdf</t>
    </r>
  </si>
  <si>
    <t>Percent</t>
  </si>
  <si>
    <t>n</t>
  </si>
  <si>
    <t>Source: NJ State Health Assessment Data. Query Building Tool. https://www-doh.state.nj.us/doh-shad/query/builder/njbrfs/MentHlth14/MentHlth14AA11_.html</t>
  </si>
  <si>
    <t>Race/Ethnicity</t>
  </si>
  <si>
    <t>Hispanic/Latino</t>
  </si>
  <si>
    <t>Sex</t>
  </si>
  <si>
    <t>Men</t>
  </si>
  <si>
    <t>Women</t>
  </si>
  <si>
    <t>Source: NJ State Health Assessment Data. Query Building Tool. https://www-doh.state.nj.us/doh-shad/query/builder/njbrfs/DXDepress/DXDepressAA11_.html</t>
  </si>
  <si>
    <t>Source: NJ State Health Assessment Data. Query Building Tool.https://www-doh.state.nj.us/doh-shad/query/builder/njbrfs/DXDepress/DXDepressAA11_.html</t>
  </si>
  <si>
    <t># enrolled</t>
  </si>
  <si>
    <t>Source: New Jersey Early Intervention System</t>
  </si>
  <si>
    <t>Black/African American, non-Hispanic</t>
  </si>
  <si>
    <t>White, non-Hispanic</t>
  </si>
  <si>
    <t>% Severe Housing Cost Burden</t>
  </si>
  <si>
    <t xml:space="preserve">Sussex </t>
  </si>
  <si>
    <t>Other, non-Hispanic</t>
  </si>
  <si>
    <t>Asian, non-Hispanic</t>
  </si>
  <si>
    <t>1.2 Racial/ ethnic demographics (%) over time, in county</t>
  </si>
  <si>
    <t>Total children under 18 years in households</t>
  </si>
  <si>
    <t>US avg. 5.7%</t>
  </si>
  <si>
    <t>Infant County Copy</t>
  </si>
  <si>
    <t>PreK County Copy</t>
  </si>
  <si>
    <t>Children County Copy</t>
  </si>
  <si>
    <t>Adults County Copy</t>
  </si>
  <si>
    <t>Males Copy County</t>
  </si>
  <si>
    <t>Females Copy County</t>
  </si>
  <si>
    <t xml:space="preserve">Note: Percentages are calculated across these grade types: Pre-Kindergarten, Kindergarten, First Grade, Sixth Grade, and Transfers. Children with unknown immunization status were considered as not having met all immunization requirements. </t>
  </si>
  <si>
    <t>Note: This number does not include the percentage of children estimated to be in group settings. Note that total county population size has not been accounted for in this indicator.</t>
  </si>
  <si>
    <r>
      <rPr>
        <i/>
        <sz val="9"/>
        <color theme="1"/>
        <rFont val="Calibri"/>
        <family val="2"/>
        <scheme val="minor"/>
      </rPr>
      <t>Info</t>
    </r>
    <r>
      <rPr>
        <sz val="9"/>
        <color theme="1"/>
        <rFont val="Calibri"/>
        <family val="2"/>
        <scheme val="minor"/>
      </rPr>
      <t>: Note that total county population size has not been accounted for in this indicator.</t>
    </r>
  </si>
  <si>
    <r>
      <rPr>
        <i/>
        <sz val="9"/>
        <color theme="1"/>
        <rFont val="Calibri"/>
        <family val="2"/>
        <scheme val="minor"/>
      </rPr>
      <t>Info</t>
    </r>
    <r>
      <rPr>
        <sz val="9"/>
        <color theme="1"/>
        <rFont val="Calibri"/>
        <family val="2"/>
        <scheme val="minor"/>
      </rPr>
      <t>: Includes children attending traditional public schools and charter schools. Participation data for only traditional public and charter schools were not available prior to 2008-09, so prior comparisons are not applicable. Note that total county population size has not been accounted for in this indicator.</t>
    </r>
  </si>
  <si>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(from 2006 onward). Note that total county population size has not been accounted for in this indicator.</t>
    </r>
  </si>
  <si>
    <t>Note: Charter schools were included in the county of registered address. Note that total county population size has not been accounted for in this indicator.</t>
  </si>
  <si>
    <t>Note: Note that total county population size has not been accounted for in this indicator.</t>
  </si>
  <si>
    <t>Immunization Rate Actual</t>
  </si>
  <si>
    <t>Contempt of Court</t>
  </si>
  <si>
    <t>Other Crime Causing SBI</t>
  </si>
  <si>
    <t>Cyber Harassment</t>
  </si>
  <si>
    <t xml:space="preserve">Most recent data?: Yes, these data were collected once as a part of a specific project, so it is not possible to examine trends over time. However, it seems that they are the only publicly available data available that capture NJ childcare costs at the county level. </t>
  </si>
  <si>
    <t xml:space="preserve">Source: American Community Survey (US Census), 2019 data. Demographic and Housing Estimates, 1-yr. Selected NJ and County. DP05. **** the estimate is controlled. A statistical test for sampling variability is not appropriate. </t>
  </si>
  <si>
    <t>Source: Selected social characteristics in the US. American Community Survey 1-yr estimates. 2019. DP02.</t>
  </si>
  <si>
    <t>Source: Selected social characteristics in the US. American Community Survey 1-yr estimates. 2015-2019. DP02.</t>
  </si>
  <si>
    <t>Source: Selected social characteristics in the US. ACS 1-yr estimates. 2019. DP02</t>
  </si>
  <si>
    <t>*Salem County did not have 2019 1-year ACS estimates available for English-Only Speakers. 5-year ACS estimates were used for Salem county’s 2019 % of English-Only Speakers.</t>
  </si>
  <si>
    <t>Source: Selected characteristics by native and foreign born populations. American Community Survey 1-yr estimates. 2015-2019.</t>
  </si>
  <si>
    <t>Population_Under18_2019</t>
  </si>
  <si>
    <t xml:space="preserve">Source/Info: CHILDREN CHARACTERISTICS, 2019 American Community Survey 1-Year Estimates. Table S0901. Data over time not provided as suggested by HSAC team._x000D_
Data are available for 5-year span. Each chart reflects the proportion of children in each age group out of the total # of children in the county  (# per age group/total # of children)*100._x000D_
</t>
  </si>
  <si>
    <t xml:space="preserve">Source: American Community Survey (US Census), 2019 data. CHILDREN CHARACTERISTICS and Population Under 18 Years of Age, 2019 American Community Survey 1-Year Estimates. Tables S0901 and B09001. </t>
  </si>
  <si>
    <t>Source: Selected economic characteristics. American Community Survey 1-yr estimates. 2019.</t>
  </si>
  <si>
    <t>Source: Selected economic characteristics. American Community Survey 1-yr estimates. 2015-2019.</t>
  </si>
  <si>
    <t>Source: Selected economic characteristics. American Community Survey 5-yr estimates. 2019.</t>
  </si>
  <si>
    <t>2018-19</t>
  </si>
  <si>
    <t>2019-20</t>
  </si>
  <si>
    <t>2019-2020</t>
  </si>
  <si>
    <t>Source: American Community Survey. Table DP03. Selected economic characteristics. 2019 American Community Survey, 1-yr estimates</t>
  </si>
  <si>
    <t>Source: American Community Survey. Table DP03. Selected economic characteristics. 2015-19 American Community Survey, 1-yr estimates</t>
  </si>
  <si>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Municipality estimates are not available. Note that total county population size has not been accounted for in this indicator.</t>
    </r>
  </si>
  <si>
    <r>
      <rPr>
        <i/>
        <sz val="9"/>
        <color theme="1"/>
        <rFont val="Calibri"/>
        <family val="2"/>
        <scheme val="minor"/>
      </rPr>
      <t>Info</t>
    </r>
    <r>
      <rPr>
        <sz val="9"/>
        <color theme="1"/>
        <rFont val="Calibri"/>
        <family val="2"/>
        <scheme val="minor"/>
      </rPr>
      <t>: Calculation (2019-2018)/2018 = Percent Change</t>
    </r>
  </si>
  <si>
    <t>Note. The number of children estimated to be in group settings across the state (6,253 or 0.32% of total youth population) is not included above.</t>
  </si>
  <si>
    <r>
      <rPr>
        <i/>
        <sz val="9"/>
        <color theme="1"/>
        <rFont val="Calibri"/>
        <family val="2"/>
        <scheme val="minor"/>
      </rPr>
      <t>Source</t>
    </r>
    <r>
      <rPr>
        <sz val="9"/>
        <color theme="1"/>
        <rFont val="Calibri"/>
        <family val="2"/>
        <scheme val="minor"/>
      </rPr>
      <t>: New Jersey Department of Human Services, Division of Family Development via Advocates for Children of New Jersey Data Dashboard</t>
    </r>
  </si>
  <si>
    <t>Source: American Community Survey (US Census), 2019 data. Income in the past 12 months (in 2019 inflation adjusted dollars), 5-year estimates</t>
  </si>
  <si>
    <t>Source: American Community Survey (US Census), 2015-2019 data. Income in the past 12 months (in 2019 inflation adjusted dollars), 1-year estimates</t>
  </si>
  <si>
    <t>Source: American Community Survey (US Census), 2019 data. Income in the past 12 months (in 2019 inflation adjusted dollars), 1-year estimates</t>
  </si>
  <si>
    <t>Source: Data were collected in November 2017 by Rutgers University researchers on behalf of the New Jersey Department of Human Services and includes responses from more than 1,000 daycare centers. Free daycare programs, such as Head Start, are not included in the analysis. NJ Average calculated (using formulas) from individual county average estimates. https://expo.nj.com/news/g66l-2019/01/f350923ebe9277/the-cost-of-daycare-in-all-21-nj-counties-ranked-from-least-to-most-expensive.html. Note: While the child care cost estimates are from 2017, the median income estimates are from American Community Survey, Income in the past 12 months (in 2019 inflation adjusted dollars), 1-year estimates.</t>
  </si>
  <si>
    <t>*****</t>
  </si>
  <si>
    <t>20-21%</t>
  </si>
  <si>
    <t>24-26%</t>
  </si>
  <si>
    <t>US avg. 27.6</t>
  </si>
  <si>
    <t>NJ avg. 33.1</t>
  </si>
  <si>
    <t>NJ avg. 4.3%</t>
  </si>
  <si>
    <t>Criminal Coercion</t>
  </si>
  <si>
    <t>Criminal Sexual Contact</t>
  </si>
  <si>
    <t>Sexual Assault</t>
  </si>
  <si>
    <t>Terroristic Threats</t>
  </si>
  <si>
    <t>2019 Copy This County</t>
  </si>
  <si>
    <t>NJ Median $85,751</t>
  </si>
  <si>
    <t>US Median $65,712</t>
  </si>
  <si>
    <t>Info: Calculation of median family income here does not align with American Community Survey 5-yr estimates. Estimates are for a two-parent, two-child family. Data is as of March 2018.  Budgets are in 2017 dollars. Some numbers may not sum due to rounding.</t>
  </si>
  <si>
    <r>
      <rPr>
        <i/>
        <sz val="9"/>
        <color theme="1"/>
        <rFont val="Calibri"/>
        <family val="2"/>
        <scheme val="minor"/>
      </rPr>
      <t>Source</t>
    </r>
    <r>
      <rPr>
        <sz val="9"/>
        <color theme="1"/>
        <rFont val="Calibri"/>
        <family val="2"/>
        <scheme val="minor"/>
      </rPr>
      <t>: Housing and Transportation Affordability Index from Center for Neighborhood Technology, 2017 https://htaindex.cnt.org/map/</t>
    </r>
  </si>
  <si>
    <t xml:space="preserve">1.3 Residential Segregation - Black/White, (by county) </t>
  </si>
  <si>
    <t>NJ avg. 62</t>
  </si>
  <si>
    <r>
      <t xml:space="preserve">Source: </t>
    </r>
    <r>
      <rPr>
        <sz val="11"/>
        <color theme="1"/>
        <rFont val="Calibri"/>
        <family val="2"/>
        <scheme val="minor"/>
      </rPr>
      <t>County Health Rankings and Roadmaps, Residential Segregation - Black/White, 2017-2021</t>
    </r>
  </si>
  <si>
    <r>
      <t>URL:</t>
    </r>
    <r>
      <rPr>
        <sz val="11"/>
        <color theme="1"/>
        <rFont val="Calibri"/>
        <family val="2"/>
        <scheme val="minor"/>
      </rPr>
      <t xml:space="preserve"> https://www.countyhealthrankings.org/app/new-jersey/2021/measure/factors/141/data</t>
    </r>
  </si>
  <si>
    <t>Note: Municipality data not available.</t>
  </si>
  <si>
    <r>
      <rPr>
        <i/>
        <sz val="11"/>
        <color theme="1"/>
        <rFont val="Calibri"/>
        <family val="2"/>
        <scheme val="minor"/>
      </rPr>
      <t>Note:</t>
    </r>
    <r>
      <rPr>
        <sz val="11"/>
        <color theme="1"/>
        <rFont val="Calibri"/>
        <family val="2"/>
        <scheme val="minor"/>
      </rPr>
      <t xml:space="preserve"> County data is currently ranked high to low.  Higher values indicate higher residential segregation between Black and White county residents.</t>
    </r>
  </si>
  <si>
    <r>
      <t>Note</t>
    </r>
    <r>
      <rPr>
        <sz val="11"/>
        <rFont val="Calibri"/>
        <family val="2"/>
        <scheme val="minor"/>
      </rPr>
      <t>: 2021 Health Rankings uses data from 2015-2019; 2020 uses data from 2014-2018; 2019 uses data from 2013-2017; 2018 uses data from 2012-2016; 2017 uses data from 2011-2015.</t>
    </r>
  </si>
  <si>
    <t>1.4 Residential segregation index - Black/White, over time, in county</t>
  </si>
  <si>
    <t>Black/White Segregation Index</t>
  </si>
  <si>
    <t>1.5 Population (%) foreign-born in NJ (by county)</t>
  </si>
  <si>
    <t>1.6 Population (%)  foreign born over time, in county</t>
  </si>
  <si>
    <t>1.7 Population (%) foreign-born by municipality</t>
  </si>
  <si>
    <t>1.9 Population (%) English only speakers over time, in county</t>
  </si>
  <si>
    <t>Age Group</t>
  </si>
  <si>
    <t>Number Children in Age Group</t>
  </si>
  <si>
    <t>Percentage of Children in Age Group</t>
  </si>
  <si>
    <t>&lt;6 years old</t>
  </si>
  <si>
    <t>6-11 years old</t>
  </si>
  <si>
    <t>12-17 years old</t>
  </si>
  <si>
    <t>1.13 Children (%) in single-parent households (by county), 2021</t>
  </si>
  <si>
    <t>% Children in single-parent households</t>
  </si>
  <si>
    <t>NJ Avg. 23%</t>
  </si>
  <si>
    <r>
      <t xml:space="preserve">URL: </t>
    </r>
    <r>
      <rPr>
        <sz val="11"/>
        <color theme="1"/>
        <rFont val="Calibri"/>
        <family val="2"/>
        <scheme val="minor"/>
      </rPr>
      <t>https://www.countyhealthrankings.org/app/new-jersey/2021/measure/factors/82/data</t>
    </r>
  </si>
  <si>
    <r>
      <rPr>
        <i/>
        <sz val="11"/>
        <color theme="1"/>
        <rFont val="Calibri"/>
        <family val="2"/>
        <scheme val="minor"/>
      </rPr>
      <t xml:space="preserve">Note: </t>
    </r>
    <r>
      <rPr>
        <sz val="11"/>
        <color theme="1"/>
        <rFont val="Calibri"/>
        <family val="2"/>
        <scheme val="minor"/>
      </rPr>
      <t>Municipal data not available.</t>
    </r>
  </si>
  <si>
    <r>
      <rPr>
        <i/>
        <sz val="11"/>
        <color theme="1"/>
        <rFont val="Calibri"/>
        <family val="2"/>
        <scheme val="minor"/>
      </rPr>
      <t>Note:</t>
    </r>
    <r>
      <rPr>
        <sz val="11"/>
        <color theme="1"/>
        <rFont val="Calibri"/>
        <family val="2"/>
        <scheme val="minor"/>
      </rPr>
      <t xml:space="preserve"> County data is currently ranked highest to lowest percentage of children in single-parent households. </t>
    </r>
  </si>
  <si>
    <r>
      <t>Note</t>
    </r>
    <r>
      <rPr>
        <sz val="11"/>
        <color theme="1"/>
        <rFont val="Calibri"/>
        <family val="2"/>
        <scheme val="minor"/>
      </rPr>
      <t>: American Community Survey has data on a county and municipal level for number of children in female or male single householder living arrangements.</t>
    </r>
  </si>
  <si>
    <t>1.14 Children (%) in single-parent households, over time, in county</t>
  </si>
  <si>
    <t>% of children in single-parent households</t>
  </si>
  <si>
    <t>4.2 Food insecurity (%) over time, in county</t>
  </si>
  <si>
    <t>% Food Insecurity</t>
  </si>
  <si>
    <r>
      <rPr>
        <i/>
        <sz val="9"/>
        <color theme="1"/>
        <rFont val="Calibri"/>
        <family val="2"/>
        <scheme val="minor"/>
      </rPr>
      <t>Source</t>
    </r>
    <r>
      <rPr>
        <sz val="9"/>
        <color theme="1"/>
        <rFont val="Calibri"/>
        <family val="2"/>
        <scheme val="minor"/>
      </rPr>
      <t>: https://map.feedingamerica.org/county/2019/overall/new-jersey</t>
    </r>
  </si>
  <si>
    <t>6.4 AllTransit Performance Score (by county)</t>
  </si>
  <si>
    <t xml:space="preserve"> </t>
  </si>
  <si>
    <t>Score</t>
  </si>
  <si>
    <r>
      <rPr>
        <b/>
        <sz val="11"/>
        <color theme="1"/>
        <rFont val="Calibri"/>
        <family val="2"/>
        <scheme val="minor"/>
      </rPr>
      <t xml:space="preserve">Source: </t>
    </r>
    <r>
      <rPr>
        <sz val="11"/>
        <color theme="1"/>
        <rFont val="Calibri"/>
        <family val="2"/>
        <scheme val="minor"/>
      </rPr>
      <t>AllTransit Rankings, 2021.  https://alltransit.cnt.org/rankings/</t>
    </r>
  </si>
  <si>
    <r>
      <rPr>
        <i/>
        <sz val="11"/>
        <color theme="1"/>
        <rFont val="Calibri"/>
        <family val="2"/>
        <scheme val="minor"/>
      </rPr>
      <t>Note:</t>
    </r>
    <r>
      <rPr>
        <sz val="11"/>
        <color theme="1"/>
        <rFont val="Calibri"/>
        <family val="2"/>
        <scheme val="minor"/>
      </rPr>
      <t xml:space="preserve"> The AllTransit Performance Score is an overall transit score that looks at connectivity, access to jobs, and frequency of service.  The higher the number, the better the Transit score.</t>
    </r>
  </si>
  <si>
    <t>7.5 COVID-19 Vaccination Rates in NJ (by County) (Data as of October 23, 2021)</t>
  </si>
  <si>
    <t># Doses Administered</t>
  </si>
  <si>
    <t>One Dose  % Copy</t>
  </si>
  <si>
    <t># Vaccinated with at Least One Dose</t>
  </si>
  <si>
    <t>% Vaccinated with at Least One Dose</t>
  </si>
  <si>
    <t># Fully Vaccinated</t>
  </si>
  <si>
    <t>% Fully Vaccinated</t>
  </si>
  <si>
    <t>Fully Vaccinated % Copy</t>
  </si>
  <si>
    <t>Out of State</t>
  </si>
  <si>
    <t>Unknown</t>
  </si>
  <si>
    <r>
      <t xml:space="preserve">Source: </t>
    </r>
    <r>
      <rPr>
        <sz val="11"/>
        <color theme="1"/>
        <rFont val="Calibri"/>
        <family val="2"/>
        <scheme val="minor"/>
      </rPr>
      <t>Reno Gazette Journal per the Centers for Disease Control and Prevention (CDC) and state health departments</t>
    </r>
  </si>
  <si>
    <r>
      <rPr>
        <b/>
        <sz val="11"/>
        <color theme="1"/>
        <rFont val="Calibri"/>
        <family val="2"/>
        <scheme val="minor"/>
      </rPr>
      <t xml:space="preserve">URL: </t>
    </r>
    <r>
      <rPr>
        <sz val="11"/>
        <color theme="1"/>
        <rFont val="Calibri"/>
        <family val="2"/>
        <scheme val="minor"/>
      </rPr>
      <t>https://data.rgj.com/covid-19-vaccine-tracker/new-jersey/34/</t>
    </r>
  </si>
  <si>
    <r>
      <t>Note</t>
    </r>
    <r>
      <rPr>
        <sz val="11"/>
        <color theme="1"/>
        <rFont val="Calibri"/>
        <family val="2"/>
        <scheme val="minor"/>
      </rPr>
      <t>: Data updates on the Reno Gazette website as soon as the CDC and state health department data is updated</t>
    </r>
  </si>
  <si>
    <r>
      <t>Note</t>
    </r>
    <r>
      <rPr>
        <sz val="11"/>
        <color theme="1"/>
        <rFont val="Calibri"/>
        <family val="2"/>
        <scheme val="minor"/>
      </rPr>
      <t>: Data is sorted by lowest percentage of those fully vaccinated to highest percentage fully vaccinated.</t>
    </r>
  </si>
  <si>
    <t>NJ Avg. 6%</t>
  </si>
  <si>
    <r>
      <t xml:space="preserve">Source: </t>
    </r>
    <r>
      <rPr>
        <sz val="11"/>
        <color theme="1"/>
        <rFont val="Calibri"/>
        <family val="2"/>
        <scheme val="minor"/>
      </rPr>
      <t>FRED Economic Data, 2015-2019 (Based on American Community Survey 5-year estimates data, 2015-2019)</t>
    </r>
  </si>
  <si>
    <r>
      <t xml:space="preserve">URL: </t>
    </r>
    <r>
      <rPr>
        <sz val="11"/>
        <color theme="1"/>
        <rFont val="Calibri"/>
        <family val="2"/>
        <scheme val="minor"/>
      </rPr>
      <t>https://fred.stlouisfed.org/release/tables?rid=408&amp;eid=177579#snid=177599</t>
    </r>
  </si>
  <si>
    <r>
      <rPr>
        <i/>
        <sz val="11"/>
        <color theme="1"/>
        <rFont val="Calibri"/>
        <family val="2"/>
        <scheme val="minor"/>
      </rPr>
      <t>Note:</t>
    </r>
    <r>
      <rPr>
        <sz val="11"/>
        <color theme="1"/>
        <rFont val="Calibri"/>
        <family val="2"/>
        <scheme val="minor"/>
      </rPr>
      <t xml:space="preserve"> Disconnected youth is defined as not working and not in school.  County data is currently ranked highest to lowest percentage of disconnected youth.  </t>
    </r>
  </si>
  <si>
    <t>8.4 Percentage of disconnected youth between 16 and 19 years of age, over time, in county</t>
  </si>
  <si>
    <t>% Disconnected Youth</t>
  </si>
  <si>
    <t>8.5 High school graduation rates (by county)</t>
  </si>
  <si>
    <t>Graduation Rate (%)</t>
  </si>
  <si>
    <t>NJ avg. 91%</t>
  </si>
  <si>
    <r>
      <rPr>
        <b/>
        <sz val="11"/>
        <color theme="1"/>
        <rFont val="Calibri"/>
        <family val="2"/>
        <scheme val="minor"/>
      </rPr>
      <t>Source:</t>
    </r>
    <r>
      <rPr>
        <sz val="11"/>
        <color theme="1"/>
        <rFont val="Calibri"/>
        <family val="2"/>
        <scheme val="minor"/>
      </rPr>
      <t xml:space="preserve"> Annie E. Casey Foundation, Kids Count Data Center, 2019</t>
    </r>
  </si>
  <si>
    <t>8.6 High school graduation rates over time, in county</t>
  </si>
  <si>
    <t>% Graduation Rate</t>
  </si>
  <si>
    <r>
      <t>Source:</t>
    </r>
    <r>
      <rPr>
        <sz val="11"/>
        <color theme="1"/>
        <rFont val="Calibri"/>
        <family val="2"/>
        <scheme val="minor"/>
      </rPr>
      <t xml:space="preserve"> Annie E. Casey Foundation, Kids Count Data Center, 2016-2019</t>
    </r>
  </si>
  <si>
    <t>% households with broadband access</t>
  </si>
  <si>
    <t>NJ Avg. 89.4%</t>
  </si>
  <si>
    <r>
      <t xml:space="preserve">Source: </t>
    </r>
    <r>
      <rPr>
        <sz val="11"/>
        <color theme="1"/>
        <rFont val="Calibri"/>
        <family val="2"/>
        <scheme val="minor"/>
      </rPr>
      <t>American Community Survey, 1-Year Estimates, Types of Computers and Internet Subscriptions, S2801. 2019</t>
    </r>
  </si>
  <si>
    <r>
      <t xml:space="preserve">URL: </t>
    </r>
    <r>
      <rPr>
        <sz val="11"/>
        <color theme="1"/>
        <rFont val="Calibri"/>
        <family val="2"/>
        <scheme val="minor"/>
      </rPr>
      <t>https://data.census.gov/cedsci/table?q=S2801&amp;tid=ACSST1Y2019.S2801&amp;hidePreview=false</t>
    </r>
  </si>
  <si>
    <r>
      <t xml:space="preserve">Source: </t>
    </r>
    <r>
      <rPr>
        <sz val="11"/>
        <color theme="1"/>
        <rFont val="Calibri"/>
        <family val="2"/>
        <scheme val="minor"/>
      </rPr>
      <t>American Community Survey, 1-Year Estimates, Types of Computers and Internet Subscriptions, S2801. 2015-2019</t>
    </r>
  </si>
  <si>
    <t>9.2 Crimes by type (# and %), in county</t>
  </si>
  <si>
    <t>%</t>
  </si>
  <si>
    <t>9.5 Vandalism and violence offenses in schools (# reported incidents) in NJ (by county)</t>
  </si>
  <si>
    <t>Vandalism Copy County</t>
  </si>
  <si>
    <t>Vandalism</t>
  </si>
  <si>
    <t>Violence</t>
  </si>
  <si>
    <t>Violence Copy County</t>
  </si>
  <si>
    <t>Source: New Jersey School Performance Reports, 2019-2020 https://rc.doe.state.nj.us/download</t>
  </si>
  <si>
    <t>9.6 Rate (per 10,000) of social associations (by County), 2021</t>
  </si>
  <si>
    <t>Rate</t>
  </si>
  <si>
    <t>New Jersey Rate 8.7</t>
  </si>
  <si>
    <r>
      <t>Source:</t>
    </r>
    <r>
      <rPr>
        <sz val="11"/>
        <rFont val="Calibri"/>
        <family val="2"/>
        <scheme val="minor"/>
      </rPr>
      <t xml:space="preserve"> County Health Rankings and Roadmaps, Social Associations, 2017-2021</t>
    </r>
  </si>
  <si>
    <r>
      <t xml:space="preserve">URL: </t>
    </r>
    <r>
      <rPr>
        <sz val="11"/>
        <rFont val="Calibri"/>
        <family val="2"/>
        <scheme val="minor"/>
      </rPr>
      <t>https://www.countyhealthrankings.org/app/new-jersey/2021/measure/factors/140/data</t>
    </r>
  </si>
  <si>
    <r>
      <t>Note</t>
    </r>
    <r>
      <rPr>
        <sz val="11"/>
        <rFont val="Calibri"/>
        <family val="2"/>
        <scheme val="minor"/>
      </rPr>
      <t>: Municipality data is not available.</t>
    </r>
  </si>
  <si>
    <r>
      <t>Note</t>
    </r>
    <r>
      <rPr>
        <sz val="11"/>
        <rFont val="Calibri"/>
        <family val="2"/>
        <scheme val="minor"/>
      </rPr>
      <t>: 2021 Health Rankings uses data from 2018; 2020 uses data from 2017; 2019 uses data from 2016; 2018 uses data from 2015; 2017 uses data from 2014.</t>
    </r>
  </si>
  <si>
    <r>
      <t xml:space="preserve">Note: </t>
    </r>
    <r>
      <rPr>
        <sz val="11"/>
        <rFont val="Calibri"/>
        <family val="2"/>
        <scheme val="minor"/>
      </rPr>
      <t>Associations include membership organizations such as civic organizations, bowling centers, golf clubs, fitness centers, sports organizations, religious organizations, political organizations, business organizations, and professional organizations.</t>
    </r>
  </si>
  <si>
    <t>9.7 Rate of social associations, over time, in county</t>
  </si>
  <si>
    <t>Rate of social associations</t>
  </si>
  <si>
    <r>
      <t>Note</t>
    </r>
    <r>
      <rPr>
        <sz val="11"/>
        <rFont val="Calibri"/>
        <family val="2"/>
        <scheme val="minor"/>
      </rPr>
      <t>: Counties are sorted by highest rate of social associations in 2021.</t>
    </r>
  </si>
  <si>
    <t>10.4 NJ counties median Income by Sex, 2019</t>
  </si>
  <si>
    <t>10.5 Median income ($) by sex over time, in county</t>
  </si>
  <si>
    <t>11.1 Substance offenses in schools (# reported incidents) in NJ (by county)</t>
  </si>
  <si>
    <t># reported incidents</t>
  </si>
  <si>
    <t>Note: Total county population has not been accounted for in this indicator.</t>
  </si>
  <si>
    <t>12.10 Suicide Death Rate (per 100,000 population) - age-adjusted (by county)</t>
  </si>
  <si>
    <t>Suicide Death Rate (per 100,000 population)</t>
  </si>
  <si>
    <t>NJ Avg. 8.3</t>
  </si>
  <si>
    <t>13.3 Number of Developmental Disabilities Eligible Youth, by County, 2020</t>
  </si>
  <si>
    <t># DD Eligible Youth</t>
  </si>
  <si>
    <r>
      <rPr>
        <b/>
        <sz val="11"/>
        <color theme="1"/>
        <rFont val="Calibri"/>
        <family val="2"/>
        <scheme val="minor"/>
      </rPr>
      <t xml:space="preserve">Source: </t>
    </r>
    <r>
      <rPr>
        <sz val="11"/>
        <color theme="1"/>
        <rFont val="Calibri"/>
        <family val="2"/>
        <scheme val="minor"/>
      </rPr>
      <t>New Jersey Child Welfare Data Hub, Children's System of Care Data Portal, Developmental Disabilities Eligible Youth Report, 2020</t>
    </r>
  </si>
  <si>
    <r>
      <t xml:space="preserve">URL: </t>
    </r>
    <r>
      <rPr>
        <sz val="11"/>
        <color theme="1"/>
        <rFont val="Calibri"/>
        <family val="2"/>
        <scheme val="minor"/>
      </rPr>
      <t>https://njchilddata.rutgers.edu/csoc/developmental-disabilities-eligible-youth-report?op=Submit&amp;field_display=Percentage&amp;YR%5B2020%5D=2020&amp;field_county%5BAll%5D=All&amp;field_county%5BAtlantic%5D=Atlantic&amp;field_county%5BBergen%5D=Bergen&amp;field_county%5BBurlington%5D=Burlington&amp;field_county%5BCamden%5D=Camden&amp;field_county%5BCape+May%5D=Cape+May&amp;field_county%5BCumberland%5D=Cumberland&amp;field_county%5BEssex%5D=Essex&amp;field_county%5BGloucester%5D=Gloucester&amp;field_county%5BHudson%5D=Hudson&amp;field_county%5BHunterdon%5D=Hunterdon&amp;field_county%5BMercer%5D=Mercer&amp;field_county%5BMiddlesex%5D=Middlesex&amp;field_county%5BMonmouth%5D=Monmouth&amp;field_county%5BMorris%5D=Morris&amp;field_county%5BOcean%5D=Ocean&amp;field_county%5BPassaic%5D=Passaic&amp;field_county%5BSalem%5D=Salem&amp;field_county%5BSomerset%5D=Somerset&amp;field_county%5BSussex%5D=Sussex&amp;field_county%5BUnion%5D=Union&amp;field_county%5BWarren%5D=Warren&amp;field_county%5BOther%5D=Other&amp;field_age_group%5BAll%5D=All&amp;field_gender%5BAll%5D=All&amp;field_race%5BAll%5D=All</t>
    </r>
  </si>
  <si>
    <r>
      <t>Note</t>
    </r>
    <r>
      <rPr>
        <sz val="11"/>
        <color theme="1"/>
        <rFont val="Calibri"/>
        <family val="2"/>
        <scheme val="minor"/>
      </rPr>
      <t>: Municipality Data not available.</t>
    </r>
  </si>
  <si>
    <t>13.4 Number of Developmental Disabilities Eligible Youth, over time, in County</t>
  </si>
  <si>
    <r>
      <rPr>
        <b/>
        <sz val="11"/>
        <color theme="1"/>
        <rFont val="Calibri"/>
        <family val="2"/>
        <scheme val="minor"/>
      </rPr>
      <t xml:space="preserve">Source: </t>
    </r>
    <r>
      <rPr>
        <sz val="11"/>
        <color theme="1"/>
        <rFont val="Calibri"/>
        <family val="2"/>
        <scheme val="minor"/>
      </rPr>
      <t>New Jersey Child Welfare Data Hub, Children's System of Care Data Portal, Developmental Disabilities Eligible Youth Report, 2016-2020</t>
    </r>
  </si>
  <si>
    <t>13.5 Children (% &lt;6 years) tested for lead with blood levels greater than or equal to 5 micrograms/deciliter</t>
  </si>
  <si>
    <t>NJ Avg. 2.3%</t>
  </si>
  <si>
    <r>
      <rPr>
        <sz val="11"/>
        <color rgb="FF1A1A1A"/>
        <rFont val="Calibri"/>
        <family val="2"/>
      </rPr>
      <t>Salem</t>
    </r>
  </si>
  <si>
    <r>
      <rPr>
        <sz val="11"/>
        <color rgb="FF1A1A1A"/>
        <rFont val="Calibri"/>
        <family val="2"/>
      </rPr>
      <t>Essex</t>
    </r>
  </si>
  <si>
    <r>
      <rPr>
        <sz val="11"/>
        <color rgb="FF1A1A1A"/>
        <rFont val="Calibri"/>
        <family val="2"/>
      </rPr>
      <t>Mercer</t>
    </r>
  </si>
  <si>
    <r>
      <rPr>
        <sz val="11"/>
        <color rgb="FF1A1A1A"/>
        <rFont val="Calibri"/>
        <family val="2"/>
      </rPr>
      <t>Cumberland</t>
    </r>
  </si>
  <si>
    <r>
      <rPr>
        <sz val="11"/>
        <color rgb="FF1A1A1A"/>
        <rFont val="Calibri"/>
        <family val="2"/>
      </rPr>
      <t>Cape May</t>
    </r>
  </si>
  <si>
    <r>
      <rPr>
        <sz val="11"/>
        <color rgb="FF1A1A1A"/>
        <rFont val="Calibri"/>
        <family val="2"/>
      </rPr>
      <t>Burlington</t>
    </r>
  </si>
  <si>
    <r>
      <rPr>
        <sz val="11"/>
        <color rgb="FF1A1A1A"/>
        <rFont val="Calibri"/>
        <family val="2"/>
      </rPr>
      <t>Hunterdon</t>
    </r>
  </si>
  <si>
    <r>
      <rPr>
        <sz val="11"/>
        <color rgb="FF1A1A1A"/>
        <rFont val="Calibri"/>
        <family val="2"/>
      </rPr>
      <t>Union</t>
    </r>
  </si>
  <si>
    <r>
      <rPr>
        <sz val="11"/>
        <color rgb="FF1A1A1A"/>
        <rFont val="Calibri"/>
        <family val="2"/>
      </rPr>
      <t>Hudson</t>
    </r>
  </si>
  <si>
    <r>
      <rPr>
        <sz val="11"/>
        <color rgb="FF1A1A1A"/>
        <rFont val="Calibri"/>
        <family val="2"/>
      </rPr>
      <t>Middlesex</t>
    </r>
  </si>
  <si>
    <r>
      <rPr>
        <sz val="11"/>
        <color rgb="FF1A1A1A"/>
        <rFont val="Calibri"/>
        <family val="2"/>
      </rPr>
      <t>Camden</t>
    </r>
  </si>
  <si>
    <r>
      <rPr>
        <sz val="11"/>
        <color rgb="FF1A1A1A"/>
        <rFont val="Calibri"/>
        <family val="2"/>
      </rPr>
      <t>Somerset</t>
    </r>
  </si>
  <si>
    <r>
      <rPr>
        <sz val="11"/>
        <color rgb="FF1A1A1A"/>
        <rFont val="Calibri"/>
        <family val="2"/>
      </rPr>
      <t>Monmouth</t>
    </r>
  </si>
  <si>
    <r>
      <rPr>
        <sz val="11"/>
        <color rgb="FF1A1A1A"/>
        <rFont val="Calibri"/>
        <family val="2"/>
      </rPr>
      <t>Gloucester</t>
    </r>
  </si>
  <si>
    <r>
      <rPr>
        <sz val="11"/>
        <color rgb="FF1A1A1A"/>
        <rFont val="Calibri"/>
        <family val="2"/>
      </rPr>
      <t>Morris</t>
    </r>
  </si>
  <si>
    <r>
      <rPr>
        <sz val="11"/>
        <color rgb="FF1A1A1A"/>
        <rFont val="Calibri"/>
        <family val="2"/>
      </rPr>
      <t>Bergen</t>
    </r>
  </si>
  <si>
    <r>
      <rPr>
        <sz val="11"/>
        <color rgb="FF1A1A1A"/>
        <rFont val="Calibri"/>
        <family val="2"/>
      </rPr>
      <t>Ocean</t>
    </r>
  </si>
  <si>
    <r>
      <rPr>
        <sz val="11"/>
        <color rgb="FF1A1A1A"/>
        <rFont val="Calibri"/>
        <family val="2"/>
      </rPr>
      <t>Sussex</t>
    </r>
  </si>
  <si>
    <r>
      <rPr>
        <i/>
        <sz val="11"/>
        <color rgb="FF1A1A1A"/>
        <rFont val="Calibri"/>
        <family val="2"/>
      </rPr>
      <t>New Jersey</t>
    </r>
  </si>
  <si>
    <r>
      <t>URL:</t>
    </r>
    <r>
      <rPr>
        <sz val="11"/>
        <color theme="1"/>
        <rFont val="Calibri"/>
        <family val="2"/>
        <scheme val="minor"/>
      </rPr>
      <t xml:space="preserve"> https://nj.gov/health/childhoodlead/data.shtml</t>
    </r>
  </si>
  <si>
    <r>
      <rPr>
        <i/>
        <sz val="11"/>
        <color theme="1"/>
        <rFont val="Calibri"/>
        <family val="2"/>
        <scheme val="minor"/>
      </rPr>
      <t>Note</t>
    </r>
    <r>
      <rPr>
        <sz val="11"/>
        <color theme="1"/>
        <rFont val="Calibri"/>
        <family val="2"/>
        <scheme val="minor"/>
      </rPr>
      <t>: Municipality data not available.</t>
    </r>
  </si>
  <si>
    <r>
      <rPr>
        <i/>
        <sz val="11"/>
        <color theme="1"/>
        <rFont val="Calibri"/>
        <family val="2"/>
        <scheme val="minor"/>
      </rPr>
      <t>Note:</t>
    </r>
    <r>
      <rPr>
        <sz val="11"/>
        <color theme="1"/>
        <rFont val="Calibri"/>
        <family val="2"/>
        <scheme val="minor"/>
      </rPr>
      <t xml:space="preserve"> Higher values indicate higher percentages of children under age 6 years testing positive for lead.  Caution is advised when interpreting these numbers, as percentages calculated using ten-year census counts do not capture annual changes in the population.</t>
    </r>
  </si>
  <si>
    <t>13.6 Harassment, intimidation, bullying (HIB) offenses in schools (# reported incidents) in NJ (by county), 2019-2020</t>
  </si>
  <si>
    <t># of offenses</t>
  </si>
  <si>
    <r>
      <rPr>
        <b/>
        <sz val="10"/>
        <color rgb="FF000000"/>
        <rFont val="Calibri"/>
        <family val="2"/>
        <scheme val="minor"/>
      </rPr>
      <t xml:space="preserve">Source: </t>
    </r>
    <r>
      <rPr>
        <sz val="10"/>
        <color rgb="FF000000"/>
        <rFont val="Calibri"/>
        <family val="2"/>
        <scheme val="minor"/>
      </rPr>
      <t>New Jersey School Performance Reports, 2019-2020 https://rc.doe.state.nj.us/download</t>
    </r>
  </si>
  <si>
    <r>
      <rPr>
        <i/>
        <sz val="10"/>
        <color rgb="FF000000"/>
        <rFont val="Franklin Gothic Book"/>
        <family val="2"/>
      </rPr>
      <t xml:space="preserve">Note: </t>
    </r>
    <r>
      <rPr>
        <sz val="10"/>
        <color rgb="FF000000"/>
        <rFont val="Franklin Gothic Book"/>
        <family val="2"/>
      </rPr>
      <t>Being bullied can be a depression trigger for youth.</t>
    </r>
  </si>
  <si>
    <r>
      <rPr>
        <i/>
        <sz val="10"/>
        <color rgb="FF000000"/>
        <rFont val="Calibri"/>
        <family val="2"/>
        <scheme val="minor"/>
      </rPr>
      <t>Note:</t>
    </r>
    <r>
      <rPr>
        <sz val="10"/>
        <color rgb="FF000000"/>
        <rFont val="Calibri"/>
        <family val="2"/>
        <scheme val="minor"/>
      </rPr>
      <t xml:space="preserve"> Total county population has not been accounted for in this indicator.</t>
    </r>
  </si>
  <si>
    <t>14.3 Grandparents (#) responsible for own grandchildren under 18 years</t>
  </si>
  <si>
    <r>
      <t>Source:</t>
    </r>
    <r>
      <rPr>
        <sz val="11"/>
        <color theme="1"/>
        <rFont val="Calibri"/>
        <family val="2"/>
        <scheme val="minor"/>
      </rPr>
      <t xml:space="preserve"> American Community Survey (US Census), 2019 data, 5-year estimates. Table B10051: Grandparents Living with Own Grandchildren Under 18 Years by Responsibility for Own Grandchildren by Presence of Parent of Grandchildren and Age of Grandparent.</t>
    </r>
  </si>
  <si>
    <r>
      <rPr>
        <i/>
        <sz val="11"/>
        <color theme="1"/>
        <rFont val="Calibri"/>
        <family val="2"/>
        <scheme val="minor"/>
      </rPr>
      <t xml:space="preserve">Note: </t>
    </r>
    <r>
      <rPr>
        <sz val="11"/>
        <color theme="1"/>
        <rFont val="Calibri"/>
        <family val="2"/>
        <scheme val="minor"/>
      </rPr>
      <t>Total county population has not been accounted for in this indicator.</t>
    </r>
  </si>
  <si>
    <t>15.1 Same sex couples (per 1,000 households), by county, 2017</t>
  </si>
  <si>
    <t>Couples per 1k households</t>
  </si>
  <si>
    <t>NJ Avg. 5.25</t>
  </si>
  <si>
    <r>
      <t>Source:</t>
    </r>
    <r>
      <rPr>
        <sz val="11"/>
        <color rgb="FF000000"/>
        <rFont val="Calibri"/>
        <family val="2"/>
      </rPr>
      <t xml:space="preserve"> UCLA William's Institute and Census Data</t>
    </r>
    <r>
      <rPr>
        <b/>
        <sz val="11"/>
        <color rgb="FF000000"/>
        <rFont val="Calibri"/>
        <family val="2"/>
      </rPr>
      <t xml:space="preserve">; </t>
    </r>
    <r>
      <rPr>
        <sz val="11"/>
        <color rgb="FF000000"/>
        <rFont val="Calibri"/>
        <family val="2"/>
      </rPr>
      <t>https://williamsinstitute.law.ucla.edu/visualization/lgbt-stats/?topic=SS&amp;area=34031#about-the-data</t>
    </r>
  </si>
  <si>
    <r>
      <rPr>
        <i/>
        <sz val="11"/>
        <color rgb="FF000000"/>
        <rFont val="Calibri"/>
        <family val="2"/>
      </rPr>
      <t>Note:</t>
    </r>
    <r>
      <rPr>
        <sz val="11"/>
        <color rgb="FF000000"/>
        <rFont val="Calibri"/>
        <family val="2"/>
        <charset val="1"/>
      </rPr>
      <t xml:space="preserve"> Data collected from the 2017 Gallup Daily Tracking survey from a sample of approximately 341,000 adults ages 18 and up who reside in 50 U.S. states and the District of Columbia. </t>
    </r>
  </si>
  <si>
    <t xml:space="preserve">2.1 Monthly cost of living estimates ($) for NJ counties </t>
  </si>
  <si>
    <t>2.2 Annual cost of living estimates ($) in NJ (by county)</t>
  </si>
  <si>
    <t>2.3 NJ counties median household income, 2019</t>
  </si>
  <si>
    <t>2.4 Median household income ($) over time, in county</t>
  </si>
  <si>
    <t>2.6 NJ county poverty rate of families with children &lt;18 (in the past 12 months), 2019</t>
  </si>
  <si>
    <t>2.7 Families (%) with children under the age of 18 living in poverty over time, in county</t>
  </si>
  <si>
    <t>3.2 Households (%) with severe housing problems* over time, in county</t>
  </si>
  <si>
    <t>4.4 Children (#) receiving free or reduced lunch, in county</t>
  </si>
  <si>
    <t xml:space="preserve">4.5 Children (#) receiving NJ SNAP supplemental nutritional assistance, in county </t>
  </si>
  <si>
    <t>6.1 Average commute (minutes) in NJ (by county)</t>
  </si>
  <si>
    <t>6.2 Average commute (minutes) over time, in county</t>
  </si>
  <si>
    <t>6.3 Cost of transportation as a % of income in NJ counties, 2017</t>
  </si>
  <si>
    <t>7.1 Proportion of NJ county minors with no health insurance coverage, 2019</t>
  </si>
  <si>
    <t>7.2 Children without health insurance (%) over time, in county</t>
  </si>
  <si>
    <t>7.7 County immunization rates (%) (all grade types), in county</t>
  </si>
  <si>
    <t>10.1 NJ county domestic violence incidents, 2019</t>
  </si>
  <si>
    <t>10.2 Domestic violence incidents (# reported) over time, in county</t>
  </si>
  <si>
    <t>10.3 Domestic violence offenses by type (#) in County, 2019</t>
  </si>
  <si>
    <t>11.2 NJ counties suspected opioid overdose deaths and % change, 2018-2019</t>
  </si>
  <si>
    <t>11.3 Number of (#) suspected opioid deaths over time, in county</t>
  </si>
  <si>
    <t>12.3 Frequency (%) of mental health distress over time – age adjusted, in county</t>
  </si>
  <si>
    <t>12.7 Frequency (%) of depression over time, in county</t>
  </si>
  <si>
    <t>Copy County Total 1</t>
  </si>
  <si>
    <t>In-Home</t>
  </si>
  <si>
    <t>Out-of-Home Placement</t>
  </si>
  <si>
    <t>Copy County Total 2</t>
  </si>
  <si>
    <t>Grand Total</t>
  </si>
  <si>
    <t>New Jersey Average</t>
  </si>
  <si>
    <t>Kinship Resource Family</t>
  </si>
  <si>
    <t>Non-Kinship Placement</t>
  </si>
  <si>
    <t>Note: Non-Kinship Placements include placements with non-kinship resource families, congregate care, and independent living. Note that total county population size has not been accounted for in this indicator.</t>
  </si>
  <si>
    <t>14.1 Children served by CP&amp;P</t>
  </si>
  <si>
    <t>1.1. NJ counties race/ethnicity (percentage), 2019</t>
  </si>
  <si>
    <t>1.8. NJ county language demographics (percentage), 2019</t>
  </si>
  <si>
    <t>1.10. Total children in each county under the age of 18</t>
  </si>
  <si>
    <t>Most recent data?: Yes</t>
  </si>
  <si>
    <t>1.11. Children (%) per age category, in county</t>
  </si>
  <si>
    <t>1.12. Children (#), by municipality</t>
  </si>
  <si>
    <t>3.1. Households (%) with severe cost burden for housing (by county)</t>
  </si>
  <si>
    <t>11-13%</t>
  </si>
  <si>
    <t>12-14%</t>
  </si>
  <si>
    <t>13-14%</t>
  </si>
  <si>
    <t>14-18%</t>
  </si>
  <si>
    <t>16-17%</t>
  </si>
  <si>
    <t>17-18%</t>
  </si>
  <si>
    <t>17-20%</t>
  </si>
  <si>
    <t>18-19%</t>
  </si>
  <si>
    <t>18-20%</t>
  </si>
  <si>
    <t>19-21%</t>
  </si>
  <si>
    <t>23-25%</t>
  </si>
  <si>
    <t>18-18%</t>
  </si>
  <si>
    <r>
      <rPr>
        <i/>
        <sz val="9"/>
        <rFont val="Calibri"/>
        <family val="2"/>
        <scheme val="minor"/>
      </rPr>
      <t>Info</t>
    </r>
    <r>
      <rPr>
        <sz val="9"/>
        <rFont val="Calibri"/>
        <family val="2"/>
        <scheme val="minor"/>
      </rPr>
      <t xml:space="preserve">: Severe housing cost burden defined as percentage of households that spend 50% or more of their household income on housing per RWJ 2021 County Health Rankings which are based on 2015-2019 American Community Survey data. </t>
    </r>
  </si>
  <si>
    <r>
      <t xml:space="preserve">Info: </t>
    </r>
    <r>
      <rPr>
        <sz val="9"/>
        <rFont val="Calibri"/>
        <family val="2"/>
        <scheme val="minor"/>
      </rPr>
      <t>Severe housing problems defined as percentage of households with at least 1 of 4 housing problems: overcrowding, high housing costs, lack of kitchen facilities, or lack of plumbing facilities.</t>
    </r>
  </si>
  <si>
    <t>4.1 Food Insecurity (%) across counties, 2019</t>
  </si>
  <si>
    <t>US avg. 10.9%</t>
  </si>
  <si>
    <t>NJ avg. 8.6%</t>
  </si>
  <si>
    <t>4.3 Women, Children, and Infants (#) enrolled in WIC nutrition program, in county</t>
  </si>
  <si>
    <r>
      <rPr>
        <i/>
        <sz val="9"/>
        <color theme="1"/>
        <rFont val="Calibri"/>
        <family val="2"/>
        <scheme val="minor"/>
      </rPr>
      <t>Source</t>
    </r>
    <r>
      <rPr>
        <sz val="9"/>
        <color theme="1"/>
        <rFont val="Calibri"/>
        <family val="2"/>
        <scheme val="minor"/>
      </rPr>
      <t>: New Jersey Department of Agriculture via Advocates for Children of New Jersey</t>
    </r>
  </si>
  <si>
    <t>5.1. Median monthly child care cost of center-based care by age of child​</t>
  </si>
  <si>
    <t>5.2. Median monthly child care cost of center-based care by age of child compared with median household income, by county</t>
  </si>
  <si>
    <t>7.4 NJ Family Care Medicaid Participation, by County, September 2021</t>
  </si>
  <si>
    <t>Non-ABD Children</t>
  </si>
  <si>
    <t>Non-ABD Adults</t>
  </si>
  <si>
    <t>Definition: Non-ABD (ABD = Aged, Blind, Disabled) Medicaid is for children age 18 and younger if their family's total income before taxes is at or below 350% of the Federal Poverty Level (ex., $6,723 per month in a family of four).  Parents may also be eligible if earned income is at or below 133% of the Federal Poverty Level ($2,555 monthly for a family of four)." Note that total county population size has not been accounted for in this indicator.</t>
  </si>
  <si>
    <t>7.6 Percentage of Children Meeting All Immunization Requirements by Grade Type and County, NJ, 2020-2021</t>
  </si>
  <si>
    <t>NJ avg. 92.2%</t>
  </si>
  <si>
    <t>Source: The New Jersey Annual Immunization Status Reports, 2020-2021</t>
  </si>
  <si>
    <t>Note: Percentages of children meeting all immunization requirements, with provisional admittance, with medical exemptions, with religious exemptions, and out of compliance in the reports may not sum to 100% due to inconsistencies in reporting that were unable to be resolved because of the COVID-19 pandemic.</t>
  </si>
  <si>
    <t>2020-2021</t>
  </si>
  <si>
    <t>7.8 Reports of late or lack of prenatal care, by County, 2019</t>
  </si>
  <si>
    <t>March</t>
  </si>
  <si>
    <t>June</t>
  </si>
  <si>
    <t>8.2 Median unemployment rates, September 2020-August 2021, across counties</t>
  </si>
  <si>
    <t>9.1 Violent Crimes (#) and the Crime Rate (per 100,000), 2020</t>
  </si>
  <si>
    <t>Violent Crime Rate per 100,000</t>
  </si>
  <si>
    <t>Nonviolent Crime Rate per 100,000</t>
  </si>
  <si>
    <t xml:space="preserve">9.3. NJ county juvenile arrest rates, 2019 </t>
  </si>
  <si>
    <t>NJ Rate 7.6</t>
  </si>
  <si>
    <r>
      <t>Source:</t>
    </r>
    <r>
      <rPr>
        <sz val="9"/>
        <color theme="1"/>
        <rFont val="Calibri"/>
        <family val="2"/>
        <scheme val="minor"/>
      </rPr>
      <t xml:space="preserve"> Advocates for Children of New Jersey using raw data from NJ Department of Law and Public Safety, Division of NJ State Police, Uniform Crime Reports</t>
    </r>
  </si>
  <si>
    <r>
      <rPr>
        <i/>
        <sz val="9"/>
        <color theme="1"/>
        <rFont val="Calibri"/>
        <family val="2"/>
        <scheme val="minor"/>
      </rPr>
      <t>Info</t>
    </r>
    <r>
      <rPr>
        <sz val="9"/>
        <color theme="1"/>
        <rFont val="Calibri"/>
        <family val="2"/>
        <scheme val="minor"/>
      </rPr>
      <t>: The number of NJ juveniles arrested and the rate per 1,000 youth under age 18. Raw data from NJ Department of Law and Public Safety, Division of NJ State Police, Uniform Crime Reports. Municipality data not available.</t>
    </r>
  </si>
  <si>
    <r>
      <rPr>
        <i/>
        <sz val="9"/>
        <color theme="1"/>
        <rFont val="Calibri"/>
        <family val="2"/>
        <scheme val="minor"/>
      </rPr>
      <t>Source</t>
    </r>
    <r>
      <rPr>
        <sz val="9"/>
        <color theme="1"/>
        <rFont val="Calibri"/>
        <family val="2"/>
        <scheme val="minor"/>
      </rPr>
      <t xml:space="preserve">: Advocates for Children of New Jersey using raw data from NJ Department of Law and Public Safety, Division of NJ State Police, Uniform Crime Reports. </t>
    </r>
  </si>
  <si>
    <t>Info: The number of NJ juveniles arrested and the rate per 1,000 youth under age 18. Raw data from NJ Department of Law and Public Safety, Division of NJ State Police, Uniform Crime Reports. Data updated May 2021. Municipality data not available.</t>
  </si>
  <si>
    <t>NJ 0% change</t>
  </si>
  <si>
    <t>11.4 Proportion of substances (percentage) identified at substance abuse treatment center admissions across NJ counties, 2020</t>
  </si>
  <si>
    <r>
      <rPr>
        <i/>
        <sz val="9"/>
        <color theme="1"/>
        <rFont val="Calibri"/>
        <family val="2"/>
        <scheme val="minor"/>
      </rPr>
      <t>Source</t>
    </r>
    <r>
      <rPr>
        <sz val="9"/>
        <color theme="1"/>
        <rFont val="Calibri"/>
        <family val="2"/>
        <scheme val="minor"/>
      </rPr>
      <t>: https://www.nj.gov/humanservices/dmhas/publications/statistical/  Department of Health Division of Mental Health and Addiction Services Office of Planning, Research, Evaluation and Prevention, 2020 Report (Published August 2021). This statewide Substance Abuse Overview provides statistics on substance abuse treatment in New Jersey for calendar year 2020. In 2020, there were 82,254 treatment admissions and 83,994 discharges reported to the New Jersey Department of Health, Division of Mental Health and Addiction Services by substance abuse treatment providers. These data were submitted through the web-based New Jersey Substance Abuse Monitoring System (NJSAMS). This report is based on the information provided in the July 2021 NJSAMS download data.</t>
    </r>
  </si>
  <si>
    <t>Community Support Services</t>
  </si>
  <si>
    <t>Source: NJ Department of Human Services. 2021. https://www.nj.gov/humanservices/dmhas/home/hotlines/MH_Dir_COMPLETE.pdf</t>
  </si>
  <si>
    <t>12.2 NJ county age adjusted frequency of mental health distress, 2018</t>
  </si>
  <si>
    <t>NJ Overall 11.5%</t>
  </si>
  <si>
    <t>Info: Indicator: Frequent mental distress. 14 or more of the past 30 days "not good" Data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2018. Data not available by municipality.</t>
  </si>
  <si>
    <t>12.6 NJ county age adjusted prevalence of diagnosed depression, 2018</t>
  </si>
  <si>
    <t>NJ Overall 11.7%</t>
  </si>
  <si>
    <r>
      <rPr>
        <i/>
        <sz val="9"/>
        <color theme="1"/>
        <rFont val="Calibri"/>
        <family val="2"/>
        <scheme val="minor"/>
      </rPr>
      <t>Info</t>
    </r>
    <r>
      <rPr>
        <sz val="9"/>
        <color theme="1"/>
        <rFont val="Calibri"/>
        <family val="2"/>
        <scheme val="minor"/>
      </rPr>
      <t>: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2018. Data not available by municipality.</t>
    </r>
  </si>
  <si>
    <r>
      <rPr>
        <i/>
        <sz val="9"/>
        <color theme="1"/>
        <rFont val="Calibri"/>
        <family val="2"/>
        <scheme val="minor"/>
      </rPr>
      <t>Info</t>
    </r>
    <r>
      <rPr>
        <sz val="9"/>
        <color theme="1"/>
        <rFont val="Calibri"/>
        <family val="2"/>
        <scheme val="minor"/>
      </rPr>
      <t>: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The data in this query module are collected and maintained by the New Jersey Department of Health, Center for Health Statistics, in collaboration with the US Centers for Disease Control and Prevention. Data available annually between 2011 and 2018. Data not available by municipality.</t>
    </r>
  </si>
  <si>
    <t>13.1 Children enrolled in special education services, by County, 2019-2020</t>
  </si>
  <si>
    <t>2020 Copy This County</t>
  </si>
  <si>
    <r>
      <rPr>
        <i/>
        <sz val="10"/>
        <color theme="1"/>
        <rFont val="Calibri"/>
        <family val="2"/>
        <scheme val="minor"/>
      </rPr>
      <t>Source</t>
    </r>
    <r>
      <rPr>
        <sz val="10"/>
        <color theme="1"/>
        <rFont val="Calibri"/>
        <family val="2"/>
        <scheme val="minor"/>
      </rPr>
      <t>: New Jersey Department of Education Office of Special Education Programs, 2020 Special Education Data</t>
    </r>
  </si>
  <si>
    <t>Data updated as of October 2020.</t>
  </si>
  <si>
    <t>Municipality Data Available?: No - only by school district.</t>
  </si>
  <si>
    <t>13.2 Children Receiving Early Intervention Services, by County, 2019-2020</t>
  </si>
  <si>
    <t>2. Economics</t>
  </si>
  <si>
    <t>3. Housing</t>
  </si>
  <si>
    <t>4. Food</t>
  </si>
  <si>
    <t>5. Child Care</t>
  </si>
  <si>
    <t>6. Transportation and Commute</t>
  </si>
  <si>
    <t>7. Health Care</t>
  </si>
  <si>
    <t>8. Employment and Career Readiness</t>
  </si>
  <si>
    <t>9. Community Safety and Environment</t>
  </si>
  <si>
    <t>10. Gender-Based Supports</t>
  </si>
  <si>
    <t>11. Substance Use Disorder</t>
  </si>
  <si>
    <t>12. Behavioral/Mental Health (Adults)</t>
  </si>
  <si>
    <t>13. IDD or Behavioral/Mental Health (Children)</t>
  </si>
  <si>
    <t>14. Caring for Kin or Foster Children</t>
  </si>
  <si>
    <t>15. Advocacy</t>
  </si>
  <si>
    <t>Source: Department of Children and Families, December 31, 2020</t>
  </si>
  <si>
    <t>US 13.8%</t>
  </si>
  <si>
    <t>NJ 9.6%</t>
  </si>
  <si>
    <t>NJ avg 67.8%</t>
  </si>
  <si>
    <t>NJ Median 7.6%</t>
  </si>
  <si>
    <r>
      <t xml:space="preserve">Source: </t>
    </r>
    <r>
      <rPr>
        <sz val="9"/>
        <color theme="1"/>
        <rFont val="Calibri"/>
        <family val="2"/>
        <scheme val="minor"/>
      </rPr>
      <t>County Health Rankings sourced data from Comprehensive Housing Affordability Strategy (CHAS), 2021 (2013-2017 data); 2020 (2012-2016 data); 2019 (2011-2015 data); 2018 (2010-2014 data); 2017 (2009-2013); and 2016 (2008-2012 data). Severe housing problems. https://www.countyhealthrankings.org/app/new-jersey/2021/measure/factors/136/data</t>
    </r>
  </si>
  <si>
    <r>
      <t xml:space="preserve">Source: </t>
    </r>
    <r>
      <rPr>
        <sz val="11"/>
        <color theme="1"/>
        <rFont val="Calibri"/>
        <family val="2"/>
        <scheme val="minor"/>
      </rPr>
      <t>FRED Economic Data, 2015-2019 (Based on American Community Survey 5-year estimates data, 2015-2019)</t>
    </r>
    <r>
      <rPr>
        <b/>
        <sz val="11"/>
        <color theme="1"/>
        <rFont val="Calibri"/>
        <family val="2"/>
        <scheme val="minor"/>
      </rPr>
      <t xml:space="preserve">.  </t>
    </r>
    <r>
      <rPr>
        <sz val="11"/>
        <color theme="1"/>
        <rFont val="Calibri"/>
        <family val="2"/>
        <scheme val="minor"/>
      </rPr>
      <t>NJ average sourced from ACNJ Kids Count Data Dashboard 2020.</t>
    </r>
  </si>
  <si>
    <r>
      <rPr>
        <b/>
        <sz val="11"/>
        <color theme="1"/>
        <rFont val="Calibri"/>
        <family val="2"/>
        <scheme val="minor"/>
      </rPr>
      <t xml:space="preserve">Source: </t>
    </r>
    <r>
      <rPr>
        <sz val="11"/>
        <color theme="1"/>
        <rFont val="Calibri"/>
        <family val="2"/>
        <scheme val="minor"/>
      </rPr>
      <t>State of New Jersey, Department of Law &amp; Public Safety, Office of the Attorney General, New Jersey State Police, 2020 Uniform Crime Reports</t>
    </r>
  </si>
  <si>
    <r>
      <rPr>
        <i/>
        <sz val="11"/>
        <color theme="1"/>
        <rFont val="Calibri"/>
        <family val="2"/>
        <scheme val="minor"/>
      </rPr>
      <t xml:space="preserve">Note: </t>
    </r>
    <r>
      <rPr>
        <sz val="11"/>
        <color theme="1"/>
        <rFont val="Calibri"/>
        <family val="2"/>
        <scheme val="minor"/>
      </rPr>
      <t>Per document: "All crime rates are based on permanent, year-round populations.  Comparisons of crime rates between individual municipalities should not be made without giving major consideration to the volume of seasonal population, transients, tourists, and labor forces.  All offenses are recorded in the municipality of occurrence, regardless of the outside investigative agency, i.e., Federal, State, County, College Campus Police. Crime rates were not computed for municipalities with population less than 100."</t>
    </r>
  </si>
  <si>
    <r>
      <rPr>
        <b/>
        <u/>
        <sz val="11"/>
        <color theme="10"/>
        <rFont val="Calibri"/>
        <family val="2"/>
        <scheme val="minor"/>
      </rPr>
      <t xml:space="preserve">URL: </t>
    </r>
    <r>
      <rPr>
        <u/>
        <sz val="11"/>
        <color theme="10"/>
        <rFont val="Calibri"/>
        <family val="2"/>
        <scheme val="minor"/>
      </rPr>
      <t xml:space="preserve">https://www.njsp.org/ucr/uniform-crime-reports.shtml </t>
    </r>
  </si>
  <si>
    <r>
      <t xml:space="preserve">(total </t>
    </r>
    <r>
      <rPr>
        <b/>
        <sz val="11"/>
        <color theme="1"/>
        <rFont val="Calibri"/>
        <family val="2"/>
        <scheme val="minor"/>
      </rPr>
      <t>including</t>
    </r>
    <r>
      <rPr>
        <sz val="11"/>
        <color theme="1"/>
        <rFont val="Calibri"/>
        <family val="2"/>
        <scheme val="minor"/>
      </rPr>
      <t xml:space="preserve"> "Other")</t>
    </r>
  </si>
  <si>
    <r>
      <t xml:space="preserve">(average </t>
    </r>
    <r>
      <rPr>
        <b/>
        <sz val="11"/>
        <color theme="1"/>
        <rFont val="Calibri"/>
        <family val="2"/>
        <scheme val="minor"/>
      </rPr>
      <t>excluding</t>
    </r>
    <r>
      <rPr>
        <sz val="11"/>
        <color theme="1"/>
        <rFont val="Calibri"/>
        <family val="2"/>
        <scheme val="minor"/>
      </rPr>
      <t xml:space="preserve"> "Other")</t>
    </r>
  </si>
  <si>
    <t>Note: A total of 31,049 children were being served by New Jersey CP&amp;P on December 31, 2020.  This includes 2,374 children with no county reported. Note that total county population size has not been accounted for in this indicator.</t>
  </si>
  <si>
    <t>14.2 Children (#) in CP&amp;P out-of-home placement – kin and non-kin, in county</t>
  </si>
  <si>
    <t>NJ avg. 23.4%</t>
  </si>
  <si>
    <r>
      <t xml:space="preserve">Source: </t>
    </r>
    <r>
      <rPr>
        <sz val="11"/>
        <color theme="1"/>
        <rFont val="Calibri"/>
        <family val="2"/>
        <scheme val="minor"/>
      </rPr>
      <t>County Health Rankings and Roadmaps, Children in Single-parent households, 2021</t>
    </r>
  </si>
  <si>
    <t>Source: County Health Ranking &amp; Roadmaps, A Robert Wood Johnson Foundation Program: 2021, https://www.countyhealthrankings.org/app/new-jersey/2021/measure/factors/154/data; County Health Rankings sourced the data from the American Community Survey 2015-2019 data.</t>
  </si>
  <si>
    <t>8.3 Percentage of disconnected youth between 16 and 19 years of age (by county)</t>
  </si>
  <si>
    <r>
      <t>Source:</t>
    </r>
    <r>
      <rPr>
        <sz val="11"/>
        <rFont val="Calibri"/>
        <family val="2"/>
        <scheme val="minor"/>
      </rPr>
      <t xml:space="preserve"> County Health Rankings and Roadmaps, Social Associations, 2021</t>
    </r>
  </si>
  <si>
    <t>% Under 6 years with Blood Lead Levels Greater than or Equal to 5 Micrograms/Deciliter</t>
  </si>
  <si>
    <r>
      <t xml:space="preserve">Source: </t>
    </r>
    <r>
      <rPr>
        <sz val="11"/>
        <color theme="1"/>
        <rFont val="Calibri"/>
        <family val="2"/>
        <scheme val="minor"/>
      </rPr>
      <t>NJ Department of Health Lead Prevention Report, 2019</t>
    </r>
    <r>
      <rPr>
        <b/>
        <sz val="11"/>
        <color theme="1"/>
        <rFont val="Calibri"/>
        <family val="2"/>
        <scheme val="minor"/>
      </rPr>
      <t xml:space="preserve"> </t>
    </r>
    <r>
      <rPr>
        <sz val="11"/>
        <color theme="1"/>
        <rFont val="Calibri"/>
        <family val="2"/>
        <scheme val="minor"/>
      </rPr>
      <t>(Based on State Fiscal Year July 1, 2018 through June 30, 2019)</t>
    </r>
  </si>
  <si>
    <t>12.4 Frequency (%) of mental health distress by race/ethnicity – age adjusted, in county, 2018</t>
  </si>
  <si>
    <t>12.5 Frequency (%) of mental health distress by sex – age adjusted, in county, 2018</t>
  </si>
  <si>
    <t>12.9 Diagnosed depression by sex, in county, 2018</t>
  </si>
  <si>
    <t>0.1 Warren County Basic Needs Overview</t>
  </si>
  <si>
    <t>0.2 Warren County Service Needs Overview</t>
  </si>
  <si>
    <t>2015-2019 data. Demographic and Housing Estimates, 1-yr. Selected NJ and County.  **** the estimate is controlled. A statistical test for sampling variability is not appropriate. DP05</t>
  </si>
  <si>
    <t>Warren County avg 9.8</t>
  </si>
  <si>
    <t>Hackettstown</t>
  </si>
  <si>
    <t>Mansfield</t>
  </si>
  <si>
    <t>Lopatcong</t>
  </si>
  <si>
    <t>Greenwich</t>
  </si>
  <si>
    <t>Independence</t>
  </si>
  <si>
    <t>Washington Boro</t>
  </si>
  <si>
    <t>Phillipsburg</t>
  </si>
  <si>
    <t xml:space="preserve">Blairstown </t>
  </si>
  <si>
    <t>Allamuchy</t>
  </si>
  <si>
    <t>Knowlton</t>
  </si>
  <si>
    <t>Hope</t>
  </si>
  <si>
    <t>Washington Twp</t>
  </si>
  <si>
    <t>Hardwick</t>
  </si>
  <si>
    <t>Alpha</t>
  </si>
  <si>
    <t>Oxford</t>
  </si>
  <si>
    <t>Harmony</t>
  </si>
  <si>
    <t>Liberty</t>
  </si>
  <si>
    <t>Franklin</t>
  </si>
  <si>
    <t>Belvidere</t>
  </si>
  <si>
    <t>Pohatcong</t>
  </si>
  <si>
    <t>Frelinghuysen</t>
  </si>
  <si>
    <t>Source: Selected social characteristics in the US. American Community Survey 5-yr estimates. 2019 DP02.</t>
  </si>
  <si>
    <t>Source: American Community Survey (US Census), 2019 data. CHILDREN CHARACTERISTICS, 2013-2017 American Community Survey 5-Year Estimates. Table S0901 and B09001.</t>
  </si>
  <si>
    <t>Info: Missing municipality estimates were not provided by American Community Survey.</t>
  </si>
  <si>
    <r>
      <t xml:space="preserve">Source: </t>
    </r>
    <r>
      <rPr>
        <sz val="11"/>
        <color theme="1"/>
        <rFont val="Calibri"/>
        <family val="2"/>
        <scheme val="minor"/>
      </rPr>
      <t>County Health Rankings and Roadmaps, Children in Single-parent households</t>
    </r>
  </si>
  <si>
    <t>2.5. Warren county municipalities median household income, 2019</t>
  </si>
  <si>
    <t>Warren County Median $81,307</t>
  </si>
  <si>
    <t>2.8. Warren county municipality poverty rate of families with children &lt; 18  (in the past 12 months), 2019</t>
  </si>
  <si>
    <t>Warren county avg 8.7</t>
  </si>
  <si>
    <t>15-18%</t>
  </si>
  <si>
    <t>16-19%</t>
  </si>
  <si>
    <t>14-17%</t>
  </si>
  <si>
    <t>Source: 2019 data. Selected economic characteristics. American Community Survey 1-yr estimates. 2015-2019. American Community Survey.</t>
  </si>
  <si>
    <r>
      <rPr>
        <i/>
        <sz val="9"/>
        <rFont val="Calibri"/>
        <family val="2"/>
        <scheme val="minor"/>
      </rPr>
      <t>Info</t>
    </r>
    <r>
      <rPr>
        <sz val="9"/>
        <rFont val="Calibri"/>
        <family val="2"/>
        <scheme val="minor"/>
      </rPr>
      <t xml:space="preserve">: Civilian noninstitutionalized population under 19 years in 2017 - No health insurance coverage.  Note that in 2016 and the preceding years, data include civilian noninstitutionalized population under 18 years. </t>
    </r>
  </si>
  <si>
    <t>7.3. Proportion of Warren county municipality minors with no health insurance coverage, 2019</t>
  </si>
  <si>
    <t>Warren county avg 3.2%</t>
  </si>
  <si>
    <t>9.4 Warren county juvenile arrest rate, 2015-2019</t>
  </si>
  <si>
    <t>Warren County</t>
  </si>
  <si>
    <t>12.1. Warren county mental health services (programs), 2021</t>
  </si>
  <si>
    <t>12.8. Diagnosed depression by race/ethnicity, in county, 2018</t>
  </si>
  <si>
    <r>
      <rPr>
        <sz val="11"/>
        <color rgb="FF1A1A1A"/>
        <rFont val="Calibri"/>
        <family val="2"/>
      </rPr>
      <t>Passaic</t>
    </r>
  </si>
  <si>
    <r>
      <rPr>
        <b/>
        <sz val="11"/>
        <color rgb="FF1A1A1A"/>
        <rFont val="Calibri"/>
        <family val="2"/>
      </rPr>
      <t>Warren</t>
    </r>
  </si>
  <si>
    <t>Warren Total</t>
  </si>
  <si>
    <r>
      <t xml:space="preserve">Source: </t>
    </r>
    <r>
      <rPr>
        <sz val="11"/>
        <color theme="1"/>
        <rFont val="Calibri"/>
        <family val="2"/>
        <scheme val="minor"/>
      </rPr>
      <t>County Health Rankings and Roadmaps, Residential Segregation - Black/White, 2021</t>
    </r>
  </si>
  <si>
    <r>
      <rPr>
        <i/>
        <sz val="9"/>
        <color theme="1"/>
        <rFont val="Calibri"/>
        <family val="2"/>
        <scheme val="minor"/>
      </rPr>
      <t>Source</t>
    </r>
    <r>
      <rPr>
        <sz val="9"/>
        <color theme="1"/>
        <rFont val="Calibri"/>
        <family val="2"/>
        <scheme val="minor"/>
      </rPr>
      <t>: Economic Policy Institute</t>
    </r>
  </si>
  <si>
    <t>Info: For ALL persons. Original source U.S. Census Bureau Current Population Survey and the U.S. Department of Agriculture Economic Research Service, as presented in the Feeding America, Map the Meal Gap Report or https://map.feedingamerica.org/county/2019/overall/new-jersey/ To accurately estimate the number of people who may be food insecure in every U.S. county and congressional district, Map the Meal Gap uses publicly available state and local data from the U.S. Census Bureau and Bureau of Labor Statistics on factors that research has shown to contribute to food insecurity. These factors include unemployment and poverty, as well as other demographic and household characteristics. In addition to measuring how pervasive the need is, the study also estimates the cost of a meal, and the amount of need among people who are food insecure, using local data from Nielsen and national survey data from the Census Bureau. More information is available online in our technical brief.   Feeding American made two improvements to the model used to estimate local food insecurity.  The estimates now account for disability status and reflect a refined definition of poverty. These changes both improve the accuracy of our estimates and align the model with the most up-to-date research on the key determinants of food insecurity. Due to this, data prior to 2018 won't be comparable to prior years.</t>
  </si>
  <si>
    <r>
      <rPr>
        <i/>
        <sz val="9"/>
        <color theme="1"/>
        <rFont val="Calibri"/>
        <family val="2"/>
        <scheme val="minor"/>
      </rPr>
      <t>Source</t>
    </r>
    <r>
      <rPr>
        <sz val="9"/>
        <color theme="1"/>
        <rFont val="Calibri"/>
        <family val="2"/>
        <scheme val="minor"/>
      </rPr>
      <t>: American Community Survey. Commuting characteristics by sex. 2019 American Community Survey 1-Year Estimates. S0801.</t>
    </r>
  </si>
  <si>
    <r>
      <rPr>
        <i/>
        <sz val="9"/>
        <color theme="1"/>
        <rFont val="Calibri"/>
        <family val="2"/>
        <scheme val="minor"/>
      </rPr>
      <t>Source</t>
    </r>
    <r>
      <rPr>
        <sz val="9"/>
        <color theme="1"/>
        <rFont val="Calibri"/>
        <family val="2"/>
        <scheme val="minor"/>
      </rPr>
      <t>: American Community Survey. Commuting characteristics by sex. 2015-2019 American Community Survey 1-Year Estimates. S0801.</t>
    </r>
  </si>
  <si>
    <t>8.7 Percentage of households with broadband access (by county), 2019</t>
  </si>
  <si>
    <t>8.8 Percentage of households with broadband access, over time, in county</t>
  </si>
  <si>
    <t xml:space="preserve">8.1 County level unemployment rates, September 2020-August 2021 (unadjusted) </t>
  </si>
  <si>
    <r>
      <rPr>
        <b/>
        <sz val="11"/>
        <color theme="1"/>
        <rFont val="Calibri"/>
        <family val="2"/>
        <scheme val="minor"/>
      </rPr>
      <t>Source:</t>
    </r>
    <r>
      <rPr>
        <sz val="11"/>
        <color theme="1"/>
        <rFont val="Calibri"/>
        <family val="2"/>
        <scheme val="minor"/>
      </rPr>
      <t xml:space="preserve"> NJSHAD, New Jersey State Health Assessment Data, 2017-2019</t>
    </r>
  </si>
  <si>
    <t>NJ Avg. 18%</t>
  </si>
  <si>
    <t>Note: Cape May and Salem Counties do not have any data available. Late prenatal care is considered no prenatal care and month 7-month 10; suppressed data for some months in each county due to the data meeting the criteria for confidentiality constraints. Calculated as the number of births that occur to mothers who, on their child's birth certificate, reported receiving prenatal care only in the third trimester of their pregnancy, or who reported receiving no prenatal care.  Data for all counties with fewer than 100,000 persons are combined under the label "Unidentified Counties". Note that total county population size has not been accounted for in this indicator.</t>
  </si>
  <si>
    <t>Source: NJ Cares: A real-time dashboard of Opioid related data and information. Office of the Attorney General of NJ, 2015-2019. https://www.njcares.gov/#atla</t>
  </si>
  <si>
    <t>**The value has been suppressed because it does not meet standards of reliability or precision or because it could be used to calculate the number in a cell that has been suppressed.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</si>
</sst>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44" formatCode="_(&quot;$&quot;* #,##0.00_);_(&quot;$&quot;* \(#,##0.00\);_(&quot;$&quot;* &quot;-&quot;??_);_(@_)"/>
    <numFmt numFmtId="43" formatCode="_(* #,##0.00_);_(* \(#,##0.00\);_(* &quot;-&quot;??_);_(@_)"/>
    <numFmt numFmtId="164" formatCode="0.0"/>
    <numFmt numFmtId="165" formatCode="_(&quot;$&quot;* #,##0_);_(&quot;$&quot;* \(#,##0\);_(&quot;$&quot;* &quot;-&quot;??_);_(@_)"/>
    <numFmt numFmtId="166" formatCode="0.0%"/>
    <numFmt numFmtId="167" formatCode="0.00000"/>
    <numFmt numFmtId="168" formatCode="&quot;$&quot;#,##0"/>
    <numFmt numFmtId="169" formatCode="_(* #,##0_);_(* \(#,##0\);_(* &quot;-&quot;??_);_(@_)"/>
  </numFmts>
  <fonts count="85">
    <font>
      <sz val="11"/>
      <color theme="1"/>
      <name val="Calibri"/>
      <family val="2"/>
      <scheme val="minor"/>
    </font>
    <font>
      <sz val="12"/>
      <color theme="1"/>
      <name val="Calibri"/>
      <family val="2"/>
      <scheme val="minor"/>
    </font>
    <font>
      <b/>
      <sz val="11"/>
      <color theme="1"/>
      <name val="Calibri"/>
      <family val="2"/>
      <scheme val="minor"/>
    </font>
    <font>
      <sz val="9"/>
      <color theme="1"/>
      <name val="Calibri"/>
      <family val="2"/>
      <scheme val="minor"/>
    </font>
    <font>
      <i/>
      <sz val="9"/>
      <color theme="1"/>
      <name val="Calibri"/>
      <family val="2"/>
      <scheme val="minor"/>
    </font>
    <font>
      <sz val="11"/>
      <color theme="1"/>
      <name val="Calibri"/>
      <family val="2"/>
      <scheme val="minor"/>
    </font>
    <font>
      <sz val="11"/>
      <color theme="1"/>
      <name val="Calibri   "/>
    </font>
    <font>
      <b/>
      <sz val="9"/>
      <color theme="1"/>
      <name val="Calibri   "/>
    </font>
    <font>
      <sz val="10"/>
      <color theme="1"/>
      <name val="Calibri"/>
      <family val="2"/>
      <scheme val="minor"/>
    </font>
    <font>
      <sz val="10"/>
      <color rgb="FF222222"/>
      <name val="Calibri"/>
      <family val="2"/>
      <scheme val="minor"/>
    </font>
    <font>
      <b/>
      <sz val="10"/>
      <color theme="1"/>
      <name val="Calibri"/>
      <family val="2"/>
      <scheme val="minor"/>
    </font>
    <font>
      <b/>
      <sz val="9"/>
      <color theme="1"/>
      <name val="Calibri"/>
      <family val="2"/>
      <scheme val="minor"/>
    </font>
    <font>
      <i/>
      <sz val="10"/>
      <color rgb="FF222222"/>
      <name val="Calibri"/>
      <family val="2"/>
      <scheme val="minor"/>
    </font>
    <font>
      <i/>
      <sz val="10"/>
      <color theme="1"/>
      <name val="Calibri"/>
      <family val="2"/>
      <scheme val="minor"/>
    </font>
    <font>
      <b/>
      <sz val="10"/>
      <color rgb="FF222222"/>
      <name val="Calibri"/>
      <family val="2"/>
      <scheme val="minor"/>
    </font>
    <font>
      <sz val="10"/>
      <color rgb="FF000000"/>
      <name val="Calibri"/>
      <family val="2"/>
      <scheme val="minor"/>
    </font>
    <font>
      <sz val="10"/>
      <name val="Calibri"/>
      <family val="2"/>
      <scheme val="minor"/>
    </font>
    <font>
      <sz val="11"/>
      <name val="Calibri"/>
      <family val="2"/>
      <scheme val="minor"/>
    </font>
    <font>
      <b/>
      <sz val="10"/>
      <name val="Calibri"/>
      <family val="2"/>
      <scheme val="minor"/>
    </font>
    <font>
      <b/>
      <sz val="10"/>
      <color rgb="FF000000"/>
      <name val="Calibri"/>
      <family val="2"/>
      <scheme val="minor"/>
    </font>
    <font>
      <i/>
      <sz val="10"/>
      <color rgb="FF000000"/>
      <name val="Calibri"/>
      <family val="2"/>
      <scheme val="minor"/>
    </font>
    <font>
      <sz val="11"/>
      <name val="Trebuchet MS"/>
      <family val="2"/>
    </font>
    <font>
      <sz val="10"/>
      <color rgb="FF282828"/>
      <name val="Calibri"/>
      <family val="2"/>
      <scheme val="minor"/>
    </font>
    <font>
      <b/>
      <sz val="10"/>
      <color rgb="FF282828"/>
      <name val="Calibri"/>
      <family val="2"/>
      <scheme val="minor"/>
    </font>
    <font>
      <i/>
      <sz val="10"/>
      <name val="Calibri"/>
      <family val="2"/>
      <scheme val="minor"/>
    </font>
    <font>
      <sz val="9"/>
      <color theme="1"/>
      <name val="Calibri   "/>
    </font>
    <font>
      <sz val="8"/>
      <color rgb="FF000000"/>
      <name val="Tahoma"/>
      <family val="2"/>
    </font>
    <font>
      <sz val="9"/>
      <color rgb="FF000000"/>
      <name val="Calibri"/>
      <family val="2"/>
      <scheme val="minor"/>
    </font>
    <font>
      <b/>
      <sz val="9"/>
      <color rgb="FF000000"/>
      <name val="Calibri"/>
      <family val="2"/>
      <scheme val="minor"/>
    </font>
    <font>
      <sz val="9.35"/>
      <color rgb="FF282828"/>
      <name val="Arial"/>
      <family val="2"/>
    </font>
    <font>
      <sz val="9"/>
      <name val="Calibri"/>
      <family val="2"/>
      <scheme val="minor"/>
    </font>
    <font>
      <sz val="10"/>
      <color rgb="FF606060"/>
      <name val="Calibri"/>
      <family val="2"/>
      <scheme val="minor"/>
    </font>
    <font>
      <b/>
      <sz val="10"/>
      <color rgb="FFFFFFFF"/>
      <name val="Calibri"/>
      <family val="2"/>
      <scheme val="minor"/>
    </font>
    <font>
      <sz val="11"/>
      <color rgb="FF000000"/>
      <name val="Arial"/>
      <family val="2"/>
    </font>
    <font>
      <i/>
      <sz val="9"/>
      <name val="Calibri"/>
      <family val="2"/>
      <scheme val="minor"/>
    </font>
    <font>
      <i/>
      <sz val="11"/>
      <color theme="1"/>
      <name val="Calibri"/>
      <family val="2"/>
      <scheme val="minor"/>
    </font>
    <font>
      <b/>
      <sz val="11"/>
      <name val="Calibri"/>
      <family val="2"/>
      <scheme val="minor"/>
    </font>
    <font>
      <b/>
      <i/>
      <sz val="10"/>
      <color theme="1"/>
      <name val="Calibri"/>
      <family val="2"/>
      <scheme val="minor"/>
    </font>
    <font>
      <b/>
      <i/>
      <sz val="10"/>
      <color rgb="FF222222"/>
      <name val="Calibri"/>
      <family val="2"/>
      <scheme val="minor"/>
    </font>
    <font>
      <u/>
      <sz val="11"/>
      <color theme="10"/>
      <name val="Calibri"/>
      <family val="2"/>
      <scheme val="minor"/>
    </font>
    <font>
      <sz val="11"/>
      <color rgb="FF000000"/>
      <name val="Calibri"/>
      <family val="2"/>
      <scheme val="minor"/>
    </font>
    <font>
      <i/>
      <sz val="11"/>
      <name val="Calibri"/>
      <family val="2"/>
      <scheme val="minor"/>
    </font>
    <font>
      <b/>
      <sz val="8"/>
      <color rgb="FF000000"/>
      <name val="Tahoma"/>
      <family val="2"/>
    </font>
    <font>
      <b/>
      <sz val="9.35"/>
      <color rgb="FF282828"/>
      <name val="Arial"/>
      <family val="2"/>
    </font>
    <font>
      <b/>
      <sz val="11"/>
      <name val="Trebuchet MS"/>
      <family val="2"/>
    </font>
    <font>
      <b/>
      <i/>
      <sz val="11"/>
      <name val="Calibri"/>
      <family val="2"/>
      <scheme val="minor"/>
    </font>
    <font>
      <sz val="11"/>
      <color rgb="FF555555"/>
      <name val="Lato"/>
      <family val="2"/>
    </font>
    <font>
      <b/>
      <i/>
      <sz val="11"/>
      <color theme="1"/>
      <name val="Calibri"/>
      <family val="2"/>
      <scheme val="minor"/>
    </font>
    <font>
      <sz val="11"/>
      <color rgb="FF282828"/>
      <name val="Calibri"/>
      <family val="2"/>
      <scheme val="minor"/>
    </font>
    <font>
      <b/>
      <sz val="11"/>
      <color rgb="FF282828"/>
      <name val="Calibri"/>
      <family val="2"/>
      <scheme val="minor"/>
    </font>
    <font>
      <i/>
      <sz val="11"/>
      <color rgb="FF282828"/>
      <name val="Calibri"/>
      <family val="2"/>
      <scheme val="minor"/>
    </font>
    <font>
      <sz val="11"/>
      <name val="Calibri"/>
      <family val="2"/>
    </font>
    <font>
      <sz val="11"/>
      <color rgb="FF1A1A1A"/>
      <name val="Calibri"/>
      <family val="2"/>
    </font>
    <font>
      <sz val="11"/>
      <color rgb="FF000000"/>
      <name val="Calibri"/>
      <family val="2"/>
    </font>
    <font>
      <b/>
      <sz val="11"/>
      <name val="Calibri"/>
      <family val="2"/>
    </font>
    <font>
      <b/>
      <sz val="11"/>
      <color rgb="FF1A1A1A"/>
      <name val="Calibri"/>
      <family val="2"/>
    </font>
    <font>
      <b/>
      <sz val="11"/>
      <color rgb="FF000000"/>
      <name val="Calibri"/>
      <family val="2"/>
    </font>
    <font>
      <i/>
      <sz val="11"/>
      <name val="Calibri"/>
      <family val="2"/>
    </font>
    <font>
      <i/>
      <sz val="11"/>
      <color rgb="FF1A1A1A"/>
      <name val="Calibri"/>
      <family val="2"/>
    </font>
    <font>
      <i/>
      <sz val="11"/>
      <color rgb="FF000000"/>
      <name val="Calibri"/>
      <family val="2"/>
    </font>
    <font>
      <sz val="10"/>
      <color rgb="FF000000"/>
      <name val="Franklin Gothic Book"/>
      <family val="2"/>
    </font>
    <font>
      <i/>
      <sz val="10"/>
      <color rgb="FF000000"/>
      <name val="Franklin Gothic Book"/>
      <family val="2"/>
    </font>
    <font>
      <sz val="11"/>
      <color rgb="FF000000"/>
      <name val="Calibri"/>
      <family val="2"/>
      <charset val="1"/>
    </font>
    <font>
      <sz val="12"/>
      <color rgb="FF000000"/>
      <name val="Calibri"/>
      <family val="2"/>
      <charset val="1"/>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theme="1"/>
      <name val="Calibri"/>
      <family val="2"/>
    </font>
    <font>
      <b/>
      <sz val="11"/>
      <color theme="1"/>
      <name val="Calibri"/>
      <family val="2"/>
    </font>
    <font>
      <sz val="14"/>
      <color theme="1"/>
      <name val="Calibri"/>
      <family val="2"/>
      <scheme val="minor"/>
    </font>
    <font>
      <sz val="11"/>
      <color rgb="FF9C6500"/>
      <name val="Calibri"/>
      <family val="2"/>
      <scheme val="minor"/>
    </font>
    <font>
      <sz val="10"/>
      <color rgb="FF000000"/>
      <name val="Times New Roman"/>
      <family val="1"/>
    </font>
    <font>
      <b/>
      <u/>
      <sz val="11"/>
      <color theme="10"/>
      <name val="Calibri"/>
      <family val="2"/>
      <scheme val="minor"/>
    </font>
    <font>
      <b/>
      <sz val="11"/>
      <color rgb="FFFF0000"/>
      <name val="Calibri"/>
      <family val="2"/>
      <scheme val="minor"/>
    </font>
  </fonts>
  <fills count="43">
    <fill>
      <patternFill patternType="none"/>
    </fill>
    <fill>
      <patternFill patternType="gray125"/>
    </fill>
    <fill>
      <patternFill patternType="solid">
        <fgColor theme="4"/>
        <bgColor indexed="64"/>
      </patternFill>
    </fill>
    <fill>
      <patternFill patternType="solid">
        <fgColor rgb="FF5B9BD5"/>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8"/>
        <bgColor indexed="64"/>
      </patternFill>
    </fill>
    <fill>
      <patternFill patternType="solid">
        <fgColor theme="0"/>
        <bgColor theme="4" tint="0.7999816888943144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theme="4" tint="0.79998168889431442"/>
      </patternFill>
    </fill>
    <fill>
      <patternFill patternType="solid">
        <fgColor theme="8" tint="0.79998168889431442"/>
        <bgColor theme="4" tint="0.79998168889431442"/>
      </patternFill>
    </fill>
    <fill>
      <patternFill patternType="solid">
        <fgColor theme="8" tint="0.79998168889431442"/>
        <bgColor indexed="64"/>
      </patternFill>
    </fill>
  </fills>
  <borders count="21">
    <border>
      <left/>
      <right/>
      <top/>
      <bottom/>
      <diagonal/>
    </border>
    <border>
      <left style="medium">
        <color rgb="FFCECED2"/>
      </left>
      <right/>
      <top/>
      <bottom/>
      <diagonal/>
    </border>
    <border>
      <left style="thin">
        <color indexed="64"/>
      </left>
      <right style="thin">
        <color indexed="64"/>
      </right>
      <top style="thin">
        <color indexed="64"/>
      </top>
      <bottom style="thin">
        <color indexed="64"/>
      </bottom>
      <diagonal/>
    </border>
    <border>
      <left/>
      <right/>
      <top/>
      <bottom style="medium">
        <color rgb="FFCCCCCC"/>
      </bottom>
      <diagonal/>
    </border>
    <border>
      <left style="medium">
        <color rgb="FFDDDDDD"/>
      </left>
      <right style="medium">
        <color rgb="FFDDDDDD"/>
      </right>
      <top style="medium">
        <color rgb="FFDDDDDD"/>
      </top>
      <bottom/>
      <diagonal/>
    </border>
    <border>
      <left style="medium">
        <color rgb="FFDDDDDD"/>
      </left>
      <right style="medium">
        <color rgb="FFDDDDDD"/>
      </right>
      <top/>
      <bottom style="medium">
        <color rgb="FFDDDDDD"/>
      </bottom>
      <diagonal/>
    </border>
    <border>
      <left style="medium">
        <color rgb="FFDDDDDD"/>
      </left>
      <right style="medium">
        <color rgb="FFDDDDDD"/>
      </right>
      <top style="medium">
        <color rgb="FFDDDDDD"/>
      </top>
      <bottom style="medium">
        <color rgb="FFDDDDDD"/>
      </bottom>
      <diagonal/>
    </border>
    <border>
      <left style="thin">
        <color rgb="FFBFBFBF"/>
      </left>
      <right style="thin">
        <color rgb="FFBFBFBF"/>
      </right>
      <top style="thin">
        <color rgb="FFBFBFBF"/>
      </top>
      <bottom style="thin">
        <color rgb="FFBFBFBF"/>
      </bottom>
      <diagonal/>
    </border>
    <border>
      <left/>
      <right/>
      <top style="thin">
        <color theme="4" tint="0.39997558519241921"/>
      </top>
      <bottom/>
      <diagonal/>
    </border>
    <border>
      <left/>
      <right/>
      <top style="thin">
        <color theme="4"/>
      </top>
      <bottom style="thin">
        <color theme="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4" tint="0.39997558519241921"/>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s>
  <cellStyleXfs count="75">
    <xf numFmtId="0" fontId="0" fillId="0" borderId="0"/>
    <xf numFmtId="9" fontId="5" fillId="0" borderId="0" applyFont="0" applyFill="0" applyBorder="0" applyAlignment="0" applyProtection="0"/>
    <xf numFmtId="44" fontId="5" fillId="0" borderId="0" applyFont="0" applyFill="0" applyBorder="0" applyAlignment="0" applyProtection="0"/>
    <xf numFmtId="0" fontId="39" fillId="0" borderId="0" applyNumberFormat="0" applyFill="0" applyBorder="0" applyAlignment="0" applyProtection="0"/>
    <xf numFmtId="43" fontId="5" fillId="0" borderId="0" applyFont="0" applyFill="0" applyBorder="0" applyAlignment="0" applyProtection="0"/>
    <xf numFmtId="0" fontId="1" fillId="0" borderId="0"/>
    <xf numFmtId="0" fontId="5" fillId="0" borderId="0"/>
    <xf numFmtId="9"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44" fontId="5" fillId="0" borderId="0" applyFont="0" applyFill="0" applyBorder="0" applyAlignment="0" applyProtection="0"/>
    <xf numFmtId="0" fontId="64" fillId="0" borderId="0" applyNumberFormat="0" applyFill="0" applyBorder="0" applyAlignment="0" applyProtection="0"/>
    <xf numFmtId="0" fontId="65" fillId="0" borderId="10" applyNumberFormat="0" applyFill="0" applyAlignment="0" applyProtection="0"/>
    <xf numFmtId="0" fontId="66" fillId="0" borderId="11" applyNumberFormat="0" applyFill="0" applyAlignment="0" applyProtection="0"/>
    <xf numFmtId="0" fontId="67" fillId="0" borderId="12" applyNumberFormat="0" applyFill="0" applyAlignment="0" applyProtection="0"/>
    <xf numFmtId="0" fontId="67" fillId="0" borderId="0" applyNumberFormat="0" applyFill="0" applyBorder="0" applyAlignment="0" applyProtection="0"/>
    <xf numFmtId="0" fontId="68" fillId="9" borderId="0" applyNumberFormat="0" applyBorder="0" applyAlignment="0" applyProtection="0"/>
    <xf numFmtId="0" fontId="69" fillId="10" borderId="0" applyNumberFormat="0" applyBorder="0" applyAlignment="0" applyProtection="0"/>
    <xf numFmtId="0" fontId="70" fillId="12" borderId="13" applyNumberFormat="0" applyAlignment="0" applyProtection="0"/>
    <xf numFmtId="0" fontId="71" fillId="13" borderId="14" applyNumberFormat="0" applyAlignment="0" applyProtection="0"/>
    <xf numFmtId="0" fontId="72" fillId="13" borderId="13" applyNumberFormat="0" applyAlignment="0" applyProtection="0"/>
    <xf numFmtId="0" fontId="73" fillId="0" borderId="15" applyNumberFormat="0" applyFill="0" applyAlignment="0" applyProtection="0"/>
    <xf numFmtId="0" fontId="74" fillId="14" borderId="16" applyNumberFormat="0" applyAlignment="0" applyProtection="0"/>
    <xf numFmtId="0" fontId="75" fillId="0" borderId="0" applyNumberFormat="0" applyFill="0" applyBorder="0" applyAlignment="0" applyProtection="0"/>
    <xf numFmtId="0" fontId="5" fillId="15" borderId="17" applyNumberFormat="0" applyFont="0" applyAlignment="0" applyProtection="0"/>
    <xf numFmtId="0" fontId="76" fillId="0" borderId="0" applyNumberFormat="0" applyFill="0" applyBorder="0" applyAlignment="0" applyProtection="0"/>
    <xf numFmtId="0" fontId="2" fillId="0" borderId="18" applyNumberFormat="0" applyFill="0" applyAlignment="0" applyProtection="0"/>
    <xf numFmtId="0" fontId="77"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77"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77"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77"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77"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77" fillId="36"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80" fillId="0" borderId="0"/>
    <xf numFmtId="0" fontId="81" fillId="11" borderId="0" applyNumberFormat="0" applyBorder="0" applyAlignment="0" applyProtection="0"/>
    <xf numFmtId="0" fontId="80" fillId="0" borderId="0"/>
    <xf numFmtId="0" fontId="5" fillId="0" borderId="0"/>
    <xf numFmtId="0" fontId="77" fillId="19" borderId="0" applyNumberFormat="0" applyBorder="0" applyAlignment="0" applyProtection="0"/>
    <xf numFmtId="0" fontId="77" fillId="23" borderId="0" applyNumberFormat="0" applyBorder="0" applyAlignment="0" applyProtection="0"/>
    <xf numFmtId="0" fontId="77" fillId="27" borderId="0" applyNumberFormat="0" applyBorder="0" applyAlignment="0" applyProtection="0"/>
    <xf numFmtId="44" fontId="1" fillId="0" borderId="0" applyFont="0" applyFill="0" applyBorder="0" applyAlignment="0" applyProtection="0"/>
    <xf numFmtId="0" fontId="77" fillId="31" borderId="0" applyNumberFormat="0" applyBorder="0" applyAlignment="0" applyProtection="0"/>
    <xf numFmtId="0" fontId="77" fillId="35" borderId="0" applyNumberFormat="0" applyBorder="0" applyAlignment="0" applyProtection="0"/>
    <xf numFmtId="0" fontId="77" fillId="39" borderId="0" applyNumberFormat="0" applyBorder="0" applyAlignment="0" applyProtection="0"/>
    <xf numFmtId="0" fontId="1" fillId="0" borderId="0"/>
    <xf numFmtId="0" fontId="82" fillId="0" borderId="0"/>
    <xf numFmtId="0" fontId="5" fillId="0" borderId="0"/>
    <xf numFmtId="44"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2" fillId="0" borderId="0"/>
    <xf numFmtId="0" fontId="80" fillId="0" borderId="0"/>
    <xf numFmtId="44" fontId="1" fillId="0" borderId="0" applyFont="0" applyFill="0" applyBorder="0" applyAlignment="0" applyProtection="0"/>
    <xf numFmtId="0" fontId="1" fillId="0" borderId="0"/>
    <xf numFmtId="0" fontId="82" fillId="0" borderId="0"/>
    <xf numFmtId="0" fontId="80" fillId="0" borderId="0"/>
    <xf numFmtId="0" fontId="82" fillId="0" borderId="0"/>
    <xf numFmtId="0" fontId="5" fillId="0" borderId="0"/>
    <xf numFmtId="0" fontId="1" fillId="0" borderId="0"/>
  </cellStyleXfs>
  <cellXfs count="754">
    <xf numFmtId="0" fontId="0" fillId="0" borderId="0" xfId="0"/>
    <xf numFmtId="0" fontId="0" fillId="0" borderId="0" xfId="0" applyFill="1"/>
    <xf numFmtId="0" fontId="2" fillId="0" borderId="0" xfId="0" applyFont="1"/>
    <xf numFmtId="0" fontId="0" fillId="0" borderId="0" xfId="0" applyAlignment="1">
      <alignment horizontal="center" vertical="center" wrapText="1"/>
    </xf>
    <xf numFmtId="0" fontId="11" fillId="0" borderId="0" xfId="0" applyFont="1" applyAlignment="1">
      <alignment horizontal="center" vertical="center"/>
    </xf>
    <xf numFmtId="1" fontId="8" fillId="0" borderId="0" xfId="1" applyNumberFormat="1" applyFont="1" applyBorder="1" applyAlignment="1">
      <alignment horizontal="center"/>
    </xf>
    <xf numFmtId="9" fontId="8" fillId="0" borderId="0" xfId="1" applyFont="1" applyBorder="1" applyAlignment="1">
      <alignment horizontal="center"/>
    </xf>
    <xf numFmtId="9" fontId="8" fillId="0" borderId="0" xfId="1" applyFont="1"/>
    <xf numFmtId="0" fontId="11" fillId="0" borderId="0" xfId="0" applyFont="1" applyAlignment="1">
      <alignment horizontal="center" vertical="center" wrapText="1"/>
    </xf>
    <xf numFmtId="0" fontId="8" fillId="0" borderId="0" xfId="0" applyFont="1"/>
    <xf numFmtId="164" fontId="8" fillId="0" borderId="0" xfId="0" applyNumberFormat="1" applyFont="1"/>
    <xf numFmtId="164" fontId="10" fillId="0" borderId="0" xfId="0" applyNumberFormat="1" applyFont="1"/>
    <xf numFmtId="9" fontId="10" fillId="0" borderId="0" xfId="0" applyNumberFormat="1" applyFont="1" applyAlignment="1">
      <alignment horizontal="center" vertical="center"/>
    </xf>
    <xf numFmtId="0" fontId="8" fillId="0" borderId="0" xfId="0" applyFont="1" applyAlignment="1">
      <alignment horizontal="left" vertical="center"/>
    </xf>
    <xf numFmtId="164" fontId="13" fillId="0" borderId="0" xfId="0" applyNumberFormat="1" applyFont="1" applyAlignment="1">
      <alignment horizontal="center"/>
    </xf>
    <xf numFmtId="0" fontId="10" fillId="0" borderId="0" xfId="0" applyFont="1" applyAlignment="1">
      <alignment horizontal="center" vertical="center"/>
    </xf>
    <xf numFmtId="0" fontId="18" fillId="0" borderId="0" xfId="0" applyFont="1" applyAlignment="1">
      <alignment vertical="center" wrapText="1"/>
    </xf>
    <xf numFmtId="0" fontId="3" fillId="0" borderId="0" xfId="0" applyFont="1"/>
    <xf numFmtId="0" fontId="0" fillId="2" borderId="0" xfId="0" applyFill="1"/>
    <xf numFmtId="165" fontId="8" fillId="0" borderId="0" xfId="0" applyNumberFormat="1" applyFont="1"/>
    <xf numFmtId="165" fontId="13" fillId="0" borderId="0" xfId="2" applyNumberFormat="1" applyFont="1" applyBorder="1"/>
    <xf numFmtId="165" fontId="13" fillId="0" borderId="0" xfId="2" applyNumberFormat="1" applyFont="1" applyFill="1" applyBorder="1" applyAlignment="1">
      <alignment horizontal="center"/>
    </xf>
    <xf numFmtId="9" fontId="13" fillId="0" borderId="0" xfId="1" applyFont="1"/>
    <xf numFmtId="0" fontId="21" fillId="0" borderId="0" xfId="0" applyFont="1" applyAlignment="1">
      <alignment vertical="center" wrapText="1"/>
    </xf>
    <xf numFmtId="165" fontId="26" fillId="0" borderId="0" xfId="2" applyNumberFormat="1" applyFont="1" applyFill="1" applyBorder="1" applyAlignment="1">
      <alignment horizontal="right" vertical="center"/>
    </xf>
    <xf numFmtId="165" fontId="0" fillId="0" borderId="0" xfId="2" applyNumberFormat="1" applyFont="1" applyFill="1" applyBorder="1"/>
    <xf numFmtId="165" fontId="27" fillId="0" borderId="0" xfId="2" applyNumberFormat="1" applyFont="1" applyFill="1" applyBorder="1" applyAlignment="1">
      <alignment horizontal="right" vertical="center"/>
    </xf>
    <xf numFmtId="165" fontId="3" fillId="0" borderId="0" xfId="2" applyNumberFormat="1" applyFont="1" applyFill="1" applyBorder="1"/>
    <xf numFmtId="165" fontId="28" fillId="0" borderId="0" xfId="2" applyNumberFormat="1" applyFont="1" applyFill="1" applyBorder="1" applyAlignment="1">
      <alignment horizontal="right" vertical="center"/>
    </xf>
    <xf numFmtId="0" fontId="8" fillId="0" borderId="0" xfId="0" applyFont="1" applyAlignment="1">
      <alignment horizontal="center" vertical="center" wrapText="1"/>
    </xf>
    <xf numFmtId="0" fontId="0" fillId="0" borderId="0" xfId="0" applyFont="1"/>
    <xf numFmtId="1" fontId="13" fillId="0" borderId="0" xfId="1" applyNumberFormat="1" applyFont="1" applyBorder="1" applyAlignment="1">
      <alignment horizontal="center"/>
    </xf>
    <xf numFmtId="9" fontId="8" fillId="0" borderId="0" xfId="1" applyFont="1" applyAlignment="1">
      <alignment horizontal="left" vertical="center"/>
    </xf>
    <xf numFmtId="0" fontId="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center" vertical="center"/>
    </xf>
    <xf numFmtId="0" fontId="0" fillId="0" borderId="0" xfId="0" applyAlignment="1">
      <alignment horizontal="right"/>
    </xf>
    <xf numFmtId="0" fontId="15" fillId="0" borderId="0" xfId="0" applyFont="1"/>
    <xf numFmtId="165" fontId="10" fillId="0" borderId="0" xfId="2" applyNumberFormat="1" applyFont="1" applyFill="1"/>
    <xf numFmtId="9" fontId="8" fillId="0" borderId="0" xfId="1" applyFont="1" applyFill="1"/>
    <xf numFmtId="166" fontId="15" fillId="0" borderId="0" xfId="0" applyNumberFormat="1" applyFont="1" applyAlignment="1">
      <alignment horizontal="right"/>
    </xf>
    <xf numFmtId="0" fontId="15" fillId="0" borderId="0" xfId="0" applyFont="1" applyAlignment="1">
      <alignment horizontal="right"/>
    </xf>
    <xf numFmtId="164" fontId="8" fillId="0" borderId="0" xfId="1" applyNumberFormat="1" applyFont="1" applyFill="1" applyAlignment="1">
      <alignment horizontal="right" vertical="center" wrapText="1"/>
    </xf>
    <xf numFmtId="0" fontId="0" fillId="3" borderId="0" xfId="0" applyFill="1"/>
    <xf numFmtId="0" fontId="2" fillId="3" borderId="0" xfId="0" applyFont="1" applyFill="1"/>
    <xf numFmtId="10" fontId="8" fillId="0" borderId="0" xfId="0" applyNumberFormat="1" applyFont="1"/>
    <xf numFmtId="167" fontId="8" fillId="0" borderId="0" xfId="1" applyNumberFormat="1" applyFont="1" applyBorder="1" applyAlignment="1">
      <alignment horizontal="center"/>
    </xf>
    <xf numFmtId="167" fontId="8" fillId="4" borderId="0" xfId="1" applyNumberFormat="1" applyFont="1" applyFill="1" applyBorder="1" applyAlignment="1">
      <alignment horizontal="center"/>
    </xf>
    <xf numFmtId="0" fontId="19" fillId="0" borderId="0" xfId="0" applyFont="1"/>
    <xf numFmtId="0" fontId="2" fillId="5" borderId="0" xfId="0" applyFont="1" applyFill="1"/>
    <xf numFmtId="0" fontId="17" fillId="5" borderId="0" xfId="0" applyFont="1" applyFill="1"/>
    <xf numFmtId="10" fontId="17" fillId="0" borderId="0" xfId="0" applyNumberFormat="1" applyFont="1"/>
    <xf numFmtId="164" fontId="8" fillId="0" borderId="0" xfId="0" applyNumberFormat="1" applyFont="1" applyAlignment="1">
      <alignment horizontal="right"/>
    </xf>
    <xf numFmtId="0" fontId="0" fillId="5" borderId="0" xfId="0" applyFill="1"/>
    <xf numFmtId="165" fontId="37" fillId="0" borderId="0" xfId="2" applyNumberFormat="1" applyFont="1"/>
    <xf numFmtId="0" fontId="38" fillId="0" borderId="0" xfId="0" applyFont="1" applyAlignment="1">
      <alignment vertical="center" wrapText="1"/>
    </xf>
    <xf numFmtId="0" fontId="0" fillId="0" borderId="0" xfId="0" applyAlignment="1">
      <alignment vertical="center" wrapText="1"/>
    </xf>
    <xf numFmtId="0" fontId="0" fillId="0" borderId="0" xfId="0" applyFill="1" applyAlignment="1">
      <alignment vertical="center" wrapText="1"/>
    </xf>
    <xf numFmtId="0" fontId="0" fillId="0" borderId="0" xfId="0"/>
    <xf numFmtId="0" fontId="6" fillId="0" borderId="0" xfId="0" applyFont="1" applyAlignment="1">
      <alignment vertical="center" wrapText="1"/>
    </xf>
    <xf numFmtId="0" fontId="8" fillId="0" borderId="0" xfId="0" applyFont="1" applyAlignment="1">
      <alignment vertical="center" wrapText="1"/>
    </xf>
    <xf numFmtId="165" fontId="8" fillId="0" borderId="0" xfId="2" applyNumberFormat="1" applyFont="1"/>
    <xf numFmtId="0" fontId="9" fillId="0" borderId="0" xfId="0" applyFont="1" applyAlignment="1">
      <alignment vertical="center" wrapText="1"/>
    </xf>
    <xf numFmtId="0" fontId="9" fillId="0" borderId="0" xfId="0" applyFont="1" applyAlignment="1">
      <alignment vertical="center"/>
    </xf>
    <xf numFmtId="0" fontId="12" fillId="0" borderId="0" xfId="0" applyFont="1" applyAlignment="1">
      <alignment vertical="center" wrapText="1"/>
    </xf>
    <xf numFmtId="165" fontId="13" fillId="0" borderId="0" xfId="2" applyNumberFormat="1" applyFont="1"/>
    <xf numFmtId="0" fontId="14" fillId="0" borderId="0" xfId="0" applyFont="1" applyAlignment="1">
      <alignment vertical="center" wrapText="1"/>
    </xf>
    <xf numFmtId="165" fontId="10" fillId="0" borderId="0" xfId="2" applyNumberFormat="1" applyFont="1"/>
    <xf numFmtId="0" fontId="7" fillId="0" borderId="0" xfId="0" applyFont="1" applyAlignment="1">
      <alignment horizontal="center" vertical="center" wrapText="1"/>
    </xf>
    <xf numFmtId="0" fontId="25" fillId="0" borderId="0" xfId="0" applyFont="1" applyAlignment="1">
      <alignment horizontal="center" vertical="center" wrapText="1"/>
    </xf>
    <xf numFmtId="0" fontId="7" fillId="6" borderId="0" xfId="0" applyFont="1" applyFill="1" applyAlignment="1">
      <alignment horizontal="center" vertical="center" wrapText="1"/>
    </xf>
    <xf numFmtId="165" fontId="13" fillId="6" borderId="0" xfId="2" applyNumberFormat="1" applyFont="1" applyFill="1"/>
    <xf numFmtId="164" fontId="0" fillId="0" borderId="0" xfId="0" applyNumberFormat="1"/>
    <xf numFmtId="0" fontId="8" fillId="0" borderId="0" xfId="1" applyNumberFormat="1" applyFont="1"/>
    <xf numFmtId="0" fontId="0" fillId="0" borderId="0" xfId="0" applyFont="1" applyFill="1"/>
    <xf numFmtId="0" fontId="3" fillId="0" borderId="0" xfId="0" applyFont="1" applyFill="1" applyAlignment="1">
      <alignment wrapText="1"/>
    </xf>
    <xf numFmtId="165" fontId="10" fillId="0" borderId="0" xfId="0" applyNumberFormat="1" applyFont="1"/>
    <xf numFmtId="0" fontId="2" fillId="0" borderId="0" xfId="0" applyFont="1" applyAlignment="1">
      <alignment horizontal="center" wrapText="1"/>
    </xf>
    <xf numFmtId="0" fontId="39" fillId="0" borderId="0" xfId="3"/>
    <xf numFmtId="9" fontId="10" fillId="0" borderId="0" xfId="1" applyFont="1" applyBorder="1" applyAlignment="1">
      <alignment horizontal="left" vertical="center"/>
    </xf>
    <xf numFmtId="0" fontId="0" fillId="2" borderId="0" xfId="0" applyFill="1" applyAlignment="1">
      <alignment wrapText="1"/>
    </xf>
    <xf numFmtId="0" fontId="0" fillId="2" borderId="0" xfId="0" applyFill="1" applyAlignment="1">
      <alignment horizontal="center" vertical="center" wrapText="1"/>
    </xf>
    <xf numFmtId="0" fontId="11" fillId="2" borderId="0" xfId="0" applyFont="1" applyFill="1" applyAlignment="1">
      <alignment horizontal="left"/>
    </xf>
    <xf numFmtId="0" fontId="11" fillId="2" borderId="0" xfId="0" applyFont="1" applyFill="1" applyAlignment="1">
      <alignment horizontal="left" wrapText="1"/>
    </xf>
    <xf numFmtId="0" fontId="3" fillId="2" borderId="0" xfId="0" applyFont="1" applyFill="1" applyAlignment="1">
      <alignment wrapText="1"/>
    </xf>
    <xf numFmtId="0" fontId="17" fillId="2" borderId="0" xfId="0" applyFont="1" applyFill="1"/>
    <xf numFmtId="0" fontId="3" fillId="0" borderId="0" xfId="0" applyFont="1" applyFill="1" applyAlignment="1">
      <alignment wrapText="1"/>
    </xf>
    <xf numFmtId="2" fontId="8" fillId="0" borderId="0" xfId="1" applyNumberFormat="1" applyFont="1" applyFill="1" applyBorder="1" applyAlignment="1">
      <alignment horizontal="center"/>
    </xf>
    <xf numFmtId="10" fontId="17" fillId="5" borderId="0" xfId="0" applyNumberFormat="1" applyFont="1" applyFill="1"/>
    <xf numFmtId="10" fontId="36" fillId="5" borderId="0" xfId="0" applyNumberFormat="1" applyFont="1" applyFill="1"/>
    <xf numFmtId="10" fontId="10" fillId="0" borderId="0" xfId="0" applyNumberFormat="1" applyFont="1"/>
    <xf numFmtId="166" fontId="8" fillId="0" borderId="0" xfId="0" applyNumberFormat="1" applyFont="1"/>
    <xf numFmtId="166" fontId="8" fillId="0" borderId="0" xfId="1" applyNumberFormat="1" applyFont="1" applyFill="1" applyAlignment="1">
      <alignment horizontal="right" vertical="center" wrapText="1"/>
    </xf>
    <xf numFmtId="166" fontId="2" fillId="0" borderId="0" xfId="0" applyNumberFormat="1" applyFont="1"/>
    <xf numFmtId="0" fontId="3" fillId="0" borderId="0" xfId="0" applyFont="1" applyAlignment="1">
      <alignment wrapText="1"/>
    </xf>
    <xf numFmtId="0" fontId="27" fillId="0" borderId="0" xfId="0" applyFont="1" applyAlignment="1">
      <alignment horizontal="left" vertical="center" readingOrder="1"/>
    </xf>
    <xf numFmtId="0" fontId="3" fillId="0" borderId="0" xfId="0" applyFont="1" applyFill="1" applyAlignment="1">
      <alignment wrapText="1"/>
    </xf>
    <xf numFmtId="6" fontId="0" fillId="0" borderId="0" xfId="0" applyNumberFormat="1"/>
    <xf numFmtId="166" fontId="10" fillId="0" borderId="0" xfId="1" applyNumberFormat="1" applyFont="1" applyFill="1" applyAlignment="1">
      <alignment horizontal="right" vertical="center" wrapText="1"/>
    </xf>
    <xf numFmtId="3" fontId="2" fillId="0" borderId="0" xfId="0" applyNumberFormat="1" applyFont="1"/>
    <xf numFmtId="3" fontId="0" fillId="0" borderId="0" xfId="0" applyNumberFormat="1"/>
    <xf numFmtId="10" fontId="15" fillId="0" borderId="0" xfId="0" applyNumberFormat="1" applyFont="1" applyAlignment="1">
      <alignment horizontal="center"/>
    </xf>
    <xf numFmtId="2" fontId="15" fillId="0" borderId="0" xfId="0" applyNumberFormat="1" applyFont="1" applyAlignment="1">
      <alignment horizontal="center"/>
    </xf>
    <xf numFmtId="0" fontId="27" fillId="0" borderId="0" xfId="0" applyFont="1" applyAlignment="1">
      <alignment horizontal="center" vertical="center"/>
    </xf>
    <xf numFmtId="9" fontId="15" fillId="0" borderId="0" xfId="0" applyNumberFormat="1" applyFont="1"/>
    <xf numFmtId="2" fontId="19" fillId="0" borderId="0" xfId="0" applyNumberFormat="1" applyFont="1" applyAlignment="1">
      <alignment horizontal="center"/>
    </xf>
    <xf numFmtId="10" fontId="19" fillId="0" borderId="0" xfId="0" applyNumberFormat="1" applyFont="1" applyAlignment="1">
      <alignment horizontal="center"/>
    </xf>
    <xf numFmtId="0" fontId="40" fillId="0" borderId="0" xfId="0" applyFont="1"/>
    <xf numFmtId="164" fontId="17" fillId="5" borderId="0" xfId="0" applyNumberFormat="1" applyFont="1" applyFill="1"/>
    <xf numFmtId="169" fontId="3" fillId="0" borderId="0" xfId="4" applyNumberFormat="1" applyFont="1" applyFill="1" applyAlignment="1">
      <alignment horizontal="right" wrapText="1"/>
    </xf>
    <xf numFmtId="169" fontId="11" fillId="0" borderId="0" xfId="4" applyNumberFormat="1" applyFont="1" applyFill="1" applyAlignment="1">
      <alignment horizontal="right" wrapText="1"/>
    </xf>
    <xf numFmtId="3" fontId="35" fillId="0" borderId="0" xfId="0" applyNumberFormat="1" applyFont="1"/>
    <xf numFmtId="168" fontId="0" fillId="6" borderId="0" xfId="0" applyNumberFormat="1" applyFill="1"/>
    <xf numFmtId="168" fontId="2" fillId="6" borderId="0" xfId="0" applyNumberFormat="1" applyFont="1" applyFill="1"/>
    <xf numFmtId="0" fontId="0" fillId="0" borderId="0" xfId="5" applyFont="1"/>
    <xf numFmtId="164" fontId="0" fillId="0" borderId="0" xfId="0" applyNumberFormat="1" applyAlignment="1">
      <alignment horizontal="center" vertical="center"/>
    </xf>
    <xf numFmtId="164" fontId="2" fillId="0" borderId="0" xfId="1" applyNumberFormat="1" applyFont="1" applyBorder="1" applyAlignment="1">
      <alignment horizontal="center" vertical="center"/>
    </xf>
    <xf numFmtId="0" fontId="35" fillId="0" borderId="0" xfId="5" applyFont="1"/>
    <xf numFmtId="164" fontId="35" fillId="0" borderId="0" xfId="0" applyNumberFormat="1" applyFont="1" applyAlignment="1">
      <alignment horizontal="center" vertical="center"/>
    </xf>
    <xf numFmtId="0" fontId="2" fillId="0" borderId="0" xfId="5" applyFont="1"/>
    <xf numFmtId="164" fontId="2" fillId="0" borderId="0" xfId="0" applyNumberFormat="1" applyFont="1" applyAlignment="1">
      <alignment horizontal="center" vertical="center"/>
    </xf>
    <xf numFmtId="0" fontId="8" fillId="0" borderId="0" xfId="5" applyFont="1"/>
    <xf numFmtId="9" fontId="8" fillId="0" borderId="0" xfId="5" applyNumberFormat="1" applyFont="1" applyAlignment="1">
      <alignment horizontal="center" vertical="center"/>
    </xf>
    <xf numFmtId="165" fontId="8" fillId="0" borderId="0" xfId="8" applyNumberFormat="1" applyFont="1"/>
    <xf numFmtId="2" fontId="8" fillId="0" borderId="0" xfId="5" applyNumberFormat="1" applyFont="1" applyAlignment="1">
      <alignment horizontal="center" vertical="center"/>
    </xf>
    <xf numFmtId="9" fontId="8" fillId="0" borderId="0" xfId="9" applyFont="1" applyAlignment="1">
      <alignment horizontal="center" vertical="center"/>
    </xf>
    <xf numFmtId="0" fontId="10" fillId="0" borderId="0" xfId="5" applyFont="1"/>
    <xf numFmtId="165" fontId="10" fillId="0" borderId="0" xfId="8" applyNumberFormat="1" applyFont="1"/>
    <xf numFmtId="2" fontId="10" fillId="0" borderId="0" xfId="5" applyNumberFormat="1" applyFont="1" applyAlignment="1">
      <alignment horizontal="center" vertical="center"/>
    </xf>
    <xf numFmtId="9" fontId="10" fillId="0" borderId="0" xfId="5" applyNumberFormat="1" applyFont="1" applyAlignment="1">
      <alignment horizontal="center" vertical="center"/>
    </xf>
    <xf numFmtId="6" fontId="2" fillId="0" borderId="0" xfId="0" applyNumberFormat="1" applyFont="1"/>
    <xf numFmtId="0" fontId="8" fillId="0" borderId="0" xfId="5" applyFont="1" applyAlignment="1">
      <alignment horizontal="center" vertical="center" wrapText="1"/>
    </xf>
    <xf numFmtId="3" fontId="8" fillId="0" borderId="0" xfId="5" applyNumberFormat="1" applyFont="1" applyAlignment="1">
      <alignment horizontal="center" vertical="center" shrinkToFit="1"/>
    </xf>
    <xf numFmtId="1" fontId="8" fillId="0" borderId="0" xfId="5" applyNumberFormat="1" applyFont="1" applyAlignment="1">
      <alignment horizontal="center" vertical="center" shrinkToFit="1"/>
    </xf>
    <xf numFmtId="3" fontId="10" fillId="0" borderId="0" xfId="5" applyNumberFormat="1" applyFont="1" applyAlignment="1">
      <alignment horizontal="center" vertical="center" shrinkToFit="1"/>
    </xf>
    <xf numFmtId="0" fontId="10" fillId="0" borderId="0" xfId="0" applyFont="1" applyAlignment="1">
      <alignment horizontal="left" vertical="center"/>
    </xf>
    <xf numFmtId="165" fontId="42" fillId="0" borderId="0" xfId="2" applyNumberFormat="1" applyFont="1" applyFill="1" applyBorder="1" applyAlignment="1">
      <alignment horizontal="right" vertical="center"/>
    </xf>
    <xf numFmtId="0" fontId="11" fillId="0" borderId="0" xfId="0" applyFont="1" applyAlignment="1">
      <alignment wrapText="1"/>
    </xf>
    <xf numFmtId="0" fontId="19" fillId="0" borderId="0" xfId="0" applyFont="1" applyAlignment="1">
      <alignment horizontal="left" vertical="center" wrapText="1"/>
    </xf>
    <xf numFmtId="166" fontId="20" fillId="0" borderId="0" xfId="0" applyNumberFormat="1" applyFont="1" applyAlignment="1">
      <alignment horizontal="center"/>
    </xf>
    <xf numFmtId="166" fontId="20" fillId="0" borderId="0" xfId="0" applyNumberFormat="1" applyFont="1" applyAlignment="1">
      <alignment horizontal="center" wrapText="1"/>
    </xf>
    <xf numFmtId="0" fontId="20" fillId="0" borderId="0" xfId="0" applyFont="1" applyAlignment="1">
      <alignment horizontal="left" vertical="center" wrapText="1"/>
    </xf>
    <xf numFmtId="17" fontId="11" fillId="0" borderId="0" xfId="0" applyNumberFormat="1" applyFont="1" applyAlignment="1">
      <alignment horizontal="center" vertical="center"/>
    </xf>
    <xf numFmtId="166" fontId="15" fillId="0" borderId="0" xfId="0" applyNumberFormat="1" applyFont="1" applyAlignment="1">
      <alignment horizontal="center"/>
    </xf>
    <xf numFmtId="166" fontId="0" fillId="0" borderId="0" xfId="0" applyNumberFormat="1"/>
    <xf numFmtId="165" fontId="19" fillId="0" borderId="0" xfId="2" applyNumberFormat="1" applyFont="1" applyFill="1" applyAlignment="1">
      <alignment horizontal="right" vertical="center"/>
    </xf>
    <xf numFmtId="165" fontId="15" fillId="0" borderId="0" xfId="2" applyNumberFormat="1" applyFont="1" applyFill="1" applyAlignment="1">
      <alignment horizontal="right" vertical="center"/>
    </xf>
    <xf numFmtId="165" fontId="16" fillId="0" borderId="0" xfId="2" applyNumberFormat="1" applyFont="1" applyAlignment="1">
      <alignment horizontal="right" vertical="center"/>
    </xf>
    <xf numFmtId="165" fontId="8" fillId="0" borderId="0" xfId="2" applyNumberFormat="1" applyFont="1" applyFill="1"/>
    <xf numFmtId="0" fontId="15" fillId="0" borderId="0" xfId="0" applyFont="1" applyAlignment="1">
      <alignment horizontal="left" vertical="center" wrapText="1"/>
    </xf>
    <xf numFmtId="0" fontId="0" fillId="0" borderId="0" xfId="0" applyAlignment="1">
      <alignment horizontal="center" wrapText="1"/>
    </xf>
    <xf numFmtId="0" fontId="0" fillId="4" borderId="0" xfId="0" applyFill="1"/>
    <xf numFmtId="3" fontId="16" fillId="0" borderId="0" xfId="0" applyNumberFormat="1" applyFont="1" applyAlignment="1">
      <alignment vertical="center" wrapText="1"/>
    </xf>
    <xf numFmtId="3" fontId="18" fillId="0" borderId="0" xfId="0" applyNumberFormat="1" applyFont="1" applyAlignment="1">
      <alignment vertical="center" wrapText="1"/>
    </xf>
    <xf numFmtId="0" fontId="24" fillId="0" borderId="0" xfId="0" applyFont="1" applyAlignment="1">
      <alignment vertical="center" wrapText="1"/>
    </xf>
    <xf numFmtId="0" fontId="11" fillId="0" borderId="0" xfId="0" applyFont="1" applyAlignment="1">
      <alignment horizontal="center"/>
    </xf>
    <xf numFmtId="0" fontId="11" fillId="0" borderId="0" xfId="0" applyFont="1"/>
    <xf numFmtId="0" fontId="3" fillId="0" borderId="0" xfId="0" applyFont="1" applyAlignment="1">
      <alignment horizontal="center" vertical="center" wrapText="1"/>
    </xf>
    <xf numFmtId="0" fontId="10" fillId="0" borderId="0" xfId="0" applyFont="1"/>
    <xf numFmtId="0" fontId="8" fillId="0" borderId="0" xfId="0" applyFont="1" applyBorder="1"/>
    <xf numFmtId="3" fontId="8" fillId="0" borderId="0" xfId="0" applyNumberFormat="1" applyFont="1"/>
    <xf numFmtId="9" fontId="10" fillId="0" borderId="0" xfId="1" applyFont="1" applyBorder="1" applyAlignment="1">
      <alignment horizontal="center"/>
    </xf>
    <xf numFmtId="1" fontId="5" fillId="0" borderId="0" xfId="1" applyNumberFormat="1" applyFont="1" applyBorder="1" applyAlignment="1">
      <alignment horizontal="center"/>
    </xf>
    <xf numFmtId="0" fontId="2"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center"/>
    </xf>
    <xf numFmtId="0" fontId="5" fillId="0" borderId="0" xfId="0" applyFont="1"/>
    <xf numFmtId="0" fontId="17" fillId="0" borderId="0" xfId="0" applyFont="1" applyAlignment="1">
      <alignment vertical="center" wrapText="1"/>
    </xf>
    <xf numFmtId="9" fontId="5" fillId="0" borderId="0" xfId="1" applyFont="1" applyBorder="1" applyAlignment="1">
      <alignment horizontal="center"/>
    </xf>
    <xf numFmtId="0" fontId="17" fillId="0" borderId="0" xfId="0" applyFont="1" applyAlignment="1">
      <alignment horizontal="left" vertical="center" wrapText="1"/>
    </xf>
    <xf numFmtId="0" fontId="35" fillId="0" borderId="0" xfId="0" applyFont="1" applyAlignment="1">
      <alignment horizontal="center"/>
    </xf>
    <xf numFmtId="0" fontId="8" fillId="0" borderId="0" xfId="0" applyFont="1" applyAlignment="1">
      <alignment horizontal="right"/>
    </xf>
    <xf numFmtId="1" fontId="10" fillId="0" borderId="0" xfId="1" applyNumberFormat="1" applyFont="1" applyBorder="1" applyAlignment="1">
      <alignment horizontal="left" vertical="center"/>
    </xf>
    <xf numFmtId="0" fontId="0" fillId="0" borderId="0" xfId="0" applyFill="1" applyAlignment="1">
      <alignment wrapText="1"/>
    </xf>
    <xf numFmtId="0" fontId="16" fillId="0" borderId="0" xfId="0" applyFont="1" applyAlignment="1">
      <alignment horizontal="left" vertical="center" wrapText="1"/>
    </xf>
    <xf numFmtId="0" fontId="16" fillId="0" borderId="0" xfId="0" applyFont="1" applyBorder="1" applyAlignment="1">
      <alignment vertical="center" wrapText="1"/>
    </xf>
    <xf numFmtId="0" fontId="2" fillId="0" borderId="0" xfId="0" applyFont="1"/>
    <xf numFmtId="167" fontId="10" fillId="0" borderId="0" xfId="1" applyNumberFormat="1" applyFont="1" applyBorder="1" applyAlignment="1">
      <alignment horizontal="center"/>
    </xf>
    <xf numFmtId="167" fontId="10" fillId="4" borderId="0" xfId="1" applyNumberFormat="1" applyFont="1" applyFill="1" applyBorder="1" applyAlignment="1">
      <alignment horizontal="center"/>
    </xf>
    <xf numFmtId="0" fontId="16" fillId="0" borderId="0" xfId="0" applyFont="1" applyAlignment="1">
      <alignment vertical="center" wrapText="1"/>
    </xf>
    <xf numFmtId="10" fontId="8" fillId="0" borderId="0" xfId="2" applyNumberFormat="1" applyFont="1" applyFill="1" applyAlignment="1">
      <alignment horizontal="right"/>
    </xf>
    <xf numFmtId="9" fontId="0" fillId="0" borderId="0" xfId="0" applyNumberFormat="1"/>
    <xf numFmtId="10" fontId="8" fillId="0" borderId="0" xfId="1" applyNumberFormat="1" applyFont="1" applyFill="1" applyAlignment="1">
      <alignment horizontal="right"/>
    </xf>
    <xf numFmtId="44" fontId="0" fillId="0" borderId="0" xfId="2" applyFont="1" applyFill="1" applyBorder="1" applyAlignment="1">
      <alignment horizontal="center"/>
    </xf>
    <xf numFmtId="165" fontId="13" fillId="0" borderId="0" xfId="2" applyNumberFormat="1" applyFont="1" applyFill="1"/>
    <xf numFmtId="0" fontId="3" fillId="0" borderId="0" xfId="0" applyFont="1" applyAlignment="1">
      <alignment horizontal="center" vertical="center"/>
    </xf>
    <xf numFmtId="0" fontId="8" fillId="0" borderId="0" xfId="0" applyFont="1"/>
    <xf numFmtId="166" fontId="8" fillId="0" borderId="0" xfId="1" applyNumberFormat="1" applyFont="1"/>
    <xf numFmtId="166" fontId="13" fillId="0" borderId="0" xfId="1" applyNumberFormat="1" applyFont="1"/>
    <xf numFmtId="166" fontId="10" fillId="0" borderId="0" xfId="1" applyNumberFormat="1" applyFont="1"/>
    <xf numFmtId="9" fontId="10" fillId="0" borderId="0" xfId="1" applyFont="1"/>
    <xf numFmtId="0" fontId="13" fillId="0" borderId="0" xfId="0" applyFont="1"/>
    <xf numFmtId="9" fontId="0" fillId="0" borderId="0" xfId="1" applyFont="1"/>
    <xf numFmtId="0" fontId="2" fillId="4" borderId="0" xfId="0" applyFont="1" applyFill="1"/>
    <xf numFmtId="0" fontId="0" fillId="0" borderId="0" xfId="0"/>
    <xf numFmtId="169" fontId="41" fillId="0" borderId="0" xfId="4" applyNumberFormat="1" applyFont="1" applyAlignment="1">
      <alignment horizontal="left" vertical="center" wrapText="1"/>
    </xf>
    <xf numFmtId="169" fontId="17" fillId="0" borderId="0" xfId="4" applyNumberFormat="1" applyFont="1" applyAlignment="1">
      <alignment horizontal="left" vertical="center" wrapText="1"/>
    </xf>
    <xf numFmtId="169" fontId="36" fillId="0" borderId="0" xfId="4" applyNumberFormat="1" applyFont="1" applyAlignment="1">
      <alignment horizontal="left" vertical="center" wrapText="1"/>
    </xf>
    <xf numFmtId="0" fontId="0" fillId="0" borderId="0" xfId="0" applyAlignment="1">
      <alignment wrapText="1"/>
    </xf>
    <xf numFmtId="0" fontId="18" fillId="0" borderId="0" xfId="0" applyFont="1" applyAlignment="1">
      <alignment horizontal="left" vertical="center" wrapText="1"/>
    </xf>
    <xf numFmtId="0" fontId="18" fillId="0" borderId="0" xfId="0" applyFont="1" applyBorder="1" applyAlignment="1">
      <alignment horizontal="left" vertical="center" wrapText="1"/>
    </xf>
    <xf numFmtId="0" fontId="44" fillId="0" borderId="0" xfId="0" applyFont="1" applyAlignment="1">
      <alignment vertical="center" wrapText="1"/>
    </xf>
    <xf numFmtId="0" fontId="3" fillId="0" borderId="0" xfId="0" applyFont="1" applyAlignment="1">
      <alignment wrapText="1"/>
    </xf>
    <xf numFmtId="0" fontId="4" fillId="0" borderId="0" xfId="0" applyFont="1" applyAlignment="1">
      <alignment wrapText="1"/>
    </xf>
    <xf numFmtId="0" fontId="3" fillId="0" borderId="0" xfId="0" applyFont="1" applyFill="1" applyAlignment="1">
      <alignment wrapText="1"/>
    </xf>
    <xf numFmtId="0" fontId="3" fillId="0" borderId="0" xfId="0" applyFont="1" applyFill="1" applyAlignment="1">
      <alignment horizontal="left" wrapText="1"/>
    </xf>
    <xf numFmtId="0" fontId="0" fillId="0" borderId="2" xfId="0" applyBorder="1"/>
    <xf numFmtId="0" fontId="36" fillId="4" borderId="2" xfId="0" applyFont="1" applyFill="1" applyBorder="1" applyAlignment="1">
      <alignment vertical="center" wrapText="1"/>
    </xf>
    <xf numFmtId="0" fontId="17" fillId="4" borderId="2" xfId="0" applyFont="1" applyFill="1" applyBorder="1" applyAlignment="1">
      <alignment horizontal="right" vertical="center" wrapText="1"/>
    </xf>
    <xf numFmtId="0" fontId="2" fillId="0" borderId="2" xfId="0" applyFont="1" applyBorder="1"/>
    <xf numFmtId="0" fontId="36" fillId="4" borderId="2" xfId="0" applyFont="1" applyFill="1" applyBorder="1" applyAlignment="1">
      <alignment horizontal="right" vertical="center" wrapText="1"/>
    </xf>
    <xf numFmtId="0" fontId="41" fillId="0" borderId="2" xfId="0" applyFont="1" applyBorder="1"/>
    <xf numFmtId="0" fontId="41" fillId="0" borderId="0" xfId="0" applyFont="1"/>
    <xf numFmtId="0" fontId="17" fillId="4" borderId="2" xfId="0" applyFont="1" applyFill="1" applyBorder="1"/>
    <xf numFmtId="0" fontId="36" fillId="4" borderId="2" xfId="0" applyFont="1" applyFill="1" applyBorder="1"/>
    <xf numFmtId="0" fontId="36" fillId="4" borderId="2" xfId="0" applyFont="1" applyFill="1" applyBorder="1" applyAlignment="1">
      <alignment wrapText="1"/>
    </xf>
    <xf numFmtId="9" fontId="17" fillId="4" borderId="2" xfId="0" applyNumberFormat="1" applyFont="1" applyFill="1" applyBorder="1"/>
    <xf numFmtId="9" fontId="36" fillId="4" borderId="2" xfId="0" applyNumberFormat="1" applyFont="1" applyFill="1" applyBorder="1"/>
    <xf numFmtId="0" fontId="46" fillId="4" borderId="3" xfId="0" applyFont="1" applyFill="1" applyBorder="1" applyAlignment="1">
      <alignment vertical="center" wrapText="1"/>
    </xf>
    <xf numFmtId="0" fontId="46" fillId="4" borderId="3" xfId="0" applyFont="1" applyFill="1" applyBorder="1" applyAlignment="1">
      <alignment horizontal="right" vertical="center" wrapText="1"/>
    </xf>
    <xf numFmtId="3" fontId="46" fillId="4" borderId="3" xfId="0" applyNumberFormat="1" applyFont="1" applyFill="1" applyBorder="1" applyAlignment="1">
      <alignment horizontal="right" vertical="center" wrapText="1"/>
    </xf>
    <xf numFmtId="0" fontId="41" fillId="4" borderId="2" xfId="0" applyFont="1" applyFill="1" applyBorder="1"/>
    <xf numFmtId="9" fontId="41" fillId="4" borderId="2" xfId="0" applyNumberFormat="1" applyFont="1" applyFill="1" applyBorder="1"/>
    <xf numFmtId="0" fontId="2" fillId="2" borderId="0" xfId="0" applyFont="1" applyFill="1"/>
    <xf numFmtId="0" fontId="3" fillId="0" borderId="0" xfId="0" applyFont="1"/>
    <xf numFmtId="0" fontId="0" fillId="0" borderId="0" xfId="0" applyAlignment="1">
      <alignment wrapText="1"/>
    </xf>
    <xf numFmtId="0" fontId="3" fillId="0" borderId="0" xfId="0" applyFont="1" applyAlignment="1">
      <alignment horizontal="left" wrapText="1"/>
    </xf>
    <xf numFmtId="0" fontId="10" fillId="0" borderId="0" xfId="0" applyFont="1" applyAlignment="1">
      <alignment horizontal="center"/>
    </xf>
    <xf numFmtId="0" fontId="3" fillId="0" borderId="0" xfId="0" applyFont="1" applyAlignment="1">
      <alignment horizontal="center"/>
    </xf>
    <xf numFmtId="0" fontId="8" fillId="0" borderId="0" xfId="0" applyFont="1" applyAlignment="1">
      <alignment horizontal="center"/>
    </xf>
    <xf numFmtId="164" fontId="2" fillId="0" borderId="0" xfId="0" applyNumberFormat="1" applyFont="1"/>
    <xf numFmtId="0" fontId="0" fillId="7" borderId="0" xfId="0" applyFill="1"/>
    <xf numFmtId="0" fontId="3" fillId="0" borderId="0" xfId="0" applyFont="1" applyAlignment="1">
      <alignment wrapText="1"/>
    </xf>
    <xf numFmtId="166" fontId="8" fillId="0" borderId="0" xfId="1" applyNumberFormat="1" applyFont="1"/>
    <xf numFmtId="10" fontId="0" fillId="0" borderId="0" xfId="0" applyNumberFormat="1"/>
    <xf numFmtId="0" fontId="36" fillId="0" borderId="0" xfId="0" applyFont="1"/>
    <xf numFmtId="1" fontId="17" fillId="0" borderId="0" xfId="0" applyNumberFormat="1" applyFont="1"/>
    <xf numFmtId="3" fontId="17" fillId="0" borderId="4" xfId="0" applyNumberFormat="1" applyFont="1" applyBorder="1" applyAlignment="1">
      <alignment horizontal="right" vertical="top" wrapText="1"/>
    </xf>
    <xf numFmtId="10" fontId="17" fillId="0" borderId="5" xfId="0" applyNumberFormat="1" applyFont="1" applyBorder="1" applyAlignment="1">
      <alignment horizontal="right" vertical="top" wrapText="1"/>
    </xf>
    <xf numFmtId="10" fontId="36" fillId="0" borderId="0" xfId="0" applyNumberFormat="1" applyFont="1"/>
    <xf numFmtId="1" fontId="36" fillId="0" borderId="0" xfId="0" applyNumberFormat="1" applyFont="1"/>
    <xf numFmtId="10" fontId="36" fillId="0" borderId="5" xfId="0" applyNumberFormat="1" applyFont="1" applyBorder="1" applyAlignment="1">
      <alignment horizontal="right" vertical="top" wrapText="1"/>
    </xf>
    <xf numFmtId="3" fontId="36" fillId="0" borderId="4" xfId="0" applyNumberFormat="1" applyFont="1" applyBorder="1" applyAlignment="1">
      <alignment horizontal="right" vertical="top" wrapText="1"/>
    </xf>
    <xf numFmtId="3" fontId="17" fillId="0" borderId="6" xfId="0" applyNumberFormat="1" applyFont="1" applyBorder="1" applyAlignment="1">
      <alignment horizontal="right" vertical="top" wrapText="1"/>
    </xf>
    <xf numFmtId="0" fontId="17" fillId="0" borderId="0" xfId="0" applyFont="1"/>
    <xf numFmtId="10" fontId="17" fillId="0" borderId="0" xfId="1" applyNumberFormat="1" applyFont="1"/>
    <xf numFmtId="3" fontId="17" fillId="0" borderId="0" xfId="0" applyNumberFormat="1" applyFont="1"/>
    <xf numFmtId="1" fontId="41" fillId="0" borderId="0" xfId="0" applyNumberFormat="1" applyFont="1"/>
    <xf numFmtId="10" fontId="41" fillId="0" borderId="0" xfId="0" applyNumberFormat="1" applyFont="1"/>
    <xf numFmtId="10" fontId="35" fillId="0" borderId="0" xfId="0" applyNumberFormat="1" applyFont="1"/>
    <xf numFmtId="0" fontId="47" fillId="0" borderId="0" xfId="0" applyFont="1"/>
    <xf numFmtId="49" fontId="0" fillId="0" borderId="0" xfId="0" applyNumberFormat="1"/>
    <xf numFmtId="49" fontId="2" fillId="0" borderId="0" xfId="0" applyNumberFormat="1" applyFont="1"/>
    <xf numFmtId="49" fontId="35" fillId="0" borderId="0" xfId="0" applyNumberFormat="1" applyFont="1"/>
    <xf numFmtId="1" fontId="0" fillId="0" borderId="0" xfId="0" applyNumberFormat="1"/>
    <xf numFmtId="166" fontId="35" fillId="0" borderId="0" xfId="0" applyNumberFormat="1" applyFont="1"/>
    <xf numFmtId="1" fontId="19" fillId="0" borderId="0" xfId="2" applyNumberFormat="1" applyFont="1" applyFill="1" applyAlignment="1">
      <alignment horizontal="right" vertical="center"/>
    </xf>
    <xf numFmtId="0" fontId="36" fillId="7" borderId="0" xfId="0" applyFont="1" applyFill="1"/>
    <xf numFmtId="0" fontId="17" fillId="7" borderId="0" xfId="0" applyFont="1" applyFill="1"/>
    <xf numFmtId="0" fontId="17" fillId="4" borderId="2" xfId="0" applyFont="1" applyFill="1" applyBorder="1" applyAlignment="1">
      <alignment horizontal="left" vertical="center" wrapText="1"/>
    </xf>
    <xf numFmtId="0" fontId="17" fillId="4" borderId="2" xfId="0" applyFont="1" applyFill="1" applyBorder="1" applyAlignment="1">
      <alignment horizontal="center" vertical="center" wrapText="1"/>
    </xf>
    <xf numFmtId="0" fontId="17" fillId="4" borderId="2" xfId="0" applyFont="1" applyFill="1" applyBorder="1" applyAlignment="1">
      <alignment vertical="center" wrapText="1"/>
    </xf>
    <xf numFmtId="0" fontId="15" fillId="0" borderId="0" xfId="0" applyFont="1" applyAlignment="1">
      <alignment horizontal="left" vertical="center" readingOrder="1"/>
    </xf>
    <xf numFmtId="0" fontId="48" fillId="0" borderId="2" xfId="0" applyFont="1" applyBorder="1" applyAlignment="1">
      <alignment vertical="center" wrapText="1"/>
    </xf>
    <xf numFmtId="0" fontId="48" fillId="0" borderId="2" xfId="0" applyFont="1" applyBorder="1" applyAlignment="1">
      <alignment horizontal="right" vertical="center" wrapText="1"/>
    </xf>
    <xf numFmtId="0" fontId="49" fillId="0" borderId="2" xfId="0" applyFont="1" applyBorder="1" applyAlignment="1">
      <alignment vertical="center" wrapText="1"/>
    </xf>
    <xf numFmtId="0" fontId="49" fillId="0" borderId="2" xfId="0" applyFont="1" applyBorder="1" applyAlignment="1">
      <alignment horizontal="right" vertical="center" wrapText="1"/>
    </xf>
    <xf numFmtId="0" fontId="50" fillId="0" borderId="2" xfId="0" applyFont="1" applyBorder="1" applyAlignment="1">
      <alignment vertical="center" wrapText="1"/>
    </xf>
    <xf numFmtId="0" fontId="50" fillId="0" borderId="2" xfId="0" applyFont="1" applyBorder="1" applyAlignment="1">
      <alignment horizontal="right" vertical="center" wrapText="1"/>
    </xf>
    <xf numFmtId="0" fontId="0" fillId="0" borderId="2" xfId="0" applyBorder="1" applyAlignment="1">
      <alignment horizontal="center" wrapText="1"/>
    </xf>
    <xf numFmtId="0" fontId="51" fillId="0" borderId="2" xfId="0" applyFont="1" applyBorder="1" applyAlignment="1">
      <alignment horizontal="left" vertical="top" wrapText="1"/>
    </xf>
    <xf numFmtId="166" fontId="53" fillId="0" borderId="2" xfId="0" applyNumberFormat="1" applyFont="1" applyBorder="1" applyAlignment="1">
      <alignment horizontal="left" vertical="top" indent="1" shrinkToFit="1"/>
    </xf>
    <xf numFmtId="0" fontId="54" fillId="0" borderId="2" xfId="0" applyFont="1" applyBorder="1" applyAlignment="1">
      <alignment horizontal="left" vertical="top" wrapText="1"/>
    </xf>
    <xf numFmtId="166" fontId="56" fillId="0" borderId="2" xfId="0" applyNumberFormat="1" applyFont="1" applyBorder="1" applyAlignment="1">
      <alignment horizontal="left" vertical="top" indent="1" shrinkToFit="1"/>
    </xf>
    <xf numFmtId="0" fontId="52" fillId="0" borderId="2" xfId="0" applyFont="1" applyBorder="1" applyAlignment="1">
      <alignment horizontal="left" vertical="top" wrapText="1"/>
    </xf>
    <xf numFmtId="0" fontId="57" fillId="0" borderId="2" xfId="0" applyFont="1" applyBorder="1" applyAlignment="1">
      <alignment horizontal="left" vertical="top" wrapText="1"/>
    </xf>
    <xf numFmtId="166" fontId="59" fillId="0" borderId="2" xfId="0" applyNumberFormat="1" applyFont="1" applyBorder="1" applyAlignment="1">
      <alignment horizontal="left" vertical="top" indent="1" shrinkToFit="1"/>
    </xf>
    <xf numFmtId="0" fontId="60" fillId="0" borderId="0" xfId="0" applyFont="1" applyAlignment="1">
      <alignment horizontal="left" vertical="center" readingOrder="1"/>
    </xf>
    <xf numFmtId="0" fontId="2" fillId="0" borderId="0" xfId="0" applyFont="1" applyAlignment="1">
      <alignment wrapText="1"/>
    </xf>
    <xf numFmtId="0" fontId="0" fillId="0" borderId="0" xfId="0"/>
    <xf numFmtId="0" fontId="2" fillId="0" borderId="0" xfId="0" applyFont="1"/>
    <xf numFmtId="0" fontId="2" fillId="7" borderId="0" xfId="0" applyFont="1" applyFill="1"/>
    <xf numFmtId="0" fontId="17" fillId="0" borderId="0" xfId="0" applyFont="1" applyAlignment="1">
      <alignment wrapText="1"/>
    </xf>
    <xf numFmtId="0" fontId="0" fillId="0" borderId="0" xfId="0" applyAlignment="1">
      <alignment horizontal="center"/>
    </xf>
    <xf numFmtId="0" fontId="35" fillId="0" borderId="0" xfId="0" applyFont="1"/>
    <xf numFmtId="0" fontId="63" fillId="0" borderId="7" xfId="0" applyFont="1" applyBorder="1"/>
    <xf numFmtId="0" fontId="62" fillId="0" borderId="0" xfId="0" applyFont="1" applyAlignment="1">
      <alignment wrapText="1"/>
    </xf>
    <xf numFmtId="0" fontId="56" fillId="0" borderId="0" xfId="0" applyFont="1"/>
    <xf numFmtId="0" fontId="62" fillId="0" borderId="0" xfId="0" applyFont="1"/>
    <xf numFmtId="0" fontId="8" fillId="0" borderId="0" xfId="0" applyFont="1" applyAlignment="1">
      <alignment horizontal="center" wrapText="1"/>
    </xf>
    <xf numFmtId="0" fontId="2" fillId="8" borderId="8" xfId="0" applyFont="1" applyFill="1" applyBorder="1"/>
    <xf numFmtId="2" fontId="0" fillId="0" borderId="0" xfId="0" applyNumberFormat="1"/>
    <xf numFmtId="0" fontId="36" fillId="5" borderId="0" xfId="0" applyFont="1" applyFill="1"/>
    <xf numFmtId="0" fontId="30" fillId="0" borderId="0" xfId="0" applyFont="1" applyAlignment="1">
      <alignment horizontal="center" vertical="center" wrapText="1"/>
    </xf>
    <xf numFmtId="0" fontId="0" fillId="0" borderId="0" xfId="0"/>
    <xf numFmtId="0" fontId="0" fillId="2" borderId="0" xfId="0" applyFill="1" applyAlignment="1">
      <alignment wrapText="1"/>
    </xf>
    <xf numFmtId="0" fontId="3" fillId="0" borderId="0" xfId="0" applyFont="1" applyAlignment="1">
      <alignment horizontal="center" vertical="center" wrapText="1"/>
    </xf>
    <xf numFmtId="10" fontId="0" fillId="0" borderId="0" xfId="0" applyNumberFormat="1"/>
    <xf numFmtId="9" fontId="0" fillId="0" borderId="0" xfId="0" applyNumberFormat="1"/>
    <xf numFmtId="10" fontId="2" fillId="0" borderId="0" xfId="0" applyNumberFormat="1" applyFont="1"/>
    <xf numFmtId="0" fontId="0" fillId="0" borderId="0" xfId="0" applyAlignment="1">
      <alignment horizontal="center" vertical="center" wrapText="1"/>
    </xf>
    <xf numFmtId="0" fontId="2" fillId="0" borderId="0" xfId="0" applyFont="1"/>
    <xf numFmtId="9" fontId="2" fillId="0" borderId="0" xfId="0" applyNumberFormat="1" applyFont="1"/>
    <xf numFmtId="0" fontId="24" fillId="0" borderId="0" xfId="0" applyFont="1" applyAlignment="1">
      <alignment vertical="center" wrapText="1"/>
    </xf>
    <xf numFmtId="10" fontId="15" fillId="0" borderId="0" xfId="0" applyNumberFormat="1" applyFont="1"/>
    <xf numFmtId="0" fontId="15" fillId="0" borderId="0" xfId="0" applyFont="1" applyAlignment="1">
      <alignment horizontal="right"/>
    </xf>
    <xf numFmtId="0" fontId="13" fillId="0" borderId="0" xfId="0" applyFont="1"/>
    <xf numFmtId="0" fontId="3" fillId="0" borderId="0" xfId="0" applyFont="1" applyAlignment="1">
      <alignment wrapText="1"/>
    </xf>
    <xf numFmtId="0" fontId="16" fillId="0" borderId="0" xfId="0" applyFont="1"/>
    <xf numFmtId="9" fontId="17" fillId="0" borderId="0" xfId="1" applyFont="1"/>
    <xf numFmtId="0" fontId="18" fillId="0" borderId="0" xfId="0" applyFont="1"/>
    <xf numFmtId="9" fontId="36" fillId="0" borderId="0" xfId="1" applyFont="1"/>
    <xf numFmtId="165" fontId="13" fillId="0" borderId="0" xfId="2" applyNumberFormat="1" applyFont="1" applyFill="1" applyAlignment="1">
      <alignment horizontal="right"/>
    </xf>
    <xf numFmtId="0" fontId="30" fillId="0" borderId="0" xfId="0" applyFont="1" applyAlignment="1">
      <alignment wrapText="1"/>
    </xf>
    <xf numFmtId="0" fontId="32" fillId="0" borderId="0" xfId="0" applyFont="1" applyAlignment="1">
      <alignment horizontal="center" vertical="center" wrapText="1"/>
    </xf>
    <xf numFmtId="3" fontId="0" fillId="0" borderId="0" xfId="0" applyNumberFormat="1" applyAlignment="1">
      <alignment vertical="center"/>
    </xf>
    <xf numFmtId="3" fontId="31" fillId="0" borderId="0" xfId="0" applyNumberFormat="1" applyFont="1" applyAlignment="1">
      <alignment vertical="center" wrapText="1"/>
    </xf>
    <xf numFmtId="3" fontId="78" fillId="8" borderId="19" xfId="0" applyNumberFormat="1" applyFont="1" applyFill="1" applyBorder="1"/>
    <xf numFmtId="3" fontId="78" fillId="4" borderId="19" xfId="0" applyNumberFormat="1" applyFont="1" applyFill="1" applyBorder="1"/>
    <xf numFmtId="0" fontId="78" fillId="4" borderId="19" xfId="0" applyFont="1" applyFill="1" applyBorder="1"/>
    <xf numFmtId="0" fontId="31" fillId="0" borderId="0" xfId="0" applyFont="1" applyAlignment="1">
      <alignment vertical="center" wrapText="1"/>
    </xf>
    <xf numFmtId="0" fontId="78" fillId="8" borderId="19" xfId="0" applyFont="1" applyFill="1" applyBorder="1"/>
    <xf numFmtId="3" fontId="79" fillId="4" borderId="0" xfId="0" applyNumberFormat="1" applyFont="1" applyFill="1"/>
    <xf numFmtId="164" fontId="8" fillId="0" borderId="0" xfId="0" applyNumberFormat="1" applyFont="1" applyAlignment="1">
      <alignment horizontal="center" vertical="center"/>
    </xf>
    <xf numFmtId="3" fontId="8" fillId="0" borderId="0" xfId="0" applyNumberFormat="1" applyFont="1" applyAlignment="1">
      <alignment horizontal="center" vertical="center"/>
    </xf>
    <xf numFmtId="3" fontId="8" fillId="0" borderId="0" xfId="0" applyNumberFormat="1" applyFont="1" applyAlignment="1">
      <alignment horizontal="center"/>
    </xf>
    <xf numFmtId="3" fontId="13" fillId="0" borderId="0" xfId="5" applyNumberFormat="1" applyFont="1" applyAlignment="1">
      <alignment horizontal="center" vertical="center" wrapText="1"/>
    </xf>
    <xf numFmtId="3" fontId="8" fillId="0" borderId="0" xfId="5" applyNumberFormat="1" applyFont="1" applyAlignment="1">
      <alignment horizontal="center" vertical="center" wrapText="1"/>
    </xf>
    <xf numFmtId="10" fontId="45" fillId="0" borderId="0" xfId="0" applyNumberFormat="1" applyFont="1"/>
    <xf numFmtId="166" fontId="15" fillId="0" borderId="0" xfId="1" applyNumberFormat="1" applyFont="1" applyFill="1" applyAlignment="1">
      <alignment horizontal="right" vertical="center"/>
    </xf>
    <xf numFmtId="166" fontId="15" fillId="0" borderId="0" xfId="0" applyNumberFormat="1" applyFont="1" applyAlignment="1">
      <alignment horizontal="right" vertical="center"/>
    </xf>
    <xf numFmtId="166" fontId="19" fillId="0" borderId="0" xfId="0" applyNumberFormat="1" applyFont="1" applyAlignment="1">
      <alignment horizontal="right" vertical="center"/>
    </xf>
    <xf numFmtId="166" fontId="10" fillId="0" borderId="0" xfId="0" applyNumberFormat="1" applyFont="1"/>
    <xf numFmtId="0" fontId="11" fillId="2" borderId="0" xfId="0" applyFont="1" applyFill="1"/>
    <xf numFmtId="0" fontId="10" fillId="0" borderId="0" xfId="0" applyFont="1" applyAlignment="1">
      <alignment horizontal="center" wrapText="1"/>
    </xf>
    <xf numFmtId="49" fontId="78" fillId="0" borderId="20" xfId="0" applyNumberFormat="1" applyFont="1" applyBorder="1"/>
    <xf numFmtId="164" fontId="78" fillId="0" borderId="19" xfId="0" applyNumberFormat="1" applyFont="1" applyBorder="1"/>
    <xf numFmtId="0" fontId="78" fillId="0" borderId="20" xfId="0" applyFont="1" applyBorder="1"/>
    <xf numFmtId="49" fontId="79" fillId="0" borderId="20" xfId="0" applyNumberFormat="1" applyFont="1" applyBorder="1"/>
    <xf numFmtId="164" fontId="79" fillId="0" borderId="19" xfId="0" applyNumberFormat="1" applyFont="1" applyBorder="1"/>
    <xf numFmtId="0" fontId="36" fillId="0" borderId="0" xfId="0" applyFont="1" applyAlignment="1">
      <alignment wrapText="1"/>
    </xf>
    <xf numFmtId="9" fontId="2" fillId="0" borderId="0" xfId="1" applyFont="1"/>
    <xf numFmtId="0" fontId="23" fillId="0" borderId="1" xfId="0" applyFont="1" applyBorder="1" applyAlignment="1">
      <alignment horizontal="right" vertical="center" wrapText="1"/>
    </xf>
    <xf numFmtId="10" fontId="22" fillId="0" borderId="1" xfId="0" applyNumberFormat="1" applyFont="1" applyBorder="1" applyAlignment="1">
      <alignment horizontal="right" vertical="center" wrapText="1"/>
    </xf>
    <xf numFmtId="0" fontId="17" fillId="0" borderId="0" xfId="0" applyFont="1" applyAlignment="1">
      <alignment wrapText="1"/>
    </xf>
    <xf numFmtId="0" fontId="2" fillId="7" borderId="0" xfId="0" applyFont="1" applyFill="1"/>
    <xf numFmtId="10" fontId="23" fillId="0" borderId="1" xfId="0" applyNumberFormat="1" applyFont="1" applyBorder="1" applyAlignment="1">
      <alignment horizontal="right" vertical="center" wrapText="1"/>
    </xf>
    <xf numFmtId="3" fontId="0" fillId="0" borderId="0" xfId="0" applyNumberFormat="1" applyAlignment="1">
      <alignment horizontal="center"/>
    </xf>
    <xf numFmtId="167" fontId="8" fillId="0" borderId="0" xfId="0" applyNumberFormat="1" applyFont="1" applyAlignment="1">
      <alignment horizontal="center"/>
    </xf>
    <xf numFmtId="0" fontId="41" fillId="0" borderId="0" xfId="0" applyFont="1" applyAlignment="1">
      <alignment wrapText="1"/>
    </xf>
    <xf numFmtId="0" fontId="0" fillId="0" borderId="0" xfId="0"/>
    <xf numFmtId="0" fontId="13" fillId="0" borderId="0" xfId="0" applyFont="1" applyAlignment="1">
      <alignment horizontal="center"/>
    </xf>
    <xf numFmtId="166" fontId="23" fillId="0" borderId="0" xfId="0" applyNumberFormat="1" applyFont="1" applyAlignment="1">
      <alignment horizontal="right" vertical="center" wrapText="1"/>
    </xf>
    <xf numFmtId="0" fontId="22" fillId="0" borderId="1" xfId="0" applyFont="1" applyBorder="1" applyAlignment="1">
      <alignment horizontal="right" vertical="center" wrapText="1"/>
    </xf>
    <xf numFmtId="0" fontId="2" fillId="0" borderId="0" xfId="0" applyFont="1"/>
    <xf numFmtId="0" fontId="0" fillId="0" borderId="0" xfId="0"/>
    <xf numFmtId="0" fontId="0" fillId="2" borderId="0" xfId="0" applyFill="1"/>
    <xf numFmtId="0" fontId="3" fillId="0" borderId="0" xfId="0" applyFont="1" applyAlignment="1">
      <alignment horizontal="center" vertical="center" wrapText="1"/>
    </xf>
    <xf numFmtId="0" fontId="11" fillId="0" borderId="0" xfId="0" applyFont="1" applyAlignment="1">
      <alignment horizontal="center"/>
    </xf>
    <xf numFmtId="0" fontId="8" fillId="0" borderId="0" xfId="0" applyFont="1" applyAlignment="1">
      <alignment horizontal="center"/>
    </xf>
    <xf numFmtId="0" fontId="8" fillId="0" borderId="0" xfId="0" applyFont="1"/>
    <xf numFmtId="0" fontId="10" fillId="0" borderId="0" xfId="0" applyFont="1"/>
    <xf numFmtId="0" fontId="3" fillId="0" borderId="0" xfId="0" applyFont="1" applyAlignment="1">
      <alignment wrapText="1"/>
    </xf>
    <xf numFmtId="3" fontId="0" fillId="0" borderId="0" xfId="0" applyNumberFormat="1"/>
    <xf numFmtId="0" fontId="0" fillId="0" borderId="0" xfId="0" applyFill="1"/>
    <xf numFmtId="0" fontId="3" fillId="0" borderId="0" xfId="0" applyFont="1" applyFill="1" applyAlignment="1">
      <alignment wrapText="1"/>
    </xf>
    <xf numFmtId="0" fontId="2" fillId="2" borderId="0" xfId="0" applyFont="1" applyFill="1"/>
    <xf numFmtId="166" fontId="22" fillId="0" borderId="0" xfId="0" applyNumberFormat="1" applyFont="1" applyAlignment="1">
      <alignment horizontal="left" vertical="center" wrapText="1"/>
    </xf>
    <xf numFmtId="0" fontId="22" fillId="0" borderId="0" xfId="0" applyFont="1" applyAlignment="1">
      <alignment horizontal="right" vertical="center" wrapText="1"/>
    </xf>
    <xf numFmtId="10" fontId="22" fillId="0" borderId="0" xfId="0" applyNumberFormat="1" applyFont="1" applyAlignment="1">
      <alignment horizontal="right" vertical="center" wrapText="1"/>
    </xf>
    <xf numFmtId="0" fontId="10" fillId="0" borderId="0" xfId="0" applyFont="1" applyAlignment="1">
      <alignment horizontal="center" vertical="center" wrapText="1"/>
    </xf>
    <xf numFmtId="1" fontId="17" fillId="0" borderId="0" xfId="0" applyNumberFormat="1" applyFont="1" applyAlignment="1">
      <alignment horizontal="center"/>
    </xf>
    <xf numFmtId="0" fontId="29" fillId="0" borderId="0" xfId="0" applyFont="1" applyAlignment="1">
      <alignment horizontal="right" vertical="center" wrapText="1"/>
    </xf>
    <xf numFmtId="167" fontId="10" fillId="4" borderId="0" xfId="0" applyNumberFormat="1" applyFont="1" applyFill="1" applyAlignment="1">
      <alignment horizontal="center"/>
    </xf>
    <xf numFmtId="10" fontId="29" fillId="0" borderId="0" xfId="0" applyNumberFormat="1" applyFont="1" applyAlignment="1">
      <alignment horizontal="right" vertical="center" wrapText="1"/>
    </xf>
    <xf numFmtId="0" fontId="0" fillId="0" borderId="0" xfId="0" applyAlignment="1">
      <alignment horizontal="center"/>
    </xf>
    <xf numFmtId="0" fontId="3" fillId="7" borderId="0" xfId="0" applyFont="1" applyFill="1" applyAlignment="1">
      <alignment wrapText="1"/>
    </xf>
    <xf numFmtId="166" fontId="22" fillId="0" borderId="0" xfId="0" applyNumberFormat="1" applyFont="1" applyAlignment="1">
      <alignment horizontal="right" vertical="center" wrapText="1"/>
    </xf>
    <xf numFmtId="166" fontId="23" fillId="0" borderId="0" xfId="0" applyNumberFormat="1" applyFont="1" applyAlignment="1">
      <alignment horizontal="left" vertical="center" wrapText="1"/>
    </xf>
    <xf numFmtId="0" fontId="35" fillId="0" borderId="0" xfId="0" applyFont="1"/>
    <xf numFmtId="10" fontId="22" fillId="0" borderId="0" xfId="0" applyNumberFormat="1" applyFont="1" applyAlignment="1">
      <alignment horizontal="left" vertical="center" wrapText="1"/>
    </xf>
    <xf numFmtId="0" fontId="43" fillId="0" borderId="0" xfId="0" applyFont="1" applyAlignment="1">
      <alignment horizontal="right" vertical="center" wrapText="1"/>
    </xf>
    <xf numFmtId="0" fontId="0" fillId="0" borderId="0" xfId="0"/>
    <xf numFmtId="0" fontId="0" fillId="2" borderId="0" xfId="0" applyFill="1"/>
    <xf numFmtId="0" fontId="8" fillId="0" borderId="0" xfId="0" applyFont="1"/>
    <xf numFmtId="0" fontId="3" fillId="0" borderId="0" xfId="0" applyFont="1" applyAlignment="1">
      <alignment wrapText="1"/>
    </xf>
    <xf numFmtId="0" fontId="3" fillId="0" borderId="0" xfId="0" applyFont="1" applyAlignment="1">
      <alignment wrapText="1"/>
    </xf>
    <xf numFmtId="0" fontId="10" fillId="0" borderId="0" xfId="0" applyFont="1" applyAlignment="1">
      <alignment horizontal="center"/>
    </xf>
    <xf numFmtId="10" fontId="13" fillId="0" borderId="0" xfId="0" applyNumberFormat="1" applyFont="1"/>
    <xf numFmtId="0" fontId="2" fillId="2" borderId="0" xfId="0" applyFont="1" applyFill="1"/>
    <xf numFmtId="0" fontId="2" fillId="7" borderId="0" xfId="0" applyFont="1" applyFill="1"/>
    <xf numFmtId="0" fontId="0" fillId="0" borderId="0" xfId="0" applyAlignment="1">
      <alignment horizontal="left"/>
    </xf>
    <xf numFmtId="0" fontId="2" fillId="0" borderId="0" xfId="0" applyFont="1" applyAlignment="1">
      <alignment horizontal="left"/>
    </xf>
    <xf numFmtId="0" fontId="2" fillId="8" borderId="8" xfId="0" applyFont="1" applyFill="1" applyBorder="1" applyAlignment="1">
      <alignment horizontal="left"/>
    </xf>
    <xf numFmtId="0" fontId="41" fillId="4" borderId="2" xfId="0" applyFont="1" applyFill="1" applyBorder="1" applyAlignment="1">
      <alignment vertical="center" wrapText="1"/>
    </xf>
    <xf numFmtId="166" fontId="27" fillId="0" borderId="0" xfId="0" applyNumberFormat="1" applyFont="1" applyAlignment="1">
      <alignment horizontal="center" vertical="center"/>
    </xf>
    <xf numFmtId="0" fontId="20" fillId="0" borderId="0" xfId="0" applyFont="1"/>
    <xf numFmtId="0" fontId="2" fillId="7" borderId="0" xfId="0" applyFont="1" applyFill="1"/>
    <xf numFmtId="0" fontId="41" fillId="0" borderId="0" xfId="0" applyFont="1"/>
    <xf numFmtId="0" fontId="17" fillId="4" borderId="2" xfId="0" applyFont="1" applyFill="1" applyBorder="1" applyAlignment="1">
      <alignment horizontal="right" vertical="center" wrapText="1"/>
    </xf>
    <xf numFmtId="0" fontId="33" fillId="0" borderId="0" xfId="0" applyFont="1"/>
    <xf numFmtId="0" fontId="17" fillId="4" borderId="2" xfId="0" applyFont="1" applyFill="1" applyBorder="1" applyAlignment="1">
      <alignment horizontal="right" vertical="center" wrapText="1"/>
    </xf>
    <xf numFmtId="0" fontId="17" fillId="4" borderId="2" xfId="0" applyFont="1" applyFill="1" applyBorder="1"/>
    <xf numFmtId="0" fontId="3" fillId="0" borderId="0" xfId="0" applyFont="1" applyAlignment="1">
      <alignment horizontal="center" vertical="center" wrapText="1"/>
    </xf>
    <xf numFmtId="166" fontId="8" fillId="0" borderId="0" xfId="1" applyNumberFormat="1" applyFont="1" applyFill="1" applyAlignment="1">
      <alignment horizontal="center"/>
    </xf>
    <xf numFmtId="0" fontId="2" fillId="7" borderId="0" xfId="0" applyFont="1" applyFill="1"/>
    <xf numFmtId="0" fontId="0" fillId="0" borderId="0" xfId="0"/>
    <xf numFmtId="0" fontId="0" fillId="0" borderId="0" xfId="0"/>
    <xf numFmtId="0" fontId="2" fillId="0" borderId="0" xfId="0" applyFont="1"/>
    <xf numFmtId="0" fontId="17" fillId="4" borderId="2" xfId="0" applyFont="1" applyFill="1" applyBorder="1"/>
    <xf numFmtId="0" fontId="11" fillId="0" borderId="0" xfId="0" applyFont="1" applyAlignment="1">
      <alignment horizontal="center" vertical="center" wrapText="1"/>
    </xf>
    <xf numFmtId="0" fontId="2" fillId="0" borderId="0" xfId="0" applyFont="1"/>
    <xf numFmtId="0" fontId="0" fillId="0" borderId="0" xfId="0"/>
    <xf numFmtId="0" fontId="2" fillId="2" borderId="0" xfId="0" applyFont="1" applyFill="1"/>
    <xf numFmtId="0" fontId="0" fillId="2" borderId="0" xfId="0" applyFill="1"/>
    <xf numFmtId="0" fontId="11" fillId="0" borderId="0" xfId="0" applyFont="1" applyAlignment="1">
      <alignment horizontal="center" vertical="center" wrapText="1"/>
    </xf>
    <xf numFmtId="0" fontId="3" fillId="0" borderId="0" xfId="0" applyFont="1"/>
    <xf numFmtId="0" fontId="3" fillId="0" borderId="0" xfId="0" applyFont="1" applyAlignment="1">
      <alignment wrapText="1"/>
    </xf>
    <xf numFmtId="0" fontId="3" fillId="0" borderId="0" xfId="0" applyFont="1" applyFill="1" applyAlignment="1">
      <alignment wrapText="1"/>
    </xf>
    <xf numFmtId="166" fontId="9" fillId="0" borderId="0" xfId="0" applyNumberFormat="1" applyFont="1"/>
    <xf numFmtId="0" fontId="9" fillId="0" borderId="0" xfId="0" applyFont="1"/>
    <xf numFmtId="166" fontId="15" fillId="0" borderId="0" xfId="0" applyNumberFormat="1" applyFont="1"/>
    <xf numFmtId="0" fontId="15" fillId="0" borderId="0" xfId="0" applyFont="1"/>
    <xf numFmtId="166" fontId="8" fillId="0" borderId="0" xfId="0" applyNumberFormat="1" applyFont="1"/>
    <xf numFmtId="164" fontId="8" fillId="0" borderId="0" xfId="0" applyNumberFormat="1" applyFont="1"/>
    <xf numFmtId="0" fontId="8" fillId="0" borderId="0" xfId="0" applyFont="1"/>
    <xf numFmtId="0" fontId="8" fillId="0" borderId="0" xfId="0" applyFont="1" applyBorder="1" applyAlignment="1">
      <alignment horizontal="left" vertical="center" wrapText="1"/>
    </xf>
    <xf numFmtId="0" fontId="8" fillId="0" borderId="0" xfId="0" applyFont="1" applyFill="1" applyBorder="1" applyAlignment="1">
      <alignment horizontal="left" vertical="center" wrapText="1"/>
    </xf>
    <xf numFmtId="0" fontId="3" fillId="0" borderId="0" xfId="0" applyFont="1" applyBorder="1" applyAlignment="1">
      <alignment horizontal="center" vertical="center" wrapText="1"/>
    </xf>
    <xf numFmtId="0" fontId="3" fillId="0" borderId="0" xfId="0" applyFont="1" applyFill="1" applyBorder="1" applyAlignment="1">
      <alignment horizontal="center" vertical="center" wrapText="1"/>
    </xf>
    <xf numFmtId="0" fontId="8" fillId="0" borderId="0" xfId="0" applyFont="1"/>
    <xf numFmtId="0" fontId="0" fillId="0" borderId="0" xfId="0" applyFont="1"/>
    <xf numFmtId="10" fontId="0" fillId="0" borderId="0" xfId="0" applyNumberFormat="1" applyFont="1"/>
    <xf numFmtId="0" fontId="15" fillId="0" borderId="0" xfId="0" applyFont="1"/>
    <xf numFmtId="0" fontId="3" fillId="0" borderId="0" xfId="0" applyFont="1" applyAlignment="1">
      <alignment wrapText="1"/>
    </xf>
    <xf numFmtId="0" fontId="2" fillId="2" borderId="0" xfId="0" applyFont="1" applyFill="1"/>
    <xf numFmtId="0" fontId="0" fillId="0" borderId="0" xfId="0"/>
    <xf numFmtId="0" fontId="3" fillId="0" borderId="0" xfId="0" applyFont="1" applyAlignment="1">
      <alignment horizontal="center" vertical="center" wrapText="1"/>
    </xf>
    <xf numFmtId="0" fontId="11" fillId="0" borderId="0" xfId="0" applyFont="1" applyAlignment="1">
      <alignment horizontal="center" vertical="center" wrapText="1"/>
    </xf>
    <xf numFmtId="0" fontId="8" fillId="0" borderId="0" xfId="0" applyFont="1"/>
    <xf numFmtId="166" fontId="8" fillId="0" borderId="0" xfId="1" applyNumberFormat="1" applyFont="1" applyFill="1" applyAlignment="1">
      <alignment horizontal="center"/>
    </xf>
    <xf numFmtId="166" fontId="8" fillId="0" borderId="0" xfId="0" applyNumberFormat="1" applyFont="1" applyAlignment="1">
      <alignment horizontal="right"/>
    </xf>
    <xf numFmtId="166" fontId="3" fillId="0" borderId="0" xfId="0" applyNumberFormat="1" applyFont="1" applyAlignment="1">
      <alignment horizontal="right" vertical="center" wrapText="1"/>
    </xf>
    <xf numFmtId="166" fontId="8" fillId="0" borderId="0" xfId="1" applyNumberFormat="1" applyFont="1" applyFill="1" applyAlignment="1">
      <alignment horizontal="right"/>
    </xf>
    <xf numFmtId="0" fontId="17" fillId="0" borderId="0" xfId="0" applyFont="1"/>
    <xf numFmtId="0" fontId="17" fillId="0" borderId="0" xfId="0" applyFont="1" applyAlignment="1">
      <alignment wrapText="1"/>
    </xf>
    <xf numFmtId="0" fontId="3" fillId="0" borderId="0" xfId="0" applyFont="1" applyAlignment="1">
      <alignment wrapText="1"/>
    </xf>
    <xf numFmtId="0" fontId="15" fillId="0" borderId="0" xfId="0" applyFont="1" applyAlignment="1">
      <alignment horizontal="right"/>
    </xf>
    <xf numFmtId="166" fontId="15" fillId="0" borderId="0" xfId="0" applyNumberFormat="1" applyFont="1" applyAlignment="1">
      <alignment horizontal="right"/>
    </xf>
    <xf numFmtId="0" fontId="3" fillId="0" borderId="0" xfId="0" applyFont="1" applyAlignment="1">
      <alignment horizontal="center" vertical="center" wrapText="1"/>
    </xf>
    <xf numFmtId="0" fontId="11" fillId="0" borderId="0" xfId="0" applyFont="1" applyAlignment="1">
      <alignment horizontal="center" vertical="center" wrapText="1"/>
    </xf>
    <xf numFmtId="0" fontId="3" fillId="0" borderId="0" xfId="0" applyFont="1" applyAlignment="1">
      <alignment wrapText="1"/>
    </xf>
    <xf numFmtId="166" fontId="15" fillId="0" borderId="0" xfId="0" applyNumberFormat="1" applyFont="1" applyAlignment="1">
      <alignment horizontal="center"/>
    </xf>
    <xf numFmtId="0" fontId="0" fillId="0" borderId="0" xfId="0"/>
    <xf numFmtId="16" fontId="0" fillId="0" borderId="0" xfId="0" quotePrefix="1" applyNumberFormat="1"/>
    <xf numFmtId="0" fontId="0" fillId="0" borderId="0" xfId="0" quotePrefix="1" applyNumberFormat="1"/>
    <xf numFmtId="9" fontId="0" fillId="0" borderId="0" xfId="1" applyFont="1"/>
    <xf numFmtId="165" fontId="8" fillId="0" borderId="0" xfId="2" applyNumberFormat="1" applyFont="1"/>
    <xf numFmtId="0" fontId="0" fillId="0" borderId="0" xfId="0"/>
    <xf numFmtId="0" fontId="0" fillId="0" borderId="0" xfId="0" applyFill="1"/>
    <xf numFmtId="0" fontId="41" fillId="0" borderId="0" xfId="0" applyFont="1"/>
    <xf numFmtId="9" fontId="17" fillId="4" borderId="2" xfId="0" applyNumberFormat="1" applyFont="1" applyFill="1" applyBorder="1"/>
    <xf numFmtId="164" fontId="8" fillId="0" borderId="0" xfId="0" applyNumberFormat="1" applyFont="1" applyAlignment="1">
      <alignment horizontal="center" vertical="center"/>
    </xf>
    <xf numFmtId="166" fontId="0" fillId="0" borderId="0" xfId="0" applyNumberFormat="1" applyFont="1"/>
    <xf numFmtId="0" fontId="2" fillId="0" borderId="0" xfId="0" applyFont="1" applyFill="1" applyAlignment="1">
      <alignment wrapText="1"/>
    </xf>
    <xf numFmtId="0" fontId="8" fillId="0" borderId="0" xfId="0" applyFont="1" applyAlignment="1">
      <alignment horizontal="left" vertical="center" wrapText="1"/>
    </xf>
    <xf numFmtId="0" fontId="0" fillId="0" borderId="0" xfId="0"/>
    <xf numFmtId="9" fontId="0" fillId="0" borderId="0" xfId="0" applyNumberFormat="1" applyFont="1"/>
    <xf numFmtId="0" fontId="0" fillId="0" borderId="0" xfId="0"/>
    <xf numFmtId="9" fontId="17" fillId="4" borderId="2" xfId="0" applyNumberFormat="1" applyFont="1" applyFill="1" applyBorder="1" applyAlignment="1">
      <alignment horizontal="right" vertical="center" wrapText="1"/>
    </xf>
    <xf numFmtId="0" fontId="2" fillId="7" borderId="0" xfId="0" applyFont="1" applyFill="1"/>
    <xf numFmtId="6" fontId="0" fillId="0" borderId="0" xfId="0" applyNumberFormat="1" applyFont="1"/>
    <xf numFmtId="164" fontId="8" fillId="0" borderId="0" xfId="1" applyNumberFormat="1" applyFont="1" applyFill="1" applyBorder="1" applyAlignment="1">
      <alignment horizontal="center" vertical="center"/>
    </xf>
    <xf numFmtId="0" fontId="8" fillId="0" borderId="0" xfId="69" applyFont="1" applyAlignment="1">
      <alignment horizontal="center" vertical="center"/>
    </xf>
    <xf numFmtId="0" fontId="3" fillId="0" borderId="0" xfId="0" applyFont="1" applyAlignment="1">
      <alignment wrapText="1"/>
    </xf>
    <xf numFmtId="0" fontId="2" fillId="0" borderId="0" xfId="0" applyFont="1"/>
    <xf numFmtId="0" fontId="3" fillId="0" borderId="0" xfId="0" applyFont="1" applyAlignment="1">
      <alignment horizontal="center" vertical="center" wrapText="1"/>
    </xf>
    <xf numFmtId="165" fontId="3" fillId="0" borderId="0" xfId="0" applyNumberFormat="1" applyFont="1" applyAlignment="1">
      <alignment horizontal="center" vertical="center" wrapText="1"/>
    </xf>
    <xf numFmtId="0" fontId="2" fillId="0" borderId="0" xfId="0" applyFont="1" applyFill="1"/>
    <xf numFmtId="0" fontId="0" fillId="7" borderId="0" xfId="0" applyFill="1"/>
    <xf numFmtId="0" fontId="35" fillId="0" borderId="0" xfId="0" applyFont="1"/>
    <xf numFmtId="0" fontId="0" fillId="0" borderId="0" xfId="0"/>
    <xf numFmtId="0" fontId="3" fillId="0" borderId="0" xfId="0" applyFont="1" applyAlignment="1">
      <alignment horizontal="center" vertical="center" wrapText="1"/>
    </xf>
    <xf numFmtId="10" fontId="0" fillId="0" borderId="0" xfId="0" applyNumberFormat="1"/>
    <xf numFmtId="3" fontId="1" fillId="0" borderId="0" xfId="5" applyNumberFormat="1"/>
    <xf numFmtId="3" fontId="0" fillId="0" borderId="0" xfId="0" applyNumberFormat="1"/>
    <xf numFmtId="0" fontId="16" fillId="0" borderId="0" xfId="0" applyFont="1" applyAlignment="1">
      <alignment vertical="center" wrapText="1"/>
    </xf>
    <xf numFmtId="0" fontId="8" fillId="0" borderId="0" xfId="0" applyFont="1"/>
    <xf numFmtId="0" fontId="1" fillId="0" borderId="0" xfId="5" applyNumberFormat="1"/>
    <xf numFmtId="0" fontId="84" fillId="0" borderId="0" xfId="0" applyFont="1"/>
    <xf numFmtId="0" fontId="0" fillId="0" borderId="0" xfId="0" applyFont="1"/>
    <xf numFmtId="166" fontId="15" fillId="0" borderId="0" xfId="0" applyNumberFormat="1" applyFont="1"/>
    <xf numFmtId="0" fontId="0" fillId="0" borderId="0" xfId="0" applyAlignment="1">
      <alignment horizontal="center" vertical="center" wrapText="1"/>
    </xf>
    <xf numFmtId="0" fontId="15" fillId="0" borderId="0" xfId="0" applyFont="1" applyAlignment="1">
      <alignment horizontal="right"/>
    </xf>
    <xf numFmtId="0" fontId="3" fillId="0" borderId="0" xfId="0" applyFont="1" applyAlignment="1">
      <alignment horizontal="center" vertical="center" wrapText="1"/>
    </xf>
    <xf numFmtId="0" fontId="8" fillId="0" borderId="0" xfId="0" applyFont="1"/>
    <xf numFmtId="0" fontId="2" fillId="0" borderId="0" xfId="0" applyFont="1" applyAlignment="1">
      <alignment horizontal="center"/>
    </xf>
    <xf numFmtId="0" fontId="0" fillId="0" borderId="0" xfId="0"/>
    <xf numFmtId="0" fontId="0" fillId="0" borderId="0" xfId="0" applyAlignment="1">
      <alignment horizontal="center"/>
    </xf>
    <xf numFmtId="0" fontId="0" fillId="0" borderId="0" xfId="0"/>
    <xf numFmtId="165" fontId="8" fillId="0" borderId="0" xfId="2" applyNumberFormat="1" applyFont="1" applyFill="1"/>
    <xf numFmtId="165" fontId="8" fillId="0" borderId="0" xfId="2" applyNumberFormat="1" applyFont="1"/>
    <xf numFmtId="0" fontId="0" fillId="0" borderId="0" xfId="0" applyFill="1" applyBorder="1"/>
    <xf numFmtId="0" fontId="0" fillId="0" borderId="0" xfId="0" applyFill="1"/>
    <xf numFmtId="0" fontId="0" fillId="0" borderId="0" xfId="0" applyBorder="1" applyAlignment="1">
      <alignment horizontal="center" vertical="center" wrapText="1"/>
    </xf>
    <xf numFmtId="0" fontId="0" fillId="0" borderId="0" xfId="0" applyFill="1" applyBorder="1" applyAlignment="1">
      <alignment horizontal="center" vertical="center" wrapText="1"/>
    </xf>
    <xf numFmtId="0" fontId="8" fillId="0" borderId="0" xfId="0" applyFont="1" applyBorder="1"/>
    <xf numFmtId="0" fontId="8" fillId="0" borderId="0" xfId="0" applyFont="1" applyFill="1" applyBorder="1"/>
    <xf numFmtId="0" fontId="3" fillId="0" borderId="0" xfId="0" applyFont="1" applyBorder="1" applyAlignment="1">
      <alignment horizontal="center" vertical="center" wrapText="1"/>
    </xf>
    <xf numFmtId="10" fontId="10" fillId="0" borderId="0" xfId="2" applyNumberFormat="1" applyFont="1" applyFill="1" applyAlignment="1">
      <alignment horizontal="right"/>
    </xf>
    <xf numFmtId="3" fontId="79" fillId="8" borderId="19" xfId="0" applyNumberFormat="1" applyFont="1" applyFill="1" applyBorder="1"/>
    <xf numFmtId="3" fontId="0" fillId="0" borderId="0" xfId="0" applyNumberFormat="1" applyFont="1"/>
    <xf numFmtId="0" fontId="11" fillId="0" borderId="0" xfId="0" applyFont="1" applyAlignment="1">
      <alignment horizontal="center" vertical="center" wrapText="1"/>
    </xf>
    <xf numFmtId="0" fontId="3" fillId="0" borderId="0" xfId="0" applyFont="1" applyAlignment="1">
      <alignment horizontal="center" vertical="center" wrapText="1"/>
    </xf>
    <xf numFmtId="0" fontId="2" fillId="7" borderId="0" xfId="0" applyFont="1" applyFill="1"/>
    <xf numFmtId="168" fontId="0" fillId="6" borderId="0" xfId="0" applyNumberFormat="1" applyFont="1" applyFill="1"/>
    <xf numFmtId="0" fontId="5" fillId="0" borderId="0" xfId="5" applyFont="1"/>
    <xf numFmtId="166" fontId="8" fillId="0" borderId="0" xfId="1" applyNumberFormat="1" applyFont="1"/>
    <xf numFmtId="0" fontId="8" fillId="0" borderId="0" xfId="0" applyFont="1" applyAlignment="1">
      <alignment horizontal="center"/>
    </xf>
    <xf numFmtId="0" fontId="0" fillId="0" borderId="0" xfId="0"/>
    <xf numFmtId="164" fontId="0" fillId="0" borderId="0" xfId="0" applyNumberFormat="1" applyFont="1" applyAlignment="1">
      <alignment horizontal="center" vertical="center"/>
    </xf>
    <xf numFmtId="0" fontId="3" fillId="0" borderId="0" xfId="0" applyFont="1" applyAlignment="1">
      <alignment wrapText="1"/>
    </xf>
    <xf numFmtId="164" fontId="8" fillId="0" borderId="0" xfId="1" applyNumberFormat="1" applyFont="1" applyFill="1" applyBorder="1" applyAlignment="1">
      <alignment horizontal="center"/>
    </xf>
    <xf numFmtId="164" fontId="10" fillId="0" borderId="0" xfId="1" applyNumberFormat="1" applyFont="1" applyFill="1" applyAlignment="1">
      <alignment horizontal="right" vertical="center" wrapText="1"/>
    </xf>
    <xf numFmtId="0" fontId="3" fillId="0" borderId="0" xfId="0" applyFont="1" applyAlignment="1"/>
    <xf numFmtId="164" fontId="0" fillId="0" borderId="0" xfId="0" applyNumberFormat="1" applyFont="1"/>
    <xf numFmtId="0" fontId="8" fillId="0" borderId="0" xfId="0" applyFont="1" applyAlignment="1">
      <alignment horizontal="center" vertical="center"/>
    </xf>
    <xf numFmtId="0" fontId="0" fillId="0" borderId="0" xfId="0"/>
    <xf numFmtId="0" fontId="0" fillId="0" borderId="0" xfId="0"/>
    <xf numFmtId="166" fontId="15" fillId="0" borderId="0" xfId="0" applyNumberFormat="1" applyFont="1"/>
    <xf numFmtId="0" fontId="0" fillId="0" borderId="0" xfId="0" applyBorder="1"/>
    <xf numFmtId="0" fontId="3" fillId="0" borderId="0" xfId="0" applyFont="1" applyBorder="1" applyAlignment="1">
      <alignment horizontal="center" vertical="center" wrapText="1"/>
    </xf>
    <xf numFmtId="0" fontId="8" fillId="0" borderId="0" xfId="0" applyFont="1"/>
    <xf numFmtId="166" fontId="8" fillId="0" borderId="0" xfId="0" applyNumberFormat="1" applyFont="1" applyBorder="1" applyAlignment="1">
      <alignment horizontal="right" vertical="center" wrapText="1"/>
    </xf>
    <xf numFmtId="166" fontId="8" fillId="0" borderId="0" xfId="0" applyNumberFormat="1" applyFont="1" applyAlignment="1">
      <alignment horizontal="right"/>
    </xf>
    <xf numFmtId="0" fontId="0" fillId="0" borderId="0" xfId="0"/>
    <xf numFmtId="0" fontId="0" fillId="0" borderId="0" xfId="0"/>
    <xf numFmtId="9" fontId="8" fillId="0" borderId="0" xfId="1" applyFont="1" applyFill="1"/>
    <xf numFmtId="10" fontId="8" fillId="0" borderId="0" xfId="1" applyNumberFormat="1" applyFont="1" applyFill="1" applyAlignment="1">
      <alignment horizontal="right"/>
    </xf>
    <xf numFmtId="10" fontId="8" fillId="0" borderId="0" xfId="2" applyNumberFormat="1" applyFont="1" applyFill="1" applyAlignment="1">
      <alignment horizontal="right"/>
    </xf>
    <xf numFmtId="0" fontId="8" fillId="0" borderId="0" xfId="0" applyFont="1"/>
    <xf numFmtId="9" fontId="8" fillId="0" borderId="0" xfId="0" applyNumberFormat="1" applyFont="1"/>
    <xf numFmtId="0" fontId="3" fillId="0" borderId="0" xfId="0" applyFont="1" applyFill="1" applyAlignment="1">
      <alignment horizontal="center" vertical="center" wrapText="1"/>
    </xf>
    <xf numFmtId="0" fontId="3" fillId="0" borderId="0" xfId="0" applyFont="1" applyBorder="1" applyAlignment="1">
      <alignment horizontal="center" vertical="center" wrapText="1"/>
    </xf>
    <xf numFmtId="0" fontId="8" fillId="0" borderId="0" xfId="0" applyFont="1" applyFill="1" applyAlignment="1">
      <alignment horizontal="center"/>
    </xf>
    <xf numFmtId="0" fontId="2" fillId="4" borderId="0" xfId="0" applyFont="1" applyFill="1"/>
    <xf numFmtId="0" fontId="8" fillId="0" borderId="0" xfId="0" applyFont="1"/>
    <xf numFmtId="164" fontId="8" fillId="0" borderId="0" xfId="0" applyNumberFormat="1" applyFont="1" applyAlignment="1">
      <alignment horizontal="center" vertical="center"/>
    </xf>
    <xf numFmtId="0" fontId="8" fillId="0" borderId="0" xfId="0" applyFont="1" applyAlignment="1">
      <alignment horizontal="right"/>
    </xf>
    <xf numFmtId="0" fontId="11" fillId="0" borderId="0" xfId="0" applyFont="1" applyAlignment="1">
      <alignment horizontal="center" vertical="center" wrapText="1"/>
    </xf>
    <xf numFmtId="0" fontId="3" fillId="0" borderId="0" xfId="0" applyFont="1" applyAlignment="1">
      <alignment horizontal="center" vertical="center" wrapText="1"/>
    </xf>
    <xf numFmtId="164" fontId="8" fillId="0" borderId="0" xfId="0" applyNumberFormat="1" applyFont="1"/>
    <xf numFmtId="164" fontId="8" fillId="0" borderId="0" xfId="1" applyNumberFormat="1" applyFont="1" applyFill="1" applyAlignment="1">
      <alignment horizontal="right"/>
    </xf>
    <xf numFmtId="166" fontId="8" fillId="0" borderId="0" xfId="1" applyNumberFormat="1" applyFont="1" applyFill="1" applyAlignment="1">
      <alignment horizontal="right"/>
    </xf>
    <xf numFmtId="166" fontId="8" fillId="0" borderId="0" xfId="0" applyNumberFormat="1" applyFont="1"/>
    <xf numFmtId="166" fontId="8" fillId="0" borderId="0" xfId="0" applyNumberFormat="1" applyFont="1" applyAlignment="1">
      <alignment horizontal="right"/>
    </xf>
    <xf numFmtId="0" fontId="17" fillId="4" borderId="2" xfId="0" applyFont="1" applyFill="1" applyBorder="1" applyAlignment="1">
      <alignment horizontal="right" vertical="center" wrapText="1"/>
    </xf>
    <xf numFmtId="0" fontId="3" fillId="0" borderId="0" xfId="0" applyFont="1" applyAlignment="1">
      <alignment horizontal="center" wrapText="1"/>
    </xf>
    <xf numFmtId="0" fontId="3" fillId="0" borderId="0" xfId="0" applyFont="1" applyAlignment="1">
      <alignment horizontal="center" vertical="center"/>
    </xf>
    <xf numFmtId="0" fontId="2" fillId="40" borderId="0" xfId="0" applyFont="1" applyFill="1"/>
    <xf numFmtId="0" fontId="0" fillId="0" borderId="0" xfId="0"/>
    <xf numFmtId="0" fontId="39" fillId="0" borderId="0" xfId="3"/>
    <xf numFmtId="166" fontId="22" fillId="0" borderId="0" xfId="0" applyNumberFormat="1" applyFont="1" applyAlignment="1">
      <alignment horizontal="right" vertical="center" wrapText="1"/>
    </xf>
    <xf numFmtId="164" fontId="8" fillId="0" borderId="0" xfId="0" applyNumberFormat="1" applyFont="1" applyAlignment="1">
      <alignment horizontal="center" vertical="center"/>
    </xf>
    <xf numFmtId="0" fontId="10" fillId="0" borderId="0" xfId="5" applyFont="1" applyAlignment="1">
      <alignment horizontal="center" vertical="center" wrapText="1"/>
    </xf>
    <xf numFmtId="0" fontId="3" fillId="0" borderId="0" xfId="0" applyFont="1" applyAlignment="1">
      <alignment horizontal="center" vertical="center" wrapText="1"/>
    </xf>
    <xf numFmtId="1" fontId="10" fillId="0" borderId="0" xfId="5" applyNumberFormat="1" applyFont="1" applyAlignment="1">
      <alignment horizontal="center" vertical="center" shrinkToFit="1"/>
    </xf>
    <xf numFmtId="0" fontId="0" fillId="0" borderId="0" xfId="0"/>
    <xf numFmtId="0" fontId="18" fillId="0" borderId="0" xfId="0" applyFont="1" applyAlignment="1">
      <alignment vertical="center" wrapText="1"/>
    </xf>
    <xf numFmtId="0" fontId="8" fillId="0" borderId="0" xfId="0" applyFont="1"/>
    <xf numFmtId="0" fontId="2" fillId="0" borderId="0" xfId="0" applyFont="1"/>
    <xf numFmtId="164" fontId="78" fillId="0" borderId="19" xfId="0" applyNumberFormat="1" applyFont="1" applyFill="1" applyBorder="1"/>
    <xf numFmtId="0" fontId="2" fillId="0" borderId="0" xfId="0" applyFont="1"/>
    <xf numFmtId="0" fontId="3" fillId="0" borderId="0" xfId="0" applyFont="1" applyAlignment="1">
      <alignment horizontal="center" wrapText="1"/>
    </xf>
    <xf numFmtId="0" fontId="2" fillId="7" borderId="0" xfId="0" applyFont="1" applyFill="1"/>
    <xf numFmtId="3" fontId="10" fillId="0" borderId="0" xfId="0" applyNumberFormat="1" applyFont="1"/>
    <xf numFmtId="0" fontId="0" fillId="7" borderId="0" xfId="0" applyFill="1"/>
    <xf numFmtId="0" fontId="0" fillId="0" borderId="0" xfId="0" applyAlignment="1">
      <alignment horizontal="center"/>
    </xf>
    <xf numFmtId="0" fontId="2" fillId="0" borderId="0" xfId="0" applyFont="1"/>
    <xf numFmtId="0" fontId="2" fillId="7" borderId="0" xfId="0" applyFont="1" applyFill="1"/>
    <xf numFmtId="0" fontId="22" fillId="0" borderId="0" xfId="0" applyFont="1" applyAlignment="1">
      <alignment horizontal="right" vertical="center" wrapText="1"/>
    </xf>
    <xf numFmtId="166" fontId="0" fillId="0" borderId="0" xfId="0" applyNumberFormat="1"/>
    <xf numFmtId="0" fontId="22" fillId="0" borderId="0" xfId="0" applyFont="1" applyAlignment="1">
      <alignment horizontal="right" vertical="center" wrapText="1"/>
    </xf>
    <xf numFmtId="0" fontId="41" fillId="0" borderId="0" xfId="0" applyFont="1"/>
    <xf numFmtId="0" fontId="8" fillId="0" borderId="0" xfId="0" applyFont="1"/>
    <xf numFmtId="166" fontId="10" fillId="0" borderId="0" xfId="0" applyNumberFormat="1" applyFont="1" applyAlignment="1">
      <alignment horizontal="center"/>
    </xf>
    <xf numFmtId="0" fontId="0" fillId="0" borderId="0" xfId="0"/>
    <xf numFmtId="10" fontId="0" fillId="0" borderId="0" xfId="0" applyNumberFormat="1"/>
    <xf numFmtId="0" fontId="2" fillId="7" borderId="0" xfId="0" applyFont="1" applyFill="1"/>
    <xf numFmtId="0" fontId="0" fillId="0" borderId="0" xfId="0"/>
    <xf numFmtId="1" fontId="0" fillId="0" borderId="0" xfId="0" applyNumberFormat="1"/>
    <xf numFmtId="1" fontId="0" fillId="0" borderId="0" xfId="0" applyNumberFormat="1"/>
    <xf numFmtId="0" fontId="0" fillId="0" borderId="0" xfId="0"/>
    <xf numFmtId="0" fontId="0" fillId="4" borderId="0" xfId="0" applyFont="1" applyFill="1"/>
    <xf numFmtId="0" fontId="0" fillId="0" borderId="0" xfId="0"/>
    <xf numFmtId="0" fontId="8" fillId="0" borderId="0" xfId="0" applyFont="1" applyAlignment="1">
      <alignment horizontal="right"/>
    </xf>
    <xf numFmtId="0" fontId="2" fillId="0" borderId="0" xfId="0" applyFont="1"/>
    <xf numFmtId="0" fontId="17" fillId="0" borderId="2" xfId="0" applyFont="1" applyBorder="1"/>
    <xf numFmtId="49" fontId="0" fillId="0" borderId="0" xfId="0" applyNumberFormat="1" applyFont="1"/>
    <xf numFmtId="0" fontId="0" fillId="7" borderId="0" xfId="0" applyFill="1"/>
    <xf numFmtId="0" fontId="0" fillId="0" borderId="0" xfId="0"/>
    <xf numFmtId="0" fontId="11" fillId="0" borderId="0" xfId="0" applyFont="1" applyAlignment="1">
      <alignment horizontal="center" vertical="center" wrapText="1"/>
    </xf>
    <xf numFmtId="0" fontId="36" fillId="0" borderId="0" xfId="0" applyFont="1"/>
    <xf numFmtId="0" fontId="17" fillId="0" borderId="0" xfId="0" applyFont="1"/>
    <xf numFmtId="0" fontId="0" fillId="0" borderId="0" xfId="0"/>
    <xf numFmtId="0" fontId="3" fillId="0" borderId="0" xfId="0" applyFont="1" applyAlignment="1">
      <alignment horizontal="center" vertical="center" wrapText="1"/>
    </xf>
    <xf numFmtId="0" fontId="8" fillId="0" borderId="0" xfId="0" applyFont="1"/>
    <xf numFmtId="164" fontId="16" fillId="0" borderId="0" xfId="0" applyNumberFormat="1" applyFont="1" applyAlignment="1">
      <alignment horizontal="right"/>
    </xf>
    <xf numFmtId="0" fontId="0" fillId="0" borderId="0" xfId="0" applyFill="1"/>
    <xf numFmtId="0" fontId="2" fillId="2" borderId="0" xfId="0" applyFont="1" applyFill="1" applyAlignment="1"/>
    <xf numFmtId="166" fontId="8" fillId="0" borderId="0" xfId="0" applyNumberFormat="1" applyFont="1" applyAlignment="1">
      <alignment horizontal="right"/>
    </xf>
    <xf numFmtId="166" fontId="8" fillId="0" borderId="0" xfId="0" applyNumberFormat="1" applyFont="1" applyFill="1"/>
    <xf numFmtId="166" fontId="8" fillId="0" borderId="0" xfId="0" applyNumberFormat="1" applyFont="1" applyAlignment="1">
      <alignment horizontal="right" vertical="center" wrapText="1"/>
    </xf>
    <xf numFmtId="0" fontId="2" fillId="7" borderId="0" xfId="0" applyFont="1" applyFill="1"/>
    <xf numFmtId="0" fontId="0" fillId="0" borderId="0" xfId="0"/>
    <xf numFmtId="0" fontId="2" fillId="2" borderId="0" xfId="0" applyFont="1" applyFill="1"/>
    <xf numFmtId="0" fontId="8" fillId="0" borderId="0" xfId="0" applyFont="1"/>
    <xf numFmtId="10" fontId="8" fillId="0" borderId="0" xfId="0" applyNumberFormat="1" applyFont="1"/>
    <xf numFmtId="10" fontId="0" fillId="0" borderId="0" xfId="0" applyNumberFormat="1"/>
    <xf numFmtId="166" fontId="8" fillId="0" borderId="0" xfId="0" applyNumberFormat="1" applyFont="1"/>
    <xf numFmtId="10" fontId="23" fillId="0" borderId="0" xfId="0" applyNumberFormat="1" applyFont="1" applyAlignment="1">
      <alignment horizontal="right" vertical="center" wrapText="1"/>
    </xf>
    <xf numFmtId="9" fontId="2" fillId="0" borderId="0" xfId="1" applyFont="1" applyBorder="1" applyAlignment="1">
      <alignment horizontal="center"/>
    </xf>
    <xf numFmtId="0" fontId="0" fillId="0" borderId="0" xfId="0"/>
    <xf numFmtId="10" fontId="0" fillId="0" borderId="0" xfId="0" applyNumberFormat="1"/>
    <xf numFmtId="0" fontId="3" fillId="0" borderId="0" xfId="0" applyFont="1" applyAlignment="1">
      <alignment horizontal="center" wrapText="1"/>
    </xf>
    <xf numFmtId="9" fontId="5" fillId="0" borderId="0" xfId="1" applyFont="1"/>
    <xf numFmtId="0" fontId="2" fillId="2" borderId="0" xfId="0" applyFont="1" applyFill="1"/>
    <xf numFmtId="10" fontId="23" fillId="0" borderId="0" xfId="0" applyNumberFormat="1" applyFont="1" applyAlignment="1">
      <alignment horizontal="left" vertical="center" wrapText="1"/>
    </xf>
    <xf numFmtId="10" fontId="0" fillId="0" borderId="0" xfId="0" applyNumberFormat="1"/>
    <xf numFmtId="0" fontId="2" fillId="41" borderId="2" xfId="0" applyFont="1" applyFill="1" applyBorder="1"/>
    <xf numFmtId="166" fontId="22" fillId="0" borderId="0" xfId="0" applyNumberFormat="1" applyFont="1" applyAlignment="1">
      <alignment horizontal="right" vertical="center" wrapText="1"/>
    </xf>
    <xf numFmtId="0" fontId="0" fillId="0" borderId="0" xfId="0" applyFont="1" applyAlignment="1">
      <alignment horizontal="center"/>
    </xf>
    <xf numFmtId="3" fontId="8" fillId="0" borderId="0" xfId="0" applyNumberFormat="1" applyFont="1"/>
    <xf numFmtId="0" fontId="2" fillId="42" borderId="2" xfId="0" applyFont="1" applyFill="1" applyBorder="1"/>
    <xf numFmtId="0" fontId="0" fillId="0" borderId="0" xfId="0"/>
    <xf numFmtId="0" fontId="3" fillId="0" borderId="0" xfId="0" applyFont="1" applyAlignment="1">
      <alignment horizontal="center" vertical="center"/>
    </xf>
    <xf numFmtId="0" fontId="8" fillId="4" borderId="0" xfId="0" applyFont="1" applyFill="1"/>
    <xf numFmtId="0" fontId="0" fillId="0" borderId="0" xfId="0"/>
    <xf numFmtId="0" fontId="3" fillId="0" borderId="0" xfId="0" applyFont="1" applyAlignment="1">
      <alignment horizontal="center" vertical="center"/>
    </xf>
    <xf numFmtId="0" fontId="2" fillId="0" borderId="9" xfId="0" applyFont="1" applyBorder="1"/>
    <xf numFmtId="0" fontId="0" fillId="0" borderId="0" xfId="0"/>
    <xf numFmtId="0" fontId="0" fillId="0" borderId="0" xfId="0" applyFont="1" applyAlignment="1">
      <alignment horizontal="left"/>
    </xf>
    <xf numFmtId="0" fontId="0" fillId="0" borderId="0" xfId="0"/>
    <xf numFmtId="0" fontId="3" fillId="0" borderId="0" xfId="0" applyFont="1" applyAlignment="1">
      <alignment horizontal="center" vertical="center" wrapText="1"/>
    </xf>
    <xf numFmtId="0" fontId="3" fillId="0" borderId="0" xfId="0" applyFont="1"/>
    <xf numFmtId="0" fontId="11" fillId="0" borderId="0" xfId="0" applyFont="1"/>
    <xf numFmtId="0" fontId="11" fillId="0" borderId="0" xfId="0" applyFont="1" applyAlignment="1">
      <alignment horizontal="center"/>
    </xf>
    <xf numFmtId="0" fontId="8" fillId="0" borderId="0" xfId="0" applyFont="1" applyAlignment="1">
      <alignment horizontal="center"/>
    </xf>
    <xf numFmtId="0" fontId="8" fillId="0" borderId="0" xfId="0" applyFont="1"/>
    <xf numFmtId="0" fontId="10" fillId="0" borderId="0" xfId="0" applyFont="1"/>
    <xf numFmtId="0" fontId="2" fillId="0" borderId="0" xfId="1" applyNumberFormat="1" applyFont="1" applyAlignment="1">
      <alignment horizontal="center"/>
    </xf>
    <xf numFmtId="0" fontId="8" fillId="0" borderId="0" xfId="0" applyFont="1"/>
    <xf numFmtId="0" fontId="22" fillId="0" borderId="0" xfId="0" applyFont="1" applyAlignment="1">
      <alignment horizontal="right" vertical="center" wrapText="1"/>
    </xf>
    <xf numFmtId="0" fontId="36" fillId="0" borderId="0" xfId="0" applyFont="1" applyAlignment="1">
      <alignment vertical="center" wrapText="1"/>
    </xf>
    <xf numFmtId="0" fontId="22" fillId="0" borderId="0" xfId="0" applyFont="1" applyAlignment="1">
      <alignment horizontal="left" vertical="center" wrapText="1"/>
    </xf>
    <xf numFmtId="0" fontId="0" fillId="0" borderId="0" xfId="0" applyAlignment="1">
      <alignment horizontal="left" vertical="center" wrapText="1"/>
    </xf>
    <xf numFmtId="0" fontId="0" fillId="0" borderId="0" xfId="0"/>
    <xf numFmtId="0" fontId="3" fillId="0" borderId="0" xfId="0" applyFont="1" applyAlignment="1">
      <alignment horizontal="center"/>
    </xf>
    <xf numFmtId="0" fontId="3" fillId="0" borderId="0" xfId="0" applyFont="1" applyAlignment="1">
      <alignment horizontal="center" vertical="center" wrapText="1"/>
    </xf>
    <xf numFmtId="0" fontId="8" fillId="0" borderId="0" xfId="0" applyFont="1"/>
    <xf numFmtId="165" fontId="8" fillId="0" borderId="0" xfId="2" applyNumberFormat="1" applyFont="1" applyFill="1"/>
    <xf numFmtId="0" fontId="8" fillId="0" borderId="0" xfId="0" applyFont="1" applyAlignment="1">
      <alignment horizontal="right"/>
    </xf>
    <xf numFmtId="165" fontId="8" fillId="0" borderId="0" xfId="2" applyNumberFormat="1" applyFont="1"/>
    <xf numFmtId="0" fontId="3" fillId="0" borderId="0" xfId="0" applyFont="1" applyAlignment="1">
      <alignment wrapText="1"/>
    </xf>
    <xf numFmtId="0" fontId="0" fillId="0" borderId="0" xfId="0" applyBorder="1"/>
    <xf numFmtId="0" fontId="8" fillId="0" borderId="0" xfId="0" applyFont="1" applyBorder="1"/>
    <xf numFmtId="0" fontId="2" fillId="2" borderId="0" xfId="0" applyFont="1" applyFill="1" applyAlignment="1"/>
    <xf numFmtId="0" fontId="8" fillId="0" borderId="0" xfId="0" applyFont="1"/>
    <xf numFmtId="0" fontId="2" fillId="2" borderId="0" xfId="0" applyFont="1" applyFill="1"/>
    <xf numFmtId="0" fontId="3" fillId="0" borderId="0" xfId="0" applyFont="1" applyAlignment="1">
      <alignment horizontal="center" wrapText="1"/>
    </xf>
    <xf numFmtId="166" fontId="22" fillId="0" borderId="0" xfId="0" applyNumberFormat="1" applyFont="1" applyAlignment="1">
      <alignment horizontal="right" vertical="center" wrapText="1"/>
    </xf>
    <xf numFmtId="0" fontId="8" fillId="0" borderId="0" xfId="0" applyFont="1"/>
    <xf numFmtId="0" fontId="0" fillId="0" borderId="0" xfId="0"/>
    <xf numFmtId="0" fontId="3" fillId="0" borderId="0" xfId="0" applyFont="1" applyAlignment="1">
      <alignment horizontal="center" vertical="center" wrapText="1"/>
    </xf>
    <xf numFmtId="0" fontId="3" fillId="0" borderId="0" xfId="0" applyFont="1"/>
    <xf numFmtId="0" fontId="11" fillId="0" borderId="0" xfId="0" applyFont="1"/>
    <xf numFmtId="0" fontId="11" fillId="0" borderId="0" xfId="0" applyFont="1" applyAlignment="1">
      <alignment horizontal="center"/>
    </xf>
    <xf numFmtId="0" fontId="8" fillId="0" borderId="0" xfId="0" applyFont="1"/>
    <xf numFmtId="0" fontId="10" fillId="0" borderId="0" xfId="0" applyFont="1"/>
    <xf numFmtId="0" fontId="8" fillId="0" borderId="0" xfId="0" applyFont="1" applyFill="1" applyBorder="1" applyAlignment="1">
      <alignment horizontal="center"/>
    </xf>
    <xf numFmtId="0" fontId="0" fillId="0" borderId="0" xfId="0"/>
    <xf numFmtId="0" fontId="0" fillId="0" borderId="0" xfId="0"/>
    <xf numFmtId="0" fontId="8" fillId="4" borderId="0" xfId="0" applyFont="1" applyFill="1"/>
    <xf numFmtId="0" fontId="8" fillId="0" borderId="0" xfId="0" applyFont="1"/>
    <xf numFmtId="0" fontId="3" fillId="0" borderId="0" xfId="0" applyFont="1"/>
    <xf numFmtId="0" fontId="3" fillId="0" borderId="0" xfId="0" applyFont="1" applyAlignment="1">
      <alignment horizontal="center" wrapText="1"/>
    </xf>
    <xf numFmtId="0" fontId="27" fillId="0" borderId="0" xfId="0" applyFont="1"/>
    <xf numFmtId="0" fontId="15" fillId="0" borderId="0" xfId="0" applyFont="1"/>
    <xf numFmtId="0" fontId="27" fillId="4" borderId="0" xfId="0" applyFont="1" applyFill="1"/>
    <xf numFmtId="0" fontId="0" fillId="0" borderId="0" xfId="0"/>
    <xf numFmtId="166" fontId="22" fillId="4" borderId="0" xfId="0" applyNumberFormat="1" applyFont="1" applyFill="1" applyAlignment="1">
      <alignment horizontal="right" vertical="center" wrapText="1"/>
    </xf>
    <xf numFmtId="0" fontId="3" fillId="0" borderId="0" xfId="0" applyFont="1" applyAlignment="1">
      <alignment horizontal="center" vertical="center"/>
    </xf>
    <xf numFmtId="166" fontId="22" fillId="0" borderId="0" xfId="0" applyNumberFormat="1" applyFont="1" applyAlignment="1">
      <alignment horizontal="right" vertical="center" wrapText="1"/>
    </xf>
    <xf numFmtId="0" fontId="0" fillId="0" borderId="0" xfId="0"/>
    <xf numFmtId="0" fontId="2" fillId="2" borderId="0" xfId="0" applyFont="1" applyFill="1"/>
    <xf numFmtId="0" fontId="22" fillId="0" borderId="0" xfId="0" applyFont="1" applyAlignment="1">
      <alignment horizontal="right" vertical="center" wrapText="1"/>
    </xf>
    <xf numFmtId="0" fontId="0" fillId="0" borderId="0" xfId="0" applyAlignment="1">
      <alignment horizontal="center" wrapText="1"/>
    </xf>
    <xf numFmtId="0" fontId="35" fillId="0" borderId="0" xfId="0" applyFont="1"/>
    <xf numFmtId="0" fontId="0" fillId="2" borderId="0" xfId="0" applyFill="1"/>
    <xf numFmtId="0" fontId="0" fillId="0" borderId="0" xfId="0"/>
    <xf numFmtId="3" fontId="0" fillId="0" borderId="0" xfId="0" applyNumberFormat="1" applyFont="1" applyAlignment="1">
      <alignment horizontal="center"/>
    </xf>
    <xf numFmtId="0" fontId="0" fillId="0" borderId="9" xfId="0" applyFont="1" applyBorder="1" applyAlignment="1">
      <alignment horizontal="right"/>
    </xf>
    <xf numFmtId="0" fontId="2" fillId="0" borderId="9" xfId="0" applyFont="1" applyBorder="1" applyAlignment="1">
      <alignment horizontal="left" vertical="center" wrapText="1"/>
    </xf>
    <xf numFmtId="0" fontId="0" fillId="0" borderId="0" xfId="0"/>
    <xf numFmtId="0" fontId="3" fillId="0" borderId="0" xfId="0" applyFont="1" applyAlignment="1">
      <alignment horizontal="center" wrapText="1"/>
    </xf>
    <xf numFmtId="0" fontId="0" fillId="0" borderId="0" xfId="0" applyFill="1" applyBorder="1"/>
    <xf numFmtId="0" fontId="8" fillId="0" borderId="0" xfId="0" applyFont="1" applyBorder="1"/>
    <xf numFmtId="0" fontId="3" fillId="0" borderId="0" xfId="0" applyFont="1" applyBorder="1" applyAlignment="1">
      <alignment horizontal="center" vertical="center"/>
    </xf>
    <xf numFmtId="166" fontId="22" fillId="0" borderId="0" xfId="0" applyNumberFormat="1" applyFont="1" applyBorder="1" applyAlignment="1">
      <alignment horizontal="right" vertical="center" wrapText="1"/>
    </xf>
    <xf numFmtId="0" fontId="22" fillId="0" borderId="0" xfId="0" applyFont="1" applyBorder="1" applyAlignment="1">
      <alignment horizontal="right" vertical="center" wrapText="1"/>
    </xf>
    <xf numFmtId="0" fontId="2" fillId="2" borderId="0" xfId="0" applyFont="1" applyFill="1" applyAlignment="1"/>
    <xf numFmtId="0" fontId="0" fillId="0" borderId="0" xfId="0"/>
    <xf numFmtId="0" fontId="3" fillId="0" borderId="0" xfId="0" applyFont="1" applyAlignment="1">
      <alignment horizontal="center" wrapText="1"/>
    </xf>
    <xf numFmtId="0" fontId="22" fillId="0" borderId="0" xfId="0" applyFont="1" applyAlignment="1">
      <alignment horizontal="left" vertical="center" wrapText="1"/>
    </xf>
    <xf numFmtId="166" fontId="22" fillId="0" borderId="1" xfId="0" applyNumberFormat="1" applyFont="1" applyBorder="1" applyAlignment="1">
      <alignment horizontal="left" vertical="center" wrapText="1"/>
    </xf>
    <xf numFmtId="0" fontId="22" fillId="0" borderId="1" xfId="0" applyFont="1" applyBorder="1" applyAlignment="1">
      <alignment horizontal="left" vertical="center" wrapText="1"/>
    </xf>
    <xf numFmtId="166" fontId="22" fillId="0" borderId="0" xfId="0" applyNumberFormat="1" applyFont="1" applyAlignment="1">
      <alignment horizontal="left" vertical="center" wrapText="1"/>
    </xf>
    <xf numFmtId="0" fontId="22" fillId="0" borderId="0" xfId="0" applyFont="1" applyFill="1" applyBorder="1" applyAlignment="1">
      <alignment horizontal="left" vertical="center" wrapText="1"/>
    </xf>
    <xf numFmtId="166" fontId="22" fillId="0" borderId="0" xfId="0" applyNumberFormat="1" applyFont="1" applyFill="1" applyBorder="1" applyAlignment="1">
      <alignment horizontal="left" vertical="center" wrapText="1"/>
    </xf>
    <xf numFmtId="10" fontId="8" fillId="0" borderId="0" xfId="0" applyNumberFormat="1" applyFont="1" applyAlignment="1">
      <alignment horizontal="left"/>
    </xf>
    <xf numFmtId="0" fontId="3" fillId="0" borderId="0" xfId="0" applyFont="1" applyAlignment="1">
      <alignment horizontal="center"/>
    </xf>
    <xf numFmtId="0" fontId="8" fillId="0" borderId="0" xfId="0" applyFont="1" applyAlignment="1">
      <alignment horizontal="center"/>
    </xf>
    <xf numFmtId="0" fontId="8" fillId="0" borderId="0" xfId="0" applyFont="1"/>
    <xf numFmtId="10" fontId="0" fillId="0" borderId="0" xfId="1" applyNumberFormat="1" applyFont="1" applyAlignment="1">
      <alignment horizontal="right" vertical="center" wrapText="1"/>
    </xf>
    <xf numFmtId="0" fontId="3" fillId="0" borderId="0" xfId="0" applyFont="1"/>
    <xf numFmtId="0" fontId="3" fillId="0" borderId="0" xfId="0" applyFont="1" applyAlignment="1">
      <alignment wrapText="1"/>
    </xf>
    <xf numFmtId="0" fontId="2" fillId="2" borderId="0" xfId="0" applyFont="1" applyFill="1"/>
    <xf numFmtId="0" fontId="3" fillId="0" borderId="0" xfId="0" applyFont="1"/>
    <xf numFmtId="0" fontId="4" fillId="0" borderId="0" xfId="0" applyFont="1" applyAlignment="1">
      <alignment wrapText="1"/>
    </xf>
    <xf numFmtId="0" fontId="2" fillId="7" borderId="0" xfId="0" applyFont="1" applyFill="1"/>
    <xf numFmtId="0" fontId="2" fillId="2" borderId="0" xfId="0" applyFont="1" applyFill="1" applyAlignment="1"/>
    <xf numFmtId="0" fontId="3" fillId="0" borderId="0" xfId="0" applyFont="1" applyFill="1" applyAlignment="1"/>
    <xf numFmtId="0" fontId="3" fillId="0" borderId="0" xfId="0" applyFont="1" applyFill="1" applyAlignment="1">
      <alignment wrapText="1"/>
    </xf>
    <xf numFmtId="0" fontId="3" fillId="0" borderId="0" xfId="0" applyFont="1" applyAlignment="1">
      <alignment horizontal="left" vertical="center"/>
    </xf>
    <xf numFmtId="0" fontId="3" fillId="0" borderId="0" xfId="0" applyFont="1" applyAlignment="1">
      <alignment horizontal="left" vertical="center" wrapText="1"/>
    </xf>
    <xf numFmtId="0" fontId="2" fillId="2" borderId="0" xfId="0" applyFont="1" applyFill="1" applyAlignment="1">
      <alignment horizontal="left" wrapText="1"/>
    </xf>
    <xf numFmtId="0" fontId="34" fillId="0" borderId="0" xfId="0" applyFont="1" applyAlignment="1">
      <alignment wrapText="1"/>
    </xf>
    <xf numFmtId="0" fontId="30" fillId="0" borderId="0" xfId="0" applyFont="1" applyAlignment="1">
      <alignment wrapText="1"/>
    </xf>
    <xf numFmtId="0" fontId="3" fillId="0" borderId="0" xfId="0" applyFont="1" applyAlignment="1">
      <alignment vertical="top" wrapText="1"/>
    </xf>
    <xf numFmtId="0" fontId="3" fillId="0" borderId="0" xfId="0" applyFont="1" applyAlignment="1">
      <alignment horizontal="left" wrapText="1"/>
    </xf>
    <xf numFmtId="0" fontId="0" fillId="0" borderId="0" xfId="0" applyAlignment="1">
      <alignment vertical="top" wrapText="1"/>
    </xf>
    <xf numFmtId="0" fontId="0" fillId="0" borderId="0" xfId="0" applyAlignment="1">
      <alignment wrapText="1"/>
    </xf>
    <xf numFmtId="0" fontId="2" fillId="2" borderId="0" xfId="0" applyFont="1" applyFill="1" applyAlignment="1">
      <alignment horizontal="left"/>
    </xf>
    <xf numFmtId="0" fontId="8" fillId="0" borderId="0" xfId="0" applyFont="1" applyAlignment="1">
      <alignment wrapText="1"/>
    </xf>
    <xf numFmtId="0" fontId="10" fillId="0" borderId="0" xfId="0" applyFont="1" applyAlignment="1">
      <alignment horizontal="center"/>
    </xf>
    <xf numFmtId="0" fontId="0" fillId="0" borderId="0" xfId="0" applyAlignment="1">
      <alignment horizontal="center"/>
    </xf>
    <xf numFmtId="0" fontId="4" fillId="0" borderId="0" xfId="0" applyFont="1" applyAlignment="1">
      <alignment vertical="top" wrapText="1"/>
    </xf>
    <xf numFmtId="0" fontId="3" fillId="0" borderId="0" xfId="0" applyFont="1" applyAlignment="1">
      <alignment horizontal="center"/>
    </xf>
    <xf numFmtId="0" fontId="8" fillId="0" borderId="0" xfId="0" applyFont="1" applyAlignment="1">
      <alignment horizontal="center"/>
    </xf>
    <xf numFmtId="0" fontId="8" fillId="0" borderId="0" xfId="0" applyFont="1"/>
    <xf numFmtId="0" fontId="2" fillId="0" borderId="0" xfId="0" applyFont="1" applyAlignment="1">
      <alignment wrapText="1"/>
    </xf>
    <xf numFmtId="0" fontId="0" fillId="0" borderId="0" xfId="0" applyAlignment="1"/>
    <xf numFmtId="0" fontId="53" fillId="0" borderId="0" xfId="0" applyFont="1"/>
    <xf numFmtId="0" fontId="62" fillId="0" borderId="0" xfId="0" applyFont="1"/>
  </cellXfs>
  <cellStyles count="75">
    <cellStyle name="20% - Accent1" xfId="32" builtinId="30" customBuiltin="1"/>
    <cellStyle name="20% - Accent2" xfId="35" builtinId="34" customBuiltin="1"/>
    <cellStyle name="20% - Accent3" xfId="38" builtinId="38" customBuiltin="1"/>
    <cellStyle name="20% - Accent4" xfId="41" builtinId="42" customBuiltin="1"/>
    <cellStyle name="20% - Accent5" xfId="44" builtinId="46" customBuiltin="1"/>
    <cellStyle name="20% - Accent6" xfId="47" builtinId="50" customBuiltin="1"/>
    <cellStyle name="40% - Accent1" xfId="33" builtinId="31" customBuiltin="1"/>
    <cellStyle name="40% - Accent2" xfId="36" builtinId="35" customBuiltin="1"/>
    <cellStyle name="40% - Accent3" xfId="39" builtinId="39" customBuiltin="1"/>
    <cellStyle name="40% - Accent4" xfId="42" builtinId="43" customBuiltin="1"/>
    <cellStyle name="40% - Accent5" xfId="45" builtinId="47" customBuiltin="1"/>
    <cellStyle name="40% - Accent6" xfId="48" builtinId="51" customBuiltin="1"/>
    <cellStyle name="60% - Accent1 2" xfId="53" xr:uid="{00000000-0005-0000-0000-00000C000000}"/>
    <cellStyle name="60% - Accent2 2" xfId="54" xr:uid="{00000000-0005-0000-0000-00000D000000}"/>
    <cellStyle name="60% - Accent3 2" xfId="55" xr:uid="{00000000-0005-0000-0000-00000E000000}"/>
    <cellStyle name="60% - Accent4 2" xfId="57" xr:uid="{00000000-0005-0000-0000-00000F000000}"/>
    <cellStyle name="60% - Accent5 2" xfId="58" xr:uid="{00000000-0005-0000-0000-000010000000}"/>
    <cellStyle name="60% - Accent6 2" xfId="59" xr:uid="{00000000-0005-0000-0000-000011000000}"/>
    <cellStyle name="Accent1" xfId="31" builtinId="29" customBuiltin="1"/>
    <cellStyle name="Accent2" xfId="34" builtinId="33" customBuiltin="1"/>
    <cellStyle name="Accent3" xfId="37" builtinId="37" customBuiltin="1"/>
    <cellStyle name="Accent4" xfId="40" builtinId="41" customBuiltin="1"/>
    <cellStyle name="Accent5" xfId="43" builtinId="45" customBuiltin="1"/>
    <cellStyle name="Accent6" xfId="46" builtinId="49" customBuiltin="1"/>
    <cellStyle name="Bad" xfId="21" builtinId="27" customBuiltin="1"/>
    <cellStyle name="Calculation" xfId="24" builtinId="22" customBuiltin="1"/>
    <cellStyle name="Check Cell" xfId="26" builtinId="23" customBuiltin="1"/>
    <cellStyle name="Comma" xfId="4" builtinId="3"/>
    <cellStyle name="Currency" xfId="2" builtinId="4"/>
    <cellStyle name="Currency 2" xfId="8" xr:uid="{00000000-0005-0000-0000-00001D000000}"/>
    <cellStyle name="Currency 2 2" xfId="14" xr:uid="{00000000-0005-0000-0000-00001E000000}"/>
    <cellStyle name="Currency 2 2 2" xfId="64" xr:uid="{00000000-0005-0000-0000-00001F000000}"/>
    <cellStyle name="Currency 2 3" xfId="56" xr:uid="{00000000-0005-0000-0000-000020000000}"/>
    <cellStyle name="Currency 3" xfId="11" xr:uid="{00000000-0005-0000-0000-000021000000}"/>
    <cellStyle name="Currency 3 2" xfId="68" xr:uid="{00000000-0005-0000-0000-000022000000}"/>
    <cellStyle name="Currency 3 3" xfId="63" xr:uid="{00000000-0005-0000-0000-000023000000}"/>
    <cellStyle name="Explanatory Text" xfId="29" builtinId="53" customBuiltin="1"/>
    <cellStyle name="Good" xfId="20" builtinId="26" customBuiltin="1"/>
    <cellStyle name="Heading 1" xfId="16" builtinId="16" customBuiltin="1"/>
    <cellStyle name="Heading 2" xfId="17" builtinId="17" customBuiltin="1"/>
    <cellStyle name="Heading 3" xfId="18" builtinId="18" customBuiltin="1"/>
    <cellStyle name="Heading 4" xfId="19" builtinId="19" customBuiltin="1"/>
    <cellStyle name="Hyperlink" xfId="3" builtinId="8"/>
    <cellStyle name="Input" xfId="22" builtinId="20" customBuiltin="1"/>
    <cellStyle name="Linked Cell" xfId="25" builtinId="24" customBuiltin="1"/>
    <cellStyle name="Neutral 2" xfId="50" xr:uid="{00000000-0005-0000-0000-00002D000000}"/>
    <cellStyle name="Normal" xfId="0" builtinId="0"/>
    <cellStyle name="Normal 2" xfId="5" xr:uid="{00000000-0005-0000-0000-00002F000000}"/>
    <cellStyle name="Normal 2 2" xfId="12" xr:uid="{00000000-0005-0000-0000-000030000000}"/>
    <cellStyle name="Normal 2 2 2" xfId="52" xr:uid="{00000000-0005-0000-0000-000031000000}"/>
    <cellStyle name="Normal 2 2 2 2" xfId="72" xr:uid="{00000000-0005-0000-0000-000032000000}"/>
    <cellStyle name="Normal 2 2 3" xfId="69" xr:uid="{00000000-0005-0000-0000-000033000000}"/>
    <cellStyle name="Normal 2 2 3 2" xfId="73" xr:uid="{00000000-0005-0000-0000-000034000000}"/>
    <cellStyle name="Normal 2 2 4" xfId="61" xr:uid="{00000000-0005-0000-0000-000035000000}"/>
    <cellStyle name="Normal 2 2 4 2" xfId="74" xr:uid="{00000000-0005-0000-0000-000036000000}"/>
    <cellStyle name="Normal 2 2 5" xfId="71" xr:uid="{00000000-0005-0000-0000-000037000000}"/>
    <cellStyle name="Normal 2 3" xfId="62" xr:uid="{00000000-0005-0000-0000-000038000000}"/>
    <cellStyle name="Normal 2 3 2" xfId="51" xr:uid="{00000000-0005-0000-0000-000039000000}"/>
    <cellStyle name="Normal 2 3 3" xfId="66" xr:uid="{00000000-0005-0000-0000-00003A000000}"/>
    <cellStyle name="Normal 2 4" xfId="60" xr:uid="{00000000-0005-0000-0000-00003B000000}"/>
    <cellStyle name="Normal 2 4 2" xfId="70" xr:uid="{00000000-0005-0000-0000-00003C000000}"/>
    <cellStyle name="Normal 2 5" xfId="49" xr:uid="{00000000-0005-0000-0000-00003D000000}"/>
    <cellStyle name="Normal 3" xfId="6" xr:uid="{00000000-0005-0000-0000-00003E000000}"/>
    <cellStyle name="Normal 3 2" xfId="10" xr:uid="{00000000-0005-0000-0000-00003F000000}"/>
    <cellStyle name="Normal 3 3" xfId="67" xr:uid="{00000000-0005-0000-0000-000040000000}"/>
    <cellStyle name="Note" xfId="28" builtinId="10" customBuiltin="1"/>
    <cellStyle name="Output" xfId="23" builtinId="21" customBuiltin="1"/>
    <cellStyle name="Percent" xfId="1" builtinId="5"/>
    <cellStyle name="Percent 2" xfId="9" xr:uid="{00000000-0005-0000-0000-000044000000}"/>
    <cellStyle name="Percent 2 2" xfId="13" xr:uid="{00000000-0005-0000-0000-000045000000}"/>
    <cellStyle name="Percent 2 2 2" xfId="65" xr:uid="{00000000-0005-0000-0000-000046000000}"/>
    <cellStyle name="Percent 3" xfId="7" xr:uid="{00000000-0005-0000-0000-000047000000}"/>
    <cellStyle name="Title" xfId="15" builtinId="15" customBuiltin="1"/>
    <cellStyle name="Total" xfId="30" builtinId="25" customBuiltin="1"/>
    <cellStyle name="Warning Text" xfId="27" builtinId="11" customBuiltin="1"/>
  </cellStyles>
  <dxfs count="30">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s>
  <tableStyles count="0" defaultTableStyle="TableStyleMedium2" defaultPivotStyle="PivotStyleLight16"/>
  <colors>
    <mruColors>
      <color rgb="FF00CCFF"/>
      <color rgb="FF00FFFF"/>
      <color rgb="FFFF9966"/>
      <color rgb="FFCC0099"/>
      <color rgb="FF9933FF"/>
      <color rgb="FFF8F8F8"/>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1"/>
          <c:order val="0"/>
          <c:spPr>
            <a:gradFill flip="none" rotWithShape="1">
              <a:gsLst>
                <a:gs pos="0">
                  <a:srgbClr val="92D050"/>
                </a:gs>
                <a:gs pos="54000">
                  <a:srgbClr val="FFFF00"/>
                </a:gs>
                <a:gs pos="100000">
                  <a:srgbClr val="FF0000"/>
                </a:gs>
              </a:gsLst>
              <a:path path="circle">
                <a:fillToRect l="100000" t="100000"/>
              </a:path>
              <a:tileRect r="-100000" b="-100000"/>
            </a:gradFill>
            <a:ln>
              <a:noFill/>
            </a:ln>
            <a:effectLst/>
          </c:spPr>
          <c:invertIfNegative val="0"/>
          <c:cat>
            <c:strRef>
              <c:f>('0. Overview'!$A$12,'0. Overview'!$A$33,'0. Overview'!$A$49,'0. Overview'!$A$80,'0. Overview'!$A$108,'0. Overview'!$A$131,'0. Overview'!$A$137,'0. Overview'!$A$166,'0. Overview'!$A$181,'0. Overview'!$A$207)</c:f>
              <c:strCache>
                <c:ptCount val="10"/>
                <c:pt idx="0">
                  <c:v>Warren</c:v>
                </c:pt>
                <c:pt idx="1">
                  <c:v>Warren</c:v>
                </c:pt>
                <c:pt idx="2">
                  <c:v>Warren</c:v>
                </c:pt>
                <c:pt idx="3">
                  <c:v>Warren</c:v>
                </c:pt>
                <c:pt idx="4">
                  <c:v>Warren</c:v>
                </c:pt>
                <c:pt idx="5">
                  <c:v>Warren</c:v>
                </c:pt>
                <c:pt idx="6">
                  <c:v>Warren</c:v>
                </c:pt>
                <c:pt idx="7">
                  <c:v>Warren</c:v>
                </c:pt>
                <c:pt idx="8">
                  <c:v>Warren</c:v>
                </c:pt>
                <c:pt idx="9">
                  <c:v>Warren</c:v>
                </c:pt>
              </c:strCache>
            </c:strRef>
          </c:cat>
          <c:val>
            <c:numRef>
              <c:f>('0. Overview'!$C$12,'0. Overview'!$C$33,'0. Overview'!$C$49,'0. Overview'!$C$80,'0. Overview'!$C$108,'0. Overview'!$C$131,'0. Overview'!$C$137,'0. Overview'!$C$166,'0. Overview'!$C$181,'0. Overview'!$C$207)</c:f>
              <c:numCache>
                <c:formatCode>General</c:formatCode>
                <c:ptCount val="10"/>
                <c:pt idx="0">
                  <c:v>22</c:v>
                </c:pt>
                <c:pt idx="1">
                  <c:v>22</c:v>
                </c:pt>
                <c:pt idx="2">
                  <c:v>22</c:v>
                </c:pt>
                <c:pt idx="3">
                  <c:v>22</c:v>
                </c:pt>
                <c:pt idx="4">
                  <c:v>22</c:v>
                </c:pt>
                <c:pt idx="5">
                  <c:v>22</c:v>
                </c:pt>
                <c:pt idx="6">
                  <c:v>22</c:v>
                </c:pt>
                <c:pt idx="7">
                  <c:v>22</c:v>
                </c:pt>
                <c:pt idx="8">
                  <c:v>22</c:v>
                </c:pt>
                <c:pt idx="9">
                  <c:v>22</c:v>
                </c:pt>
              </c:numCache>
            </c:numRef>
          </c:val>
          <c:extLst>
            <c:ext xmlns:c16="http://schemas.microsoft.com/office/drawing/2014/chart" uri="{C3380CC4-5D6E-409C-BE32-E72D297353CC}">
              <c16:uniqueId val="{00000000-2A2C-4AB1-866B-FE6563768234}"/>
            </c:ext>
          </c:extLst>
        </c:ser>
        <c:dLbls>
          <c:showLegendKey val="0"/>
          <c:showVal val="0"/>
          <c:showCatName val="0"/>
          <c:showSerName val="0"/>
          <c:showPercent val="0"/>
          <c:showBubbleSize val="0"/>
        </c:dLbls>
        <c:gapWidth val="150"/>
        <c:overlap val="100"/>
        <c:axId val="395192792"/>
        <c:axId val="239714928"/>
      </c:barChart>
      <c:barChart>
        <c:barDir val="bar"/>
        <c:grouping val="stacked"/>
        <c:varyColors val="0"/>
        <c:ser>
          <c:idx val="2"/>
          <c:order val="1"/>
          <c:spPr>
            <a:noFill/>
            <a:ln>
              <a:noFill/>
            </a:ln>
            <a:effectLst/>
          </c:spPr>
          <c:invertIfNegative val="0"/>
          <c:cat>
            <c:strRef>
              <c:f>('0. Overview'!$A$12,'0. Overview'!$A$33,'0. Overview'!$A$49,'0. Overview'!$A$80,'0. Overview'!$A$108,'0. Overview'!$A$131,'0. Overview'!$A$137,'0. Overview'!$A$166,'0. Overview'!$A$181,'0. Overview'!$A$207)</c:f>
              <c:strCache>
                <c:ptCount val="10"/>
                <c:pt idx="0">
                  <c:v>Warren</c:v>
                </c:pt>
                <c:pt idx="1">
                  <c:v>Warren</c:v>
                </c:pt>
                <c:pt idx="2">
                  <c:v>Warren</c:v>
                </c:pt>
                <c:pt idx="3">
                  <c:v>Warren</c:v>
                </c:pt>
                <c:pt idx="4">
                  <c:v>Warren</c:v>
                </c:pt>
                <c:pt idx="5">
                  <c:v>Warren</c:v>
                </c:pt>
                <c:pt idx="6">
                  <c:v>Warren</c:v>
                </c:pt>
                <c:pt idx="7">
                  <c:v>Warren</c:v>
                </c:pt>
                <c:pt idx="8">
                  <c:v>Warren</c:v>
                </c:pt>
                <c:pt idx="9">
                  <c:v>Warren</c:v>
                </c:pt>
              </c:strCache>
            </c:strRef>
          </c:cat>
          <c:val>
            <c:numRef>
              <c:f>('0. Overview'!$D$12,'0. Overview'!$D$33,'0. Overview'!$D$49,'0. Overview'!$D$80,'0. Overview'!$D$108,'0. Overview'!$D$131,'0. Overview'!$D$137,'0. Overview'!$D$166,'0. Overview'!$D$181,'0. Overview'!$D$207)</c:f>
              <c:numCache>
                <c:formatCode>General</c:formatCode>
                <c:ptCount val="10"/>
                <c:pt idx="0">
                  <c:v>11.875</c:v>
                </c:pt>
                <c:pt idx="1">
                  <c:v>12.875</c:v>
                </c:pt>
                <c:pt idx="2">
                  <c:v>18.875</c:v>
                </c:pt>
                <c:pt idx="3">
                  <c:v>9.875</c:v>
                </c:pt>
                <c:pt idx="4">
                  <c:v>3.875</c:v>
                </c:pt>
                <c:pt idx="5">
                  <c:v>2.875</c:v>
                </c:pt>
                <c:pt idx="6">
                  <c:v>18.875</c:v>
                </c:pt>
                <c:pt idx="7">
                  <c:v>11.875</c:v>
                </c:pt>
                <c:pt idx="8">
                  <c:v>16.875</c:v>
                </c:pt>
                <c:pt idx="9">
                  <c:v>14.875</c:v>
                </c:pt>
              </c:numCache>
            </c:numRef>
          </c:val>
          <c:extLst>
            <c:ext xmlns:c16="http://schemas.microsoft.com/office/drawing/2014/chart" uri="{C3380CC4-5D6E-409C-BE32-E72D297353CC}">
              <c16:uniqueId val="{00000001-2A2C-4AB1-866B-FE6563768234}"/>
            </c:ext>
          </c:extLst>
        </c:ser>
        <c:ser>
          <c:idx val="3"/>
          <c:order val="2"/>
          <c:spPr>
            <a:solidFill>
              <a:schemeClr val="bg1">
                <a:lumMod val="65000"/>
              </a:schemeClr>
            </a:solidFill>
            <a:ln>
              <a:solidFill>
                <a:schemeClr val="tx1">
                  <a:lumMod val="95000"/>
                  <a:lumOff val="5000"/>
                </a:schemeClr>
              </a:solidFill>
            </a:ln>
            <a:effectLst/>
          </c:spPr>
          <c:invertIfNegative val="0"/>
          <c:cat>
            <c:strRef>
              <c:f>('0. Overview'!$A$12,'0. Overview'!$A$33,'0. Overview'!$A$49,'0. Overview'!$A$80,'0. Overview'!$A$108,'0. Overview'!$A$131,'0. Overview'!$A$137,'0. Overview'!$A$166,'0. Overview'!$A$181,'0. Overview'!$A$207)</c:f>
              <c:strCache>
                <c:ptCount val="10"/>
                <c:pt idx="0">
                  <c:v>Warren</c:v>
                </c:pt>
                <c:pt idx="1">
                  <c:v>Warren</c:v>
                </c:pt>
                <c:pt idx="2">
                  <c:v>Warren</c:v>
                </c:pt>
                <c:pt idx="3">
                  <c:v>Warren</c:v>
                </c:pt>
                <c:pt idx="4">
                  <c:v>Warren</c:v>
                </c:pt>
                <c:pt idx="5">
                  <c:v>Warren</c:v>
                </c:pt>
                <c:pt idx="6">
                  <c:v>Warren</c:v>
                </c:pt>
                <c:pt idx="7">
                  <c:v>Warren</c:v>
                </c:pt>
                <c:pt idx="8">
                  <c:v>Warren</c:v>
                </c:pt>
                <c:pt idx="9">
                  <c:v>Warren</c:v>
                </c:pt>
              </c:strCache>
            </c:strRef>
          </c:cat>
          <c:val>
            <c:numRef>
              <c:f>('0. Overview'!$E$12,'0. Overview'!$E$33,'0. Overview'!$E$49,'0. Overview'!$E$80,'0. Overview'!$E$108,'0. Overview'!$E$131,'0. Overview'!$E$137,'0. Overview'!$E$166,'0. Overview'!$E$181,'0. Overview'!$E$207)</c:f>
              <c:numCache>
                <c:formatCode>General</c:formatCode>
                <c:ptCount val="10"/>
                <c:pt idx="0">
                  <c:v>0.25</c:v>
                </c:pt>
                <c:pt idx="1">
                  <c:v>0.25</c:v>
                </c:pt>
                <c:pt idx="2">
                  <c:v>0.25</c:v>
                </c:pt>
                <c:pt idx="3">
                  <c:v>0.25</c:v>
                </c:pt>
                <c:pt idx="4">
                  <c:v>0.25</c:v>
                </c:pt>
                <c:pt idx="5">
                  <c:v>0.25</c:v>
                </c:pt>
                <c:pt idx="6">
                  <c:v>0.25</c:v>
                </c:pt>
                <c:pt idx="7">
                  <c:v>0.25</c:v>
                </c:pt>
                <c:pt idx="8">
                  <c:v>0.25</c:v>
                </c:pt>
                <c:pt idx="9">
                  <c:v>0.25</c:v>
                </c:pt>
              </c:numCache>
            </c:numRef>
          </c:val>
          <c:extLst>
            <c:ext xmlns:c16="http://schemas.microsoft.com/office/drawing/2014/chart" uri="{C3380CC4-5D6E-409C-BE32-E72D297353CC}">
              <c16:uniqueId val="{00000002-2A2C-4AB1-866B-FE6563768234}"/>
            </c:ext>
          </c:extLst>
        </c:ser>
        <c:dLbls>
          <c:showLegendKey val="0"/>
          <c:showVal val="0"/>
          <c:showCatName val="0"/>
          <c:showSerName val="0"/>
          <c:showPercent val="0"/>
          <c:showBubbleSize val="0"/>
        </c:dLbls>
        <c:gapWidth val="50"/>
        <c:overlap val="100"/>
        <c:axId val="239713752"/>
        <c:axId val="239715320"/>
      </c:barChart>
      <c:catAx>
        <c:axId val="395192792"/>
        <c:scaling>
          <c:orientation val="maxMin"/>
        </c:scaling>
        <c:delete val="1"/>
        <c:axPos val="l"/>
        <c:numFmt formatCode="General" sourceLinked="1"/>
        <c:majorTickMark val="none"/>
        <c:minorTickMark val="none"/>
        <c:tickLblPos val="nextTo"/>
        <c:crossAx val="239714928"/>
        <c:crosses val="autoZero"/>
        <c:auto val="1"/>
        <c:lblAlgn val="ctr"/>
        <c:lblOffset val="100"/>
        <c:noMultiLvlLbl val="0"/>
      </c:catAx>
      <c:valAx>
        <c:axId val="239714928"/>
        <c:scaling>
          <c:orientation val="minMax"/>
          <c:max val="22"/>
          <c:min val="0"/>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395192792"/>
        <c:crosses val="autoZero"/>
        <c:crossBetween val="between"/>
      </c:valAx>
      <c:valAx>
        <c:axId val="239715320"/>
        <c:scaling>
          <c:orientation val="minMax"/>
          <c:max val="22"/>
          <c:min val="0"/>
        </c:scaling>
        <c:delete val="1"/>
        <c:axPos val="b"/>
        <c:numFmt formatCode="General" sourceLinked="1"/>
        <c:majorTickMark val="out"/>
        <c:minorTickMark val="none"/>
        <c:tickLblPos val="nextTo"/>
        <c:crossAx val="239713752"/>
        <c:crosses val="max"/>
        <c:crossBetween val="between"/>
      </c:valAx>
      <c:catAx>
        <c:axId val="239713752"/>
        <c:scaling>
          <c:orientation val="maxMin"/>
        </c:scaling>
        <c:delete val="1"/>
        <c:axPos val="r"/>
        <c:numFmt formatCode="General" sourceLinked="1"/>
        <c:majorTickMark val="out"/>
        <c:minorTickMark val="none"/>
        <c:tickLblPos val="nextTo"/>
        <c:crossAx val="239715320"/>
        <c:crosses val="max"/>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1"/>
          <c:order val="0"/>
          <c:spPr>
            <a:gradFill>
              <a:gsLst>
                <a:gs pos="0">
                  <a:srgbClr val="92D050"/>
                </a:gs>
                <a:gs pos="50000">
                  <a:srgbClr val="FFFF00"/>
                </a:gs>
                <a:gs pos="100000">
                  <a:srgbClr val="FF0000"/>
                </a:gs>
              </a:gsLst>
              <a:path path="circle">
                <a:fillToRect l="100000" t="100000"/>
              </a:path>
            </a:gradFill>
            <a:ln>
              <a:noFill/>
            </a:ln>
            <a:effectLst/>
          </c:spPr>
          <c:invertIfNegative val="0"/>
          <c:cat>
            <c:strRef>
              <c:f>('0. Overview'!$A$233,'0. Overview'!$A$263,'0. Overview'!$A$275,'0. Overview'!$A$294,'0. Overview'!$A$336,'0. Overview'!$A$353,'0. Overview'!$A$363,'0. Overview'!$A$387,'0. Overview'!$A$410)</c:f>
              <c:strCache>
                <c:ptCount val="9"/>
                <c:pt idx="0">
                  <c:v>Warren</c:v>
                </c:pt>
                <c:pt idx="1">
                  <c:v>Warren</c:v>
                </c:pt>
                <c:pt idx="2">
                  <c:v>Warren</c:v>
                </c:pt>
                <c:pt idx="3">
                  <c:v>Warren</c:v>
                </c:pt>
                <c:pt idx="4">
                  <c:v>Warren</c:v>
                </c:pt>
                <c:pt idx="5">
                  <c:v>Warren</c:v>
                </c:pt>
                <c:pt idx="6">
                  <c:v>Warren</c:v>
                </c:pt>
                <c:pt idx="7">
                  <c:v>Warren</c:v>
                </c:pt>
                <c:pt idx="8">
                  <c:v>Warren</c:v>
                </c:pt>
              </c:strCache>
            </c:strRef>
          </c:cat>
          <c:val>
            <c:numRef>
              <c:f>('0. Overview'!$C$233,'0. Overview'!$C$263,'0. Overview'!$C$275,'0. Overview'!$C$294,'0. Overview'!$C$336,'0. Overview'!$C$353,'0. Overview'!$C$363,'0. Overview'!$C$387,'0. Overview'!$C$410)</c:f>
              <c:numCache>
                <c:formatCode>General</c:formatCode>
                <c:ptCount val="9"/>
                <c:pt idx="0">
                  <c:v>22</c:v>
                </c:pt>
                <c:pt idx="1">
                  <c:v>22</c:v>
                </c:pt>
                <c:pt idx="2">
                  <c:v>22</c:v>
                </c:pt>
                <c:pt idx="3">
                  <c:v>22</c:v>
                </c:pt>
                <c:pt idx="4">
                  <c:v>22</c:v>
                </c:pt>
                <c:pt idx="5">
                  <c:v>22</c:v>
                </c:pt>
                <c:pt idx="6">
                  <c:v>22</c:v>
                </c:pt>
                <c:pt idx="7">
                  <c:v>22</c:v>
                </c:pt>
                <c:pt idx="8">
                  <c:v>22</c:v>
                </c:pt>
              </c:numCache>
            </c:numRef>
          </c:val>
          <c:extLst>
            <c:ext xmlns:c16="http://schemas.microsoft.com/office/drawing/2014/chart" uri="{C3380CC4-5D6E-409C-BE32-E72D297353CC}">
              <c16:uniqueId val="{00000000-29F9-4F66-8012-CE4394540B39}"/>
            </c:ext>
          </c:extLst>
        </c:ser>
        <c:dLbls>
          <c:showLegendKey val="0"/>
          <c:showVal val="0"/>
          <c:showCatName val="0"/>
          <c:showSerName val="0"/>
          <c:showPercent val="0"/>
          <c:showBubbleSize val="0"/>
        </c:dLbls>
        <c:gapWidth val="150"/>
        <c:overlap val="100"/>
        <c:axId val="238405520"/>
        <c:axId val="241780984"/>
      </c:barChart>
      <c:barChart>
        <c:barDir val="bar"/>
        <c:grouping val="stacked"/>
        <c:varyColors val="0"/>
        <c:ser>
          <c:idx val="2"/>
          <c:order val="1"/>
          <c:spPr>
            <a:noFill/>
            <a:ln>
              <a:noFill/>
            </a:ln>
            <a:effectLst/>
          </c:spPr>
          <c:invertIfNegative val="0"/>
          <c:cat>
            <c:strRef>
              <c:f>('0. Overview'!$A$233,'0. Overview'!$A$263,'0. Overview'!$A$275,'0. Overview'!$A$294,'0. Overview'!$A$336,'0. Overview'!$A$353,'0. Overview'!$A$363,'0. Overview'!$A$387,'0. Overview'!$A$410)</c:f>
              <c:strCache>
                <c:ptCount val="9"/>
                <c:pt idx="0">
                  <c:v>Warren</c:v>
                </c:pt>
                <c:pt idx="1">
                  <c:v>Warren</c:v>
                </c:pt>
                <c:pt idx="2">
                  <c:v>Warren</c:v>
                </c:pt>
                <c:pt idx="3">
                  <c:v>Warren</c:v>
                </c:pt>
                <c:pt idx="4">
                  <c:v>Warren</c:v>
                </c:pt>
                <c:pt idx="5">
                  <c:v>Warren</c:v>
                </c:pt>
                <c:pt idx="6">
                  <c:v>Warren</c:v>
                </c:pt>
                <c:pt idx="7">
                  <c:v>Warren</c:v>
                </c:pt>
                <c:pt idx="8">
                  <c:v>Warren</c:v>
                </c:pt>
              </c:strCache>
            </c:strRef>
          </c:cat>
          <c:val>
            <c:numRef>
              <c:f>('0. Overview'!$D$233,'0. Overview'!$D$263,'0. Overview'!$D$275,'0. Overview'!$D$294,'0. Overview'!$D$336,'0. Overview'!$D$353,'0. Overview'!$D$363,'0. Overview'!$D$387,'0. Overview'!$D$410)</c:f>
              <c:numCache>
                <c:formatCode>General</c:formatCode>
                <c:ptCount val="9"/>
                <c:pt idx="0">
                  <c:v>15.875</c:v>
                </c:pt>
                <c:pt idx="1">
                  <c:v>7.875</c:v>
                </c:pt>
                <c:pt idx="2">
                  <c:v>17.875</c:v>
                </c:pt>
                <c:pt idx="3">
                  <c:v>20.875</c:v>
                </c:pt>
                <c:pt idx="4">
                  <c:v>1.875</c:v>
                </c:pt>
                <c:pt idx="5">
                  <c:v>6.875</c:v>
                </c:pt>
                <c:pt idx="6">
                  <c:v>18.875</c:v>
                </c:pt>
                <c:pt idx="7">
                  <c:v>18.875</c:v>
                </c:pt>
                <c:pt idx="8">
                  <c:v>17.875</c:v>
                </c:pt>
              </c:numCache>
            </c:numRef>
          </c:val>
          <c:extLst>
            <c:ext xmlns:c16="http://schemas.microsoft.com/office/drawing/2014/chart" uri="{C3380CC4-5D6E-409C-BE32-E72D297353CC}">
              <c16:uniqueId val="{00000001-29F9-4F66-8012-CE4394540B39}"/>
            </c:ext>
          </c:extLst>
        </c:ser>
        <c:ser>
          <c:idx val="3"/>
          <c:order val="2"/>
          <c:spPr>
            <a:solidFill>
              <a:schemeClr val="bg2">
                <a:lumMod val="75000"/>
              </a:schemeClr>
            </a:solidFill>
            <a:ln>
              <a:solidFill>
                <a:schemeClr val="tx1"/>
              </a:solidFill>
            </a:ln>
            <a:effectLst/>
          </c:spPr>
          <c:invertIfNegative val="0"/>
          <c:cat>
            <c:strRef>
              <c:f>('0. Overview'!$A$233,'0. Overview'!$A$263,'0. Overview'!$A$275,'0. Overview'!$A$294,'0. Overview'!$A$336,'0. Overview'!$A$353,'0. Overview'!$A$363,'0. Overview'!$A$387,'0. Overview'!$A$410)</c:f>
              <c:strCache>
                <c:ptCount val="9"/>
                <c:pt idx="0">
                  <c:v>Warren</c:v>
                </c:pt>
                <c:pt idx="1">
                  <c:v>Warren</c:v>
                </c:pt>
                <c:pt idx="2">
                  <c:v>Warren</c:v>
                </c:pt>
                <c:pt idx="3">
                  <c:v>Warren</c:v>
                </c:pt>
                <c:pt idx="4">
                  <c:v>Warren</c:v>
                </c:pt>
                <c:pt idx="5">
                  <c:v>Warren</c:v>
                </c:pt>
                <c:pt idx="6">
                  <c:v>Warren</c:v>
                </c:pt>
                <c:pt idx="7">
                  <c:v>Warren</c:v>
                </c:pt>
                <c:pt idx="8">
                  <c:v>Warren</c:v>
                </c:pt>
              </c:strCache>
            </c:strRef>
          </c:cat>
          <c:val>
            <c:numRef>
              <c:f>('0. Overview'!$E$233,'0. Overview'!$E$263,'0. Overview'!$E$275,'0. Overview'!$E$294,'0. Overview'!$E$336,'0. Overview'!$E$353,'0. Overview'!$E$363,'0. Overview'!$E$387,'0. Overview'!$E$410)</c:f>
              <c:numCache>
                <c:formatCode>General</c:formatCode>
                <c:ptCount val="9"/>
                <c:pt idx="0">
                  <c:v>0.25</c:v>
                </c:pt>
                <c:pt idx="1">
                  <c:v>0.25</c:v>
                </c:pt>
                <c:pt idx="2">
                  <c:v>0.25</c:v>
                </c:pt>
                <c:pt idx="3">
                  <c:v>0.25</c:v>
                </c:pt>
                <c:pt idx="4">
                  <c:v>0.25</c:v>
                </c:pt>
                <c:pt idx="5">
                  <c:v>0.25</c:v>
                </c:pt>
                <c:pt idx="6">
                  <c:v>0.25</c:v>
                </c:pt>
                <c:pt idx="7">
                  <c:v>0.25</c:v>
                </c:pt>
                <c:pt idx="8">
                  <c:v>0.25</c:v>
                </c:pt>
              </c:numCache>
            </c:numRef>
          </c:val>
          <c:extLst>
            <c:ext xmlns:c16="http://schemas.microsoft.com/office/drawing/2014/chart" uri="{C3380CC4-5D6E-409C-BE32-E72D297353CC}">
              <c16:uniqueId val="{00000002-29F9-4F66-8012-CE4394540B39}"/>
            </c:ext>
          </c:extLst>
        </c:ser>
        <c:dLbls>
          <c:showLegendKey val="0"/>
          <c:showVal val="0"/>
          <c:showCatName val="0"/>
          <c:showSerName val="0"/>
          <c:showPercent val="0"/>
          <c:showBubbleSize val="0"/>
        </c:dLbls>
        <c:gapWidth val="50"/>
        <c:overlap val="100"/>
        <c:axId val="167034536"/>
        <c:axId val="241780200"/>
      </c:barChart>
      <c:catAx>
        <c:axId val="238405520"/>
        <c:scaling>
          <c:orientation val="maxMin"/>
        </c:scaling>
        <c:delete val="1"/>
        <c:axPos val="l"/>
        <c:numFmt formatCode="General" sourceLinked="1"/>
        <c:majorTickMark val="none"/>
        <c:minorTickMark val="none"/>
        <c:tickLblPos val="nextTo"/>
        <c:crossAx val="241780984"/>
        <c:crosses val="autoZero"/>
        <c:auto val="1"/>
        <c:lblAlgn val="ctr"/>
        <c:lblOffset val="100"/>
        <c:noMultiLvlLbl val="0"/>
      </c:catAx>
      <c:valAx>
        <c:axId val="241780984"/>
        <c:scaling>
          <c:orientation val="minMax"/>
          <c:max val="22"/>
          <c:min val="0"/>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238405520"/>
        <c:crosses val="autoZero"/>
        <c:crossBetween val="between"/>
      </c:valAx>
      <c:valAx>
        <c:axId val="241780200"/>
        <c:scaling>
          <c:orientation val="minMax"/>
          <c:max val="22"/>
          <c:min val="0"/>
        </c:scaling>
        <c:delete val="1"/>
        <c:axPos val="b"/>
        <c:numFmt formatCode="General" sourceLinked="1"/>
        <c:majorTickMark val="out"/>
        <c:minorTickMark val="none"/>
        <c:tickLblPos val="nextTo"/>
        <c:crossAx val="167034536"/>
        <c:crosses val="max"/>
        <c:crossBetween val="between"/>
      </c:valAx>
      <c:catAx>
        <c:axId val="167034536"/>
        <c:scaling>
          <c:orientation val="maxMin"/>
        </c:scaling>
        <c:delete val="1"/>
        <c:axPos val="r"/>
        <c:numFmt formatCode="General" sourceLinked="1"/>
        <c:majorTickMark val="out"/>
        <c:minorTickMark val="none"/>
        <c:tickLblPos val="nextTo"/>
        <c:crossAx val="241780200"/>
        <c:crosses val="max"/>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6350</xdr:colOff>
      <xdr:row>1</xdr:row>
      <xdr:rowOff>330200</xdr:rowOff>
    </xdr:from>
    <xdr:to>
      <xdr:col>16</xdr:col>
      <xdr:colOff>53975</xdr:colOff>
      <xdr:row>32</xdr:row>
      <xdr:rowOff>90488</xdr:rowOff>
    </xdr:to>
    <xdr:graphicFrame macro="">
      <xdr:nvGraphicFramePr>
        <xdr:cNvPr id="2" name="Chart 1">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149225</xdr:colOff>
      <xdr:row>226</xdr:row>
      <xdr:rowOff>333375</xdr:rowOff>
    </xdr:from>
    <xdr:to>
      <xdr:col>20</xdr:col>
      <xdr:colOff>541338</xdr:colOff>
      <xdr:row>251</xdr:row>
      <xdr:rowOff>79375</xdr:rowOff>
    </xdr:to>
    <xdr:graphicFrame macro="">
      <xdr:nvGraphicFramePr>
        <xdr:cNvPr id="3" name="Chart 2">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njsp.org/ucr/uniform-crime-reports.shtml" TargetMode="External"/><Relationship Id="rId1" Type="http://schemas.openxmlformats.org/officeDocument/2006/relationships/hyperlink" Target="https://www.njsp.org/ucr/uniform-crime-reports.shtml"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20"/>
  <sheetViews>
    <sheetView tabSelected="1" workbookViewId="0"/>
  </sheetViews>
  <sheetFormatPr defaultColWidth="8.6640625" defaultRowHeight="14.4"/>
  <cols>
    <col min="2" max="2" width="9.44140625" bestFit="1" customWidth="1"/>
    <col min="3" max="3" width="4.5546875" bestFit="1" customWidth="1"/>
  </cols>
  <sheetData>
    <row r="1" spans="1:1">
      <c r="A1" s="2" t="s">
        <v>0</v>
      </c>
    </row>
    <row r="2" spans="1:1">
      <c r="A2" s="58" t="str">
        <f>'0. Overview'!A1</f>
        <v>0.1 Warren County Basic Needs Overview</v>
      </c>
    </row>
    <row r="3" spans="1:1">
      <c r="A3" s="58" t="str">
        <f>'0. Overview'!A225</f>
        <v>0.2 Warren County Service Needs Overview</v>
      </c>
    </row>
    <row r="5" spans="1:1">
      <c r="A5" s="2" t="s">
        <v>1</v>
      </c>
    </row>
    <row r="6" spans="1:1">
      <c r="A6" s="58" t="str">
        <f>'1. Demographics'!A1</f>
        <v>1.1. NJ counties race/ethnicity (percentage), 2019</v>
      </c>
    </row>
    <row r="7" spans="1:1">
      <c r="A7" s="58" t="str">
        <f>'1. Demographics'!31:31</f>
        <v>1.2 Racial/ ethnic demographics (%) over time, in county</v>
      </c>
    </row>
    <row r="8" spans="1:1">
      <c r="A8" s="58" t="str">
        <f>'1. Demographics'!43:43</f>
        <v xml:space="preserve">1.3 Residential Segregation - Black/White, (by county) </v>
      </c>
    </row>
    <row r="9" spans="1:1">
      <c r="A9" s="58" t="str">
        <f>'1. Demographics'!75:75</f>
        <v>1.4 Residential segregation index - Black/White, over time, in county</v>
      </c>
    </row>
    <row r="10" spans="1:1">
      <c r="A10" s="58" t="str">
        <f>'1. Demographics'!90:90</f>
        <v>1.5 Population (%) foreign-born in NJ (by county)</v>
      </c>
    </row>
    <row r="11" spans="1:1">
      <c r="A11" s="58" t="str">
        <f>'1. Demographics'!119:119</f>
        <v>1.6 Population (%)  foreign born over time, in county</v>
      </c>
    </row>
    <row r="12" spans="1:1">
      <c r="A12" s="58" t="str">
        <f>'1. Demographics'!130:130</f>
        <v>1.7 Population (%) foreign-born by municipality</v>
      </c>
    </row>
    <row r="13" spans="1:1">
      <c r="A13" s="58" t="str">
        <f>'1. Demographics'!206:206</f>
        <v>1.8. NJ county language demographics (percentage), 2019</v>
      </c>
    </row>
    <row r="14" spans="1:1">
      <c r="A14" s="58" t="str">
        <f>'1. Demographics'!236:236</f>
        <v>1.9 Population (%) English only speakers over time, in county</v>
      </c>
    </row>
    <row r="15" spans="1:1">
      <c r="A15" s="58" t="str">
        <f>'1. Demographics'!248:248</f>
        <v>1.10. Total children in each county under the age of 18</v>
      </c>
    </row>
    <row r="16" spans="1:1">
      <c r="A16" s="58" t="str">
        <f>'1. Demographics'!280:280</f>
        <v>1.11. Children (%) per age category, in county</v>
      </c>
    </row>
    <row r="17" spans="1:1">
      <c r="A17" s="58" t="str">
        <f>'1. Demographics'!290:290</f>
        <v>1.12. Children (#), by municipality</v>
      </c>
    </row>
    <row r="18" spans="1:1">
      <c r="A18" s="58" t="str">
        <f>'1. Demographics'!317:317</f>
        <v>1.13 Children (%) in single-parent households (by county), 2021</v>
      </c>
    </row>
    <row r="19" spans="1:1">
      <c r="A19" s="58" t="str">
        <f>'1. Demographics'!350:350</f>
        <v>1.14 Children (%) in single-parent households, over time, in county</v>
      </c>
    </row>
    <row r="21" spans="1:1">
      <c r="A21" s="2" t="s">
        <v>510</v>
      </c>
    </row>
    <row r="22" spans="1:1">
      <c r="A22" s="58" t="str">
        <f>'2. Economics'!1:1</f>
        <v xml:space="preserve">2.1 Monthly cost of living estimates ($) for NJ counties </v>
      </c>
    </row>
    <row r="23" spans="1:1">
      <c r="A23" s="58" t="str">
        <f>'2. Economics'!30:30</f>
        <v>2.2 Annual cost of living estimates ($) in NJ (by county)</v>
      </c>
    </row>
    <row r="24" spans="1:1">
      <c r="A24" s="58" t="str">
        <f>'2. Economics'!57:57</f>
        <v>2.3 NJ counties median household income, 2019</v>
      </c>
    </row>
    <row r="25" spans="1:1">
      <c r="A25" s="58" t="str">
        <f>'2. Economics'!86:86</f>
        <v>2.4 Median household income ($) over time, in county</v>
      </c>
    </row>
    <row r="26" spans="1:1">
      <c r="A26" s="58" t="str">
        <f>'2. Economics'!97:97</f>
        <v>2.5. Warren county municipalities median household income, 2019</v>
      </c>
    </row>
    <row r="27" spans="1:1">
      <c r="A27" s="58" t="str">
        <f>'2. Economics'!173:173</f>
        <v>2.6 NJ county poverty rate of families with children &lt;18 (in the past 12 months), 2019</v>
      </c>
    </row>
    <row r="28" spans="1:1">
      <c r="A28" s="58" t="str">
        <f>'2. Economics'!203:203</f>
        <v>2.7 Families (%) with children under the age of 18 living in poverty over time, in county</v>
      </c>
    </row>
    <row r="29" spans="1:1">
      <c r="A29" s="58" t="str">
        <f>'2. Economics'!215:215</f>
        <v>2.8. Warren county municipality poverty rate of families with children &lt; 18  (in the past 12 months), 2019</v>
      </c>
    </row>
    <row r="31" spans="1:1">
      <c r="A31" s="2" t="s">
        <v>511</v>
      </c>
    </row>
    <row r="32" spans="1:1">
      <c r="A32" s="58" t="str">
        <f>'3. Housing'!1:1</f>
        <v>3.1. Households (%) with severe cost burden for housing (by county)</v>
      </c>
    </row>
    <row r="33" spans="1:1">
      <c r="A33" s="58" t="str">
        <f>'3. Housing'!31:31</f>
        <v>3.2 Households (%) with severe housing problems* over time, in county</v>
      </c>
    </row>
    <row r="35" spans="1:1">
      <c r="A35" s="2" t="s">
        <v>512</v>
      </c>
    </row>
    <row r="36" spans="1:1" s="58" customFormat="1">
      <c r="A36" s="58" t="str">
        <f>'4. Food '!A1</f>
        <v>4.1 Food Insecurity (%) across counties, 2019</v>
      </c>
    </row>
    <row r="37" spans="1:1">
      <c r="A37" s="58" t="str">
        <f>'4. Food '!33:33</f>
        <v>4.2 Food insecurity (%) over time, in county</v>
      </c>
    </row>
    <row r="38" spans="1:1">
      <c r="A38" s="58" t="str">
        <f>'4. Food '!44:44</f>
        <v>4.3 Women, Children, and Infants (#) enrolled in WIC nutrition program, in county</v>
      </c>
    </row>
    <row r="39" spans="1:1">
      <c r="A39" s="58" t="str">
        <f>'4. Food '!74:74</f>
        <v>4.4 Children (#) receiving free or reduced lunch, in county</v>
      </c>
    </row>
    <row r="40" spans="1:1" s="350" customFormat="1">
      <c r="A40" s="350" t="str">
        <f>'4. Food '!104:104</f>
        <v xml:space="preserve">4.5 Children (#) receiving NJ SNAP supplemental nutritional assistance, in county </v>
      </c>
    </row>
    <row r="42" spans="1:1">
      <c r="A42" s="2" t="s">
        <v>513</v>
      </c>
    </row>
    <row r="43" spans="1:1">
      <c r="A43" s="58" t="str">
        <f>'5. Child Care'!1:1</f>
        <v>5.1. Median monthly child care cost of center-based care by age of child​</v>
      </c>
    </row>
    <row r="44" spans="1:1">
      <c r="A44" s="58" t="str">
        <f>'5. Child Care'!35:35</f>
        <v>5.2. Median monthly child care cost of center-based care by age of child compared with median household income, by county</v>
      </c>
    </row>
    <row r="46" spans="1:1">
      <c r="A46" s="2" t="s">
        <v>514</v>
      </c>
    </row>
    <row r="47" spans="1:1">
      <c r="A47" s="58" t="str">
        <f>'6. Transportation &amp; Commute'!1:1</f>
        <v>6.1 Average commute (minutes) in NJ (by county)</v>
      </c>
    </row>
    <row r="48" spans="1:1">
      <c r="A48" s="58" t="str">
        <f>'6. Transportation &amp; Commute'!31:31</f>
        <v>6.2 Average commute (minutes) over time, in county</v>
      </c>
    </row>
    <row r="49" spans="1:1">
      <c r="A49" s="58" t="str">
        <f>'6. Transportation &amp; Commute'!42:42</f>
        <v>6.3 Cost of transportation as a % of income in NJ counties, 2017</v>
      </c>
    </row>
    <row r="50" spans="1:1">
      <c r="A50" s="58" t="str">
        <f>'6. Transportation &amp; Commute'!70:70</f>
        <v>6.4 AllTransit Performance Score (by county)</v>
      </c>
    </row>
    <row r="52" spans="1:1">
      <c r="A52" s="2" t="s">
        <v>515</v>
      </c>
    </row>
    <row r="53" spans="1:1">
      <c r="A53" s="58" t="str">
        <f>'7. Health Care'!1:1</f>
        <v>7.1 Proportion of NJ county minors with no health insurance coverage, 2019</v>
      </c>
    </row>
    <row r="54" spans="1:1">
      <c r="A54" s="58" t="str">
        <f>'7. Health Care'!31:31</f>
        <v>7.2 Children without health insurance (%) over time, in county</v>
      </c>
    </row>
    <row r="55" spans="1:1">
      <c r="A55" s="58" t="str">
        <f>'7. Health Care'!43:43</f>
        <v>7.3. Proportion of Warren county municipality minors with no health insurance coverage, 2019</v>
      </c>
    </row>
    <row r="56" spans="1:1">
      <c r="A56" s="58" t="str">
        <f>'7. Health Care'!120:120</f>
        <v>7.4 NJ Family Care Medicaid Participation, by County, September 2021</v>
      </c>
    </row>
    <row r="57" spans="1:1">
      <c r="A57" s="58" t="str">
        <f>'7. Health Care'!150:150</f>
        <v>7.5 COVID-19 Vaccination Rates in NJ (by County) (Data as of October 23, 2021)</v>
      </c>
    </row>
    <row r="58" spans="1:1">
      <c r="A58" s="58" t="str">
        <f>'7. Health Care'!183:183</f>
        <v>7.6 Percentage of Children Meeting All Immunization Requirements by Grade Type and County, NJ, 2020-2021</v>
      </c>
    </row>
    <row r="59" spans="1:1">
      <c r="A59" s="58" t="str">
        <f>'7. Health Care'!214:214</f>
        <v>7.7 County immunization rates (%) (all grade types), in county</v>
      </c>
    </row>
    <row r="60" spans="1:1">
      <c r="A60" s="58" t="str">
        <f>'7. Health Care'!229:229</f>
        <v>7.8 Reports of late or lack of prenatal care, by County, 2019</v>
      </c>
    </row>
    <row r="62" spans="1:1">
      <c r="A62" s="2" t="s">
        <v>516</v>
      </c>
    </row>
    <row r="63" spans="1:1">
      <c r="A63" s="58" t="str">
        <f>'8.Employment&amp;Career Readiness'!1:1</f>
        <v xml:space="preserve">8.1 County level unemployment rates, September 2020-August 2021 (unadjusted) </v>
      </c>
    </row>
    <row r="64" spans="1:1">
      <c r="A64" s="58" t="str">
        <f>'8.Employment&amp;Career Readiness'!32:32</f>
        <v>8.2 Median unemployment rates, September 2020-August 2021, across counties</v>
      </c>
    </row>
    <row r="65" spans="1:7">
      <c r="A65" s="58" t="str">
        <f>'8.Employment&amp;Career Readiness'!62:62</f>
        <v>8.3 Percentage of disconnected youth between 16 and 19 years of age (by county)</v>
      </c>
    </row>
    <row r="66" spans="1:7" s="58" customFormat="1">
      <c r="A66" s="58" t="str">
        <f>'8.Employment&amp;Career Readiness'!A93</f>
        <v>8.4 Percentage of disconnected youth between 16 and 19 years of age, over time, in county</v>
      </c>
    </row>
    <row r="67" spans="1:7">
      <c r="A67" s="58" t="str">
        <f>'8.Employment&amp;Career Readiness'!107:107</f>
        <v>8.5 High school graduation rates (by county)</v>
      </c>
    </row>
    <row r="68" spans="1:7">
      <c r="A68" t="str">
        <f>'8.Employment&amp;Career Readiness'!A135:I135</f>
        <v>8.6 High school graduation rates over time, in county</v>
      </c>
    </row>
    <row r="69" spans="1:7">
      <c r="A69" s="58" t="str">
        <f>'8.Employment&amp;Career Readiness'!145:145</f>
        <v>8.7 Percentage of households with broadband access (by county), 2019</v>
      </c>
    </row>
    <row r="70" spans="1:7" s="58" customFormat="1">
      <c r="A70" s="58" t="str">
        <f>'8.Employment&amp;Career Readiness'!174:174</f>
        <v>8.8 Percentage of households with broadband access, over time, in county</v>
      </c>
      <c r="B70"/>
      <c r="C70"/>
      <c r="D70"/>
      <c r="E70"/>
      <c r="F70"/>
      <c r="G70"/>
    </row>
    <row r="72" spans="1:7" s="30" customFormat="1">
      <c r="A72" s="2" t="s">
        <v>517</v>
      </c>
    </row>
    <row r="73" spans="1:7" s="30" customFormat="1">
      <c r="A73" s="30" t="str">
        <f>'9.Community Safety&amp;Environment'!1:1</f>
        <v>9.1 Violent Crimes (#) and the Crime Rate (per 100,000), 2020</v>
      </c>
    </row>
    <row r="74" spans="1:7" s="30" customFormat="1">
      <c r="A74" s="30" t="str">
        <f>'9.Community Safety&amp;Environment'!31:31</f>
        <v>9.2 Crimes by type (# and %), in county</v>
      </c>
    </row>
    <row r="75" spans="1:7" s="30" customFormat="1">
      <c r="A75" s="30" t="str">
        <f>'9.Community Safety&amp;Environment'!51:51</f>
        <v xml:space="preserve">9.3. NJ county juvenile arrest rates, 2019 </v>
      </c>
    </row>
    <row r="76" spans="1:7" s="30" customFormat="1">
      <c r="A76" s="30" t="str">
        <f>'9.Community Safety&amp;Environment'!80:80</f>
        <v>9.4 Warren county juvenile arrest rate, 2015-2019</v>
      </c>
    </row>
    <row r="77" spans="1:7" s="30" customFormat="1">
      <c r="A77" s="30" t="str">
        <f>'9.Community Safety&amp;Environment'!92:92</f>
        <v>9.5 Vandalism and violence offenses in schools (# reported incidents) in NJ (by county)</v>
      </c>
    </row>
    <row r="78" spans="1:7" s="30" customFormat="1">
      <c r="A78" s="30" t="str">
        <f>'9.Community Safety&amp;Environment'!120:120</f>
        <v>9.6 Rate (per 10,000) of social associations (by County), 2021</v>
      </c>
    </row>
    <row r="79" spans="1:7">
      <c r="A79" s="30" t="str">
        <f>'9.Community Safety&amp;Environment'!152:152</f>
        <v>9.7 Rate of social associations, over time, in county</v>
      </c>
    </row>
    <row r="80" spans="1:7" s="58" customFormat="1">
      <c r="A80" s="30"/>
    </row>
    <row r="81" spans="1:1">
      <c r="A81" s="2" t="s">
        <v>518</v>
      </c>
    </row>
    <row r="82" spans="1:1">
      <c r="A82" s="30" t="str">
        <f>'10. Gender-Based Supports'!1:1</f>
        <v>10.1 NJ county domestic violence incidents, 2019</v>
      </c>
    </row>
    <row r="83" spans="1:1">
      <c r="A83" s="30" t="str">
        <f>'10. Gender-Based Supports'!30:30</f>
        <v>10.2 Domestic violence incidents (# reported) over time, in county</v>
      </c>
    </row>
    <row r="84" spans="1:1">
      <c r="A84" s="30" t="str">
        <f>'10. Gender-Based Supports'!42:42</f>
        <v>10.3 Domestic violence offenses by type (#) in County, 2019</v>
      </c>
    </row>
    <row r="85" spans="1:1">
      <c r="A85" s="30" t="str">
        <f>'10. Gender-Based Supports'!69:69</f>
        <v>10.4 NJ counties median Income by Sex, 2019</v>
      </c>
    </row>
    <row r="86" spans="1:1" s="58" customFormat="1">
      <c r="A86" s="30" t="str">
        <f>'10. Gender-Based Supports'!98:98</f>
        <v>10.5 Median income ($) by sex over time, in county</v>
      </c>
    </row>
    <row r="87" spans="1:1">
      <c r="A87" s="30"/>
    </row>
    <row r="88" spans="1:1">
      <c r="A88" s="2" t="s">
        <v>519</v>
      </c>
    </row>
    <row r="89" spans="1:1">
      <c r="A89" s="30" t="str">
        <f>'11. Substance Use Disorder'!1:1</f>
        <v>11.1 Substance offenses in schools (# reported incidents) in NJ (by county)</v>
      </c>
    </row>
    <row r="90" spans="1:1">
      <c r="A90" s="30" t="str">
        <f>'11. Substance Use Disorder'!31:31</f>
        <v>11.2 NJ counties suspected opioid overdose deaths and % change, 2018-2019</v>
      </c>
    </row>
    <row r="91" spans="1:1">
      <c r="A91" s="30" t="str">
        <f>'11. Substance Use Disorder'!A61</f>
        <v>11.3 Number of (#) suspected opioid deaths over time, in county</v>
      </c>
    </row>
    <row r="92" spans="1:1">
      <c r="A92" s="30" t="str">
        <f>'11. Substance Use Disorder'!73:73</f>
        <v>11.4 Proportion of substances (percentage) identified at substance abuse treatment center admissions across NJ counties, 2020</v>
      </c>
    </row>
    <row r="93" spans="1:1">
      <c r="A93" s="30"/>
    </row>
    <row r="94" spans="1:1">
      <c r="A94" s="2" t="s">
        <v>520</v>
      </c>
    </row>
    <row r="95" spans="1:1">
      <c r="A95" s="58" t="str">
        <f>'12.Behav Mental Hlth (Adults)'!1:1</f>
        <v>12.1. Warren county mental health services (programs), 2021</v>
      </c>
    </row>
    <row r="96" spans="1:1">
      <c r="A96" s="58" t="str">
        <f>'12.Behav Mental Hlth (Adults)'!29:29</f>
        <v>12.2 NJ county age adjusted frequency of mental health distress, 2018</v>
      </c>
    </row>
    <row r="97" spans="1:8">
      <c r="A97" s="58" t="str">
        <f>'12.Behav Mental Hlth (Adults)'!57:57</f>
        <v>12.3 Frequency (%) of mental health distress over time – age adjusted, in county</v>
      </c>
    </row>
    <row r="98" spans="1:8">
      <c r="A98" s="58" t="str">
        <f>'12.Behav Mental Hlth (Adults)'!69:69</f>
        <v>12.4 Frequency (%) of mental health distress by race/ethnicity – age adjusted, in county, 2018</v>
      </c>
    </row>
    <row r="99" spans="1:8">
      <c r="A99" t="str">
        <f>'12.Behav Mental Hlth (Adults)'!A81:I81</f>
        <v>12.5 Frequency (%) of mental health distress by sex – age adjusted, in county, 2018</v>
      </c>
    </row>
    <row r="100" spans="1:8">
      <c r="A100" s="58" t="str">
        <f>'12.Behav Mental Hlth (Adults)'!90:90</f>
        <v>12.6 NJ county age adjusted prevalence of diagnosed depression, 2018</v>
      </c>
    </row>
    <row r="101" spans="1:8">
      <c r="A101" s="58" t="str">
        <f>'12.Behav Mental Hlth (Adults)'!118:118</f>
        <v>12.7 Frequency (%) of depression over time, in county</v>
      </c>
    </row>
    <row r="102" spans="1:8" s="58" customFormat="1">
      <c r="A102" s="58" t="str">
        <f>'12.Behav Mental Hlth (Adults)'!130:130</f>
        <v>12.8. Diagnosed depression by race/ethnicity, in county, 2018</v>
      </c>
      <c r="B102"/>
      <c r="C102"/>
      <c r="D102"/>
      <c r="E102"/>
      <c r="F102"/>
      <c r="G102"/>
      <c r="H102"/>
    </row>
    <row r="103" spans="1:8" s="58" customFormat="1">
      <c r="A103" s="58" t="str">
        <f>'12.Behav Mental Hlth (Adults)'!A142:I142</f>
        <v>12.9 Diagnosed depression by sex, in county, 2018</v>
      </c>
    </row>
    <row r="104" spans="1:8" s="350" customFormat="1">
      <c r="A104" s="350" t="str">
        <f>'12.Behav Mental Hlth (Adults)'!A151:I151</f>
        <v>12.10 Suicide Death Rate (per 100,000 population) - age-adjusted (by county)</v>
      </c>
    </row>
    <row r="106" spans="1:8">
      <c r="A106" s="2" t="s">
        <v>521</v>
      </c>
    </row>
    <row r="107" spans="1:8">
      <c r="A107" s="58" t="str">
        <f>'13.IDD or BehavMentHlth(Child)'!1:1</f>
        <v>13.1 Children enrolled in special education services, by County, 2019-2020</v>
      </c>
    </row>
    <row r="108" spans="1:8">
      <c r="A108" s="58" t="str">
        <f>'13.IDD or BehavMentHlth(Child)'!33:33</f>
        <v>13.2 Children Receiving Early Intervention Services, by County, 2019-2020</v>
      </c>
    </row>
    <row r="109" spans="1:8" s="350" customFormat="1">
      <c r="A109" s="350" t="str">
        <f>'13.IDD or BehavMentHlth(Child)'!63:63</f>
        <v>13.3 Number of Developmental Disabilities Eligible Youth, by County, 2020</v>
      </c>
    </row>
    <row r="110" spans="1:8" s="350" customFormat="1">
      <c r="A110" s="350" t="str">
        <f>'13.IDD or BehavMentHlth(Child)'!94:94</f>
        <v>13.4 Number of Developmental Disabilities Eligible Youth, over time, in County</v>
      </c>
    </row>
    <row r="111" spans="1:8" s="350" customFormat="1">
      <c r="A111" s="350" t="str">
        <f>'13.IDD or BehavMentHlth(Child)'!107:107</f>
        <v>13.5 Children (% &lt;6 years) tested for lead with blood levels greater than or equal to 5 micrograms/deciliter</v>
      </c>
    </row>
    <row r="112" spans="1:8" s="350" customFormat="1">
      <c r="A112" s="350" t="str">
        <f>'13.IDD or BehavMentHlth(Child)'!138:138</f>
        <v>13.6 Harassment, intimidation, bullying (HIB) offenses in schools (# reported incidents) in NJ (by county), 2019-2020</v>
      </c>
    </row>
    <row r="114" spans="1:1" s="350" customFormat="1">
      <c r="A114" s="354" t="s">
        <v>522</v>
      </c>
    </row>
    <row r="115" spans="1:1" s="350" customFormat="1">
      <c r="A115" s="350" t="str">
        <f>'14. Caring for Kin or Foster Ch'!1:1</f>
        <v>14.1 Children served by CP&amp;P</v>
      </c>
    </row>
    <row r="116" spans="1:1">
      <c r="A116" s="350" t="str">
        <f>'14. Caring for Kin or Foster Ch'!33:33</f>
        <v>14.2 Children (#) in CP&amp;P out-of-home placement – kin and non-kin, in county</v>
      </c>
    </row>
    <row r="117" spans="1:1">
      <c r="A117" s="350" t="str">
        <f>'14. Caring for Kin or Foster Ch'!49:49</f>
        <v>14.3 Grandparents (#) responsible for own grandchildren under 18 years</v>
      </c>
    </row>
    <row r="119" spans="1:1">
      <c r="A119" s="354" t="s">
        <v>523</v>
      </c>
    </row>
    <row r="120" spans="1:1">
      <c r="A120" s="350" t="str">
        <f>'15. Advocacy'!1:1</f>
        <v>15.1 Same sex couples (per 1,000 households), by county, 2017</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T186"/>
  <sheetViews>
    <sheetView topLeftCell="A169" zoomScaleNormal="100" workbookViewId="0"/>
  </sheetViews>
  <sheetFormatPr defaultColWidth="8.6640625" defaultRowHeight="14.4"/>
  <cols>
    <col min="1" max="1" width="12" customWidth="1"/>
    <col min="2" max="2" width="14.33203125" customWidth="1"/>
    <col min="3" max="3" width="10.44140625" customWidth="1"/>
    <col min="4" max="4" width="9.44140625" customWidth="1"/>
    <col min="5" max="6" width="10.33203125" bestFit="1" customWidth="1"/>
    <col min="9" max="19" width="9.44140625" bestFit="1" customWidth="1"/>
    <col min="20" max="20" width="10.33203125" bestFit="1" customWidth="1"/>
  </cols>
  <sheetData>
    <row r="1" spans="1:14" s="18" customFormat="1">
      <c r="A1" s="223" t="s">
        <v>602</v>
      </c>
      <c r="B1" s="223"/>
      <c r="C1" s="223"/>
      <c r="D1" s="223"/>
      <c r="E1" s="223"/>
      <c r="F1" s="223"/>
    </row>
    <row r="2" spans="1:14" s="294" customFormat="1"/>
    <row r="3" spans="1:14" s="294" customFormat="1">
      <c r="B3" s="711"/>
      <c r="C3" s="744">
        <v>2020</v>
      </c>
      <c r="D3" s="745"/>
      <c r="E3" s="745"/>
      <c r="F3" s="745"/>
      <c r="G3" s="744">
        <v>2021</v>
      </c>
      <c r="H3" s="744"/>
      <c r="I3" s="744"/>
      <c r="J3" s="744"/>
      <c r="K3" s="744"/>
      <c r="L3" s="744"/>
      <c r="M3" s="744"/>
      <c r="N3" s="744"/>
    </row>
    <row r="4" spans="1:14" s="294" customFormat="1">
      <c r="B4" s="711"/>
      <c r="C4" s="142" t="s">
        <v>115</v>
      </c>
      <c r="D4" s="676" t="s">
        <v>116</v>
      </c>
      <c r="E4" s="142" t="s">
        <v>117</v>
      </c>
      <c r="F4" s="676" t="s">
        <v>118</v>
      </c>
      <c r="G4" s="676" t="s">
        <v>119</v>
      </c>
      <c r="H4" s="676" t="s">
        <v>120</v>
      </c>
      <c r="I4" s="142" t="s">
        <v>480</v>
      </c>
      <c r="J4" s="676" t="s">
        <v>121</v>
      </c>
      <c r="K4" s="676" t="s">
        <v>122</v>
      </c>
      <c r="L4" s="142" t="s">
        <v>481</v>
      </c>
      <c r="M4" s="142" t="s">
        <v>113</v>
      </c>
      <c r="N4" s="142" t="s">
        <v>114</v>
      </c>
    </row>
    <row r="5" spans="1:14" s="294" customFormat="1">
      <c r="A5" s="149"/>
      <c r="B5" s="149" t="s">
        <v>24</v>
      </c>
      <c r="C5" s="452">
        <v>0.11700000000000001</v>
      </c>
      <c r="D5" s="329">
        <v>0.106</v>
      </c>
      <c r="E5" s="330">
        <v>0.14199999999999999</v>
      </c>
      <c r="F5" s="619">
        <v>0.113</v>
      </c>
      <c r="G5" s="330">
        <v>0.125</v>
      </c>
      <c r="H5" s="330">
        <v>0.124</v>
      </c>
      <c r="I5" s="619">
        <v>0.11600000000000001</v>
      </c>
      <c r="J5" s="619">
        <v>0.108</v>
      </c>
      <c r="K5" s="330">
        <v>0.10299999999999999</v>
      </c>
      <c r="L5" s="330">
        <v>0.111</v>
      </c>
      <c r="M5" s="619">
        <v>0.107</v>
      </c>
      <c r="N5" s="432">
        <v>9.5000000000000001E-2</v>
      </c>
    </row>
    <row r="6" spans="1:14" s="294" customFormat="1">
      <c r="A6" s="149"/>
      <c r="B6" s="149" t="s">
        <v>12</v>
      </c>
      <c r="C6" s="452">
        <v>7.8E-2</v>
      </c>
      <c r="D6" s="329">
        <v>7.1999999999999995E-2</v>
      </c>
      <c r="E6" s="330">
        <v>9.5000000000000001E-2</v>
      </c>
      <c r="F6" s="619">
        <v>7.0000000000000007E-2</v>
      </c>
      <c r="G6" s="330">
        <v>7.5999999999999998E-2</v>
      </c>
      <c r="H6" s="330">
        <v>7.8E-2</v>
      </c>
      <c r="I6" s="619">
        <v>7.3999999999999996E-2</v>
      </c>
      <c r="J6" s="619">
        <v>6.8000000000000005E-2</v>
      </c>
      <c r="K6" s="330">
        <v>6.8000000000000005E-2</v>
      </c>
      <c r="L6" s="330">
        <v>7.6999999999999999E-2</v>
      </c>
      <c r="M6" s="619">
        <v>7.2999999999999995E-2</v>
      </c>
      <c r="N6" s="628">
        <v>6.6000000000000003E-2</v>
      </c>
    </row>
    <row r="7" spans="1:14" s="294" customFormat="1">
      <c r="A7" s="149"/>
      <c r="B7" s="149" t="s">
        <v>11</v>
      </c>
      <c r="C7" s="452">
        <v>6.2E-2</v>
      </c>
      <c r="D7" s="330">
        <v>5.8000000000000003E-2</v>
      </c>
      <c r="E7" s="330">
        <v>0.08</v>
      </c>
      <c r="F7" s="619">
        <v>0.06</v>
      </c>
      <c r="G7" s="330">
        <v>6.6000000000000003E-2</v>
      </c>
      <c r="H7" s="330">
        <v>7.0000000000000007E-2</v>
      </c>
      <c r="I7" s="619">
        <v>6.5000000000000002E-2</v>
      </c>
      <c r="J7" s="619">
        <v>5.8000000000000003E-2</v>
      </c>
      <c r="K7" s="330">
        <v>5.8000000000000003E-2</v>
      </c>
      <c r="L7" s="330">
        <v>6.9000000000000006E-2</v>
      </c>
      <c r="M7" s="619">
        <v>6.5000000000000002E-2</v>
      </c>
      <c r="N7" s="628">
        <v>5.8999999999999997E-2</v>
      </c>
    </row>
    <row r="8" spans="1:14" s="294" customFormat="1">
      <c r="A8" s="149"/>
      <c r="B8" s="149" t="s">
        <v>30</v>
      </c>
      <c r="C8" s="452">
        <v>7.6999999999999999E-2</v>
      </c>
      <c r="D8" s="330">
        <v>7.2999999999999995E-2</v>
      </c>
      <c r="E8" s="330">
        <v>0.1</v>
      </c>
      <c r="F8" s="619">
        <v>7.5999999999999998E-2</v>
      </c>
      <c r="G8" s="330">
        <v>8.3000000000000004E-2</v>
      </c>
      <c r="H8" s="330">
        <v>8.5999999999999993E-2</v>
      </c>
      <c r="I8" s="619">
        <v>8.1000000000000003E-2</v>
      </c>
      <c r="J8" s="619">
        <v>7.3999999999999996E-2</v>
      </c>
      <c r="K8" s="330">
        <v>7.3999999999999996E-2</v>
      </c>
      <c r="L8" s="330">
        <v>8.7999999999999995E-2</v>
      </c>
      <c r="M8" s="619">
        <v>8.3000000000000004E-2</v>
      </c>
      <c r="N8" s="628">
        <v>7.3999999999999996E-2</v>
      </c>
    </row>
    <row r="9" spans="1:14" s="294" customFormat="1">
      <c r="A9" s="149"/>
      <c r="B9" s="149" t="s">
        <v>31</v>
      </c>
      <c r="C9" s="452">
        <v>7.3999999999999996E-2</v>
      </c>
      <c r="D9" s="330">
        <v>7.2999999999999995E-2</v>
      </c>
      <c r="E9" s="330">
        <v>0.12</v>
      </c>
      <c r="F9" s="619">
        <v>0.10299999999999999</v>
      </c>
      <c r="G9" s="330">
        <v>0.129</v>
      </c>
      <c r="H9" s="330">
        <v>0.13400000000000001</v>
      </c>
      <c r="I9" s="619">
        <v>0.126</v>
      </c>
      <c r="J9" s="619">
        <v>0.1</v>
      </c>
      <c r="K9" s="330">
        <v>8.2000000000000003E-2</v>
      </c>
      <c r="L9" s="330">
        <v>7.4999999999999997E-2</v>
      </c>
      <c r="M9" s="619">
        <v>6.6000000000000003E-2</v>
      </c>
      <c r="N9" s="628">
        <v>0.06</v>
      </c>
    </row>
    <row r="10" spans="1:14" s="294" customFormat="1">
      <c r="A10" s="149"/>
      <c r="B10" s="149" t="s">
        <v>33</v>
      </c>
      <c r="C10" s="452">
        <v>7.9000000000000001E-2</v>
      </c>
      <c r="D10" s="330">
        <v>7.1999999999999995E-2</v>
      </c>
      <c r="E10" s="330">
        <v>0.10199999999999999</v>
      </c>
      <c r="F10" s="619">
        <v>8.4000000000000005E-2</v>
      </c>
      <c r="G10" s="330">
        <v>9.8000000000000004E-2</v>
      </c>
      <c r="H10" s="330">
        <v>0.10100000000000001</v>
      </c>
      <c r="I10" s="619">
        <v>9.5000000000000001E-2</v>
      </c>
      <c r="J10" s="619">
        <v>8.2000000000000003E-2</v>
      </c>
      <c r="K10" s="330">
        <v>0.08</v>
      </c>
      <c r="L10" s="330">
        <v>9.0999999999999998E-2</v>
      </c>
      <c r="M10" s="619">
        <v>9.1999999999999998E-2</v>
      </c>
      <c r="N10" s="628">
        <v>8.2000000000000003E-2</v>
      </c>
    </row>
    <row r="11" spans="1:14" s="294" customFormat="1">
      <c r="A11" s="149"/>
      <c r="B11" s="149" t="s">
        <v>32</v>
      </c>
      <c r="C11" s="452">
        <v>9.9000000000000005E-2</v>
      </c>
      <c r="D11" s="330">
        <v>9.2999999999999999E-2</v>
      </c>
      <c r="E11" s="330">
        <v>0.125</v>
      </c>
      <c r="F11" s="619">
        <v>9.4E-2</v>
      </c>
      <c r="G11" s="330">
        <v>0.1</v>
      </c>
      <c r="H11" s="330">
        <v>0.10100000000000001</v>
      </c>
      <c r="I11" s="619">
        <v>9.7000000000000003E-2</v>
      </c>
      <c r="J11" s="619">
        <v>0.09</v>
      </c>
      <c r="K11" s="330">
        <v>8.8999999999999996E-2</v>
      </c>
      <c r="L11" s="330">
        <v>9.9000000000000005E-2</v>
      </c>
      <c r="M11" s="619">
        <v>9.5000000000000001E-2</v>
      </c>
      <c r="N11" s="628">
        <v>8.4000000000000005E-2</v>
      </c>
    </row>
    <row r="12" spans="1:14" s="294" customFormat="1">
      <c r="A12" s="149"/>
      <c r="B12" s="149" t="s">
        <v>29</v>
      </c>
      <c r="C12" s="452">
        <v>6.8000000000000005E-2</v>
      </c>
      <c r="D12" s="330">
        <v>6.3E-2</v>
      </c>
      <c r="E12" s="330">
        <v>8.7999999999999995E-2</v>
      </c>
      <c r="F12" s="619">
        <v>6.7000000000000004E-2</v>
      </c>
      <c r="G12" s="330">
        <v>7.5999999999999998E-2</v>
      </c>
      <c r="H12" s="330">
        <v>0.08</v>
      </c>
      <c r="I12" s="619">
        <v>7.3999999999999996E-2</v>
      </c>
      <c r="J12" s="619">
        <v>6.7000000000000004E-2</v>
      </c>
      <c r="K12" s="330">
        <v>6.6000000000000003E-2</v>
      </c>
      <c r="L12" s="330">
        <v>7.9000000000000001E-2</v>
      </c>
      <c r="M12" s="619">
        <v>7.4999999999999997E-2</v>
      </c>
      <c r="N12" s="628">
        <v>6.6000000000000003E-2</v>
      </c>
    </row>
    <row r="13" spans="1:14" s="294" customFormat="1">
      <c r="A13" s="149"/>
      <c r="B13" s="149" t="s">
        <v>28</v>
      </c>
      <c r="C13" s="452">
        <v>9.0999999999999998E-2</v>
      </c>
      <c r="D13" s="330">
        <v>8.4000000000000005E-2</v>
      </c>
      <c r="E13" s="330">
        <v>0.111</v>
      </c>
      <c r="F13" s="619">
        <v>8.1000000000000003E-2</v>
      </c>
      <c r="G13" s="330">
        <v>8.6999999999999994E-2</v>
      </c>
      <c r="H13" s="330">
        <v>8.7999999999999995E-2</v>
      </c>
      <c r="I13" s="619">
        <v>8.4000000000000005E-2</v>
      </c>
      <c r="J13" s="619">
        <v>7.8E-2</v>
      </c>
      <c r="K13" s="330">
        <v>7.6999999999999999E-2</v>
      </c>
      <c r="L13" s="330">
        <v>8.5999999999999993E-2</v>
      </c>
      <c r="M13" s="619">
        <v>8.2000000000000003E-2</v>
      </c>
      <c r="N13" s="628">
        <v>7.2999999999999995E-2</v>
      </c>
    </row>
    <row r="14" spans="1:14" s="294" customFormat="1">
      <c r="A14" s="149"/>
      <c r="B14" s="149" t="s">
        <v>7</v>
      </c>
      <c r="C14" s="452">
        <v>5.2999999999999999E-2</v>
      </c>
      <c r="D14" s="330">
        <v>0.05</v>
      </c>
      <c r="E14" s="330">
        <v>7.0000000000000007E-2</v>
      </c>
      <c r="F14" s="619">
        <v>5.1999999999999998E-2</v>
      </c>
      <c r="G14" s="330">
        <v>5.8999999999999997E-2</v>
      </c>
      <c r="H14" s="330">
        <v>6.3E-2</v>
      </c>
      <c r="I14" s="619">
        <v>5.8999999999999997E-2</v>
      </c>
      <c r="J14" s="619">
        <v>5.0999999999999997E-2</v>
      </c>
      <c r="K14" s="330">
        <v>0.05</v>
      </c>
      <c r="L14" s="330">
        <v>5.8000000000000003E-2</v>
      </c>
      <c r="M14" s="619">
        <v>5.5E-2</v>
      </c>
      <c r="N14" s="628">
        <v>4.9000000000000002E-2</v>
      </c>
    </row>
    <row r="15" spans="1:14" s="294" customFormat="1">
      <c r="A15" s="149"/>
      <c r="B15" s="149" t="s">
        <v>18</v>
      </c>
      <c r="C15" s="452">
        <v>0.06</v>
      </c>
      <c r="D15" s="330">
        <v>5.6000000000000001E-2</v>
      </c>
      <c r="E15" s="330">
        <v>7.6999999999999999E-2</v>
      </c>
      <c r="F15" s="619">
        <v>5.8000000000000003E-2</v>
      </c>
      <c r="G15" s="330">
        <v>6.4000000000000001E-2</v>
      </c>
      <c r="H15" s="330">
        <v>6.6000000000000003E-2</v>
      </c>
      <c r="I15" s="619">
        <v>6.3E-2</v>
      </c>
      <c r="J15" s="619">
        <v>5.6000000000000001E-2</v>
      </c>
      <c r="K15" s="330">
        <v>5.7000000000000002E-2</v>
      </c>
      <c r="L15" s="330">
        <v>6.6000000000000003E-2</v>
      </c>
      <c r="M15" s="619">
        <v>6.2E-2</v>
      </c>
      <c r="N15" s="628">
        <v>5.5E-2</v>
      </c>
    </row>
    <row r="16" spans="1:14" s="294" customFormat="1">
      <c r="A16" s="149"/>
      <c r="B16" s="149" t="s">
        <v>14</v>
      </c>
      <c r="C16" s="452">
        <v>7.0000000000000007E-2</v>
      </c>
      <c r="D16" s="330">
        <v>6.5000000000000002E-2</v>
      </c>
      <c r="E16" s="330">
        <v>8.6999999999999994E-2</v>
      </c>
      <c r="F16" s="619">
        <v>6.4000000000000001E-2</v>
      </c>
      <c r="G16" s="330">
        <v>7.0000000000000007E-2</v>
      </c>
      <c r="H16" s="330">
        <v>7.3999999999999996E-2</v>
      </c>
      <c r="I16" s="619">
        <v>7.0000000000000007E-2</v>
      </c>
      <c r="J16" s="619">
        <v>6.3E-2</v>
      </c>
      <c r="K16" s="330">
        <v>6.3E-2</v>
      </c>
      <c r="L16" s="330">
        <v>7.0999999999999994E-2</v>
      </c>
      <c r="M16" s="619">
        <v>6.8000000000000005E-2</v>
      </c>
      <c r="N16" s="628">
        <v>0.06</v>
      </c>
    </row>
    <row r="17" spans="1:14" s="294" customFormat="1">
      <c r="A17" s="149"/>
      <c r="B17" s="149" t="s">
        <v>13</v>
      </c>
      <c r="C17" s="452">
        <v>6.7000000000000004E-2</v>
      </c>
      <c r="D17" s="330">
        <v>6.0999999999999999E-2</v>
      </c>
      <c r="E17" s="330">
        <v>8.2000000000000003E-2</v>
      </c>
      <c r="F17" s="619">
        <v>6.2E-2</v>
      </c>
      <c r="G17" s="330">
        <v>6.9000000000000006E-2</v>
      </c>
      <c r="H17" s="330">
        <v>7.2999999999999995E-2</v>
      </c>
      <c r="I17" s="619">
        <v>6.9000000000000006E-2</v>
      </c>
      <c r="J17" s="619">
        <v>6.2E-2</v>
      </c>
      <c r="K17" s="330">
        <v>6.0999999999999999E-2</v>
      </c>
      <c r="L17" s="330">
        <v>6.8000000000000005E-2</v>
      </c>
      <c r="M17" s="619">
        <v>6.6000000000000003E-2</v>
      </c>
      <c r="N17" s="628">
        <v>5.8999999999999997E-2</v>
      </c>
    </row>
    <row r="18" spans="1:14" s="294" customFormat="1">
      <c r="A18" s="149"/>
      <c r="B18" s="149" t="s">
        <v>8</v>
      </c>
      <c r="C18" s="452">
        <v>0.06</v>
      </c>
      <c r="D18" s="330">
        <v>5.6000000000000001E-2</v>
      </c>
      <c r="E18" s="330">
        <v>7.6999999999999999E-2</v>
      </c>
      <c r="F18" s="619">
        <v>5.7000000000000002E-2</v>
      </c>
      <c r="G18" s="330">
        <v>6.3E-2</v>
      </c>
      <c r="H18" s="330">
        <v>6.6000000000000003E-2</v>
      </c>
      <c r="I18" s="619">
        <v>6.3E-2</v>
      </c>
      <c r="J18" s="619">
        <v>5.6000000000000001E-2</v>
      </c>
      <c r="K18" s="330">
        <v>5.5E-2</v>
      </c>
      <c r="L18" s="330">
        <v>6.3E-2</v>
      </c>
      <c r="M18" s="619">
        <v>5.8999999999999997E-2</v>
      </c>
      <c r="N18" s="628">
        <v>5.2999999999999999E-2</v>
      </c>
    </row>
    <row r="19" spans="1:14" s="294" customFormat="1">
      <c r="A19" s="149"/>
      <c r="B19" s="149" t="s">
        <v>19</v>
      </c>
      <c r="C19" s="452">
        <v>6.7000000000000004E-2</v>
      </c>
      <c r="D19" s="330">
        <v>6.2E-2</v>
      </c>
      <c r="E19" s="330">
        <v>8.5000000000000006E-2</v>
      </c>
      <c r="F19" s="619">
        <v>6.5000000000000002E-2</v>
      </c>
      <c r="G19" s="330">
        <v>7.4999999999999997E-2</v>
      </c>
      <c r="H19" s="330">
        <v>0.08</v>
      </c>
      <c r="I19" s="619">
        <v>7.4999999999999997E-2</v>
      </c>
      <c r="J19" s="619">
        <v>6.6000000000000003E-2</v>
      </c>
      <c r="K19" s="330">
        <v>6.5000000000000002E-2</v>
      </c>
      <c r="L19" s="330">
        <v>7.1999999999999995E-2</v>
      </c>
      <c r="M19" s="619">
        <v>7.0000000000000007E-2</v>
      </c>
      <c r="N19" s="628">
        <v>6.3E-2</v>
      </c>
    </row>
    <row r="20" spans="1:14" s="301" customFormat="1">
      <c r="A20" s="138"/>
      <c r="B20" s="149" t="s">
        <v>26</v>
      </c>
      <c r="C20" s="452">
        <v>0.10299999999999999</v>
      </c>
      <c r="D20" s="330">
        <v>9.6000000000000002E-2</v>
      </c>
      <c r="E20" s="330">
        <v>0.128</v>
      </c>
      <c r="F20" s="619">
        <v>9.7000000000000003E-2</v>
      </c>
      <c r="G20" s="330">
        <v>0.105</v>
      </c>
      <c r="H20" s="330">
        <v>0.105</v>
      </c>
      <c r="I20" s="619">
        <v>0.10100000000000001</v>
      </c>
      <c r="J20" s="619">
        <v>9.2999999999999999E-2</v>
      </c>
      <c r="K20" s="330">
        <v>9.1999999999999998E-2</v>
      </c>
      <c r="L20" s="330">
        <v>0.104</v>
      </c>
      <c r="M20" s="619">
        <v>0.1</v>
      </c>
      <c r="N20" s="628">
        <v>8.8999999999999996E-2</v>
      </c>
    </row>
    <row r="21" spans="1:14" s="294" customFormat="1">
      <c r="A21" s="149"/>
      <c r="B21" s="149" t="s">
        <v>23</v>
      </c>
      <c r="C21" s="452">
        <v>7.0999999999999994E-2</v>
      </c>
      <c r="D21" s="330">
        <v>6.6000000000000003E-2</v>
      </c>
      <c r="E21" s="330">
        <v>9.5000000000000001E-2</v>
      </c>
      <c r="F21" s="619">
        <v>7.4999999999999997E-2</v>
      </c>
      <c r="G21" s="330">
        <v>8.5999999999999993E-2</v>
      </c>
      <c r="H21" s="330">
        <v>9.0999999999999998E-2</v>
      </c>
      <c r="I21" s="619">
        <v>8.5999999999999993E-2</v>
      </c>
      <c r="J21" s="619">
        <v>7.4999999999999997E-2</v>
      </c>
      <c r="K21" s="330">
        <v>7.6999999999999999E-2</v>
      </c>
      <c r="L21" s="330">
        <v>8.8999999999999996E-2</v>
      </c>
      <c r="M21" s="619">
        <v>8.6999999999999994E-2</v>
      </c>
      <c r="N21" s="628">
        <v>7.5999999999999998E-2</v>
      </c>
    </row>
    <row r="22" spans="1:14" s="294" customFormat="1">
      <c r="A22" s="149"/>
      <c r="B22" s="149" t="s">
        <v>9</v>
      </c>
      <c r="C22" s="452">
        <v>6.0999999999999999E-2</v>
      </c>
      <c r="D22" s="330">
        <v>5.8000000000000003E-2</v>
      </c>
      <c r="E22" s="330">
        <v>7.9000000000000001E-2</v>
      </c>
      <c r="F22" s="619">
        <v>5.8000000000000003E-2</v>
      </c>
      <c r="G22" s="330">
        <v>6.4000000000000001E-2</v>
      </c>
      <c r="H22" s="330">
        <v>6.7000000000000004E-2</v>
      </c>
      <c r="I22" s="619">
        <v>6.3E-2</v>
      </c>
      <c r="J22" s="619">
        <v>5.6000000000000001E-2</v>
      </c>
      <c r="K22" s="330">
        <v>5.6000000000000001E-2</v>
      </c>
      <c r="L22" s="330">
        <v>6.4000000000000001E-2</v>
      </c>
      <c r="M22" s="619">
        <v>0.06</v>
      </c>
      <c r="N22" s="628">
        <v>5.3999999999999999E-2</v>
      </c>
    </row>
    <row r="23" spans="1:14" s="294" customFormat="1">
      <c r="A23" s="149"/>
      <c r="B23" s="149" t="s">
        <v>10</v>
      </c>
      <c r="C23" s="452">
        <v>6.7000000000000004E-2</v>
      </c>
      <c r="D23" s="330">
        <v>6.2E-2</v>
      </c>
      <c r="E23" s="330">
        <v>8.5999999999999993E-2</v>
      </c>
      <c r="F23" s="619">
        <v>6.7000000000000004E-2</v>
      </c>
      <c r="G23" s="330">
        <v>7.6999999999999999E-2</v>
      </c>
      <c r="H23" s="330">
        <v>8.1000000000000003E-2</v>
      </c>
      <c r="I23" s="619">
        <v>7.6999999999999999E-2</v>
      </c>
      <c r="J23" s="619">
        <v>6.6000000000000003E-2</v>
      </c>
      <c r="K23" s="330">
        <v>6.4000000000000001E-2</v>
      </c>
      <c r="L23" s="330">
        <v>7.1999999999999995E-2</v>
      </c>
      <c r="M23" s="619">
        <v>7.0000000000000007E-2</v>
      </c>
      <c r="N23" s="628">
        <v>6.3E-2</v>
      </c>
    </row>
    <row r="24" spans="1:14" s="294" customFormat="1">
      <c r="A24" s="149"/>
      <c r="B24" s="149" t="s">
        <v>17</v>
      </c>
      <c r="C24" s="452">
        <v>8.1000000000000003E-2</v>
      </c>
      <c r="D24" s="330">
        <v>7.4999999999999997E-2</v>
      </c>
      <c r="E24" s="330">
        <v>0.10199999999999999</v>
      </c>
      <c r="F24" s="619">
        <v>7.5999999999999998E-2</v>
      </c>
      <c r="G24" s="330">
        <v>8.3000000000000004E-2</v>
      </c>
      <c r="H24" s="330">
        <v>8.5000000000000006E-2</v>
      </c>
      <c r="I24" s="619">
        <v>8.1000000000000003E-2</v>
      </c>
      <c r="J24" s="619">
        <v>7.3999999999999996E-2</v>
      </c>
      <c r="K24" s="330">
        <v>7.2999999999999995E-2</v>
      </c>
      <c r="L24" s="330">
        <v>8.2000000000000003E-2</v>
      </c>
      <c r="M24" s="619">
        <v>0.08</v>
      </c>
      <c r="N24" s="628">
        <v>7.0999999999999994E-2</v>
      </c>
    </row>
    <row r="25" spans="1:14" s="294" customFormat="1">
      <c r="A25" s="149"/>
      <c r="B25" s="138" t="s">
        <v>16</v>
      </c>
      <c r="C25" s="585">
        <v>6.2E-2</v>
      </c>
      <c r="D25" s="331">
        <v>5.6000000000000001E-2</v>
      </c>
      <c r="E25" s="331">
        <v>7.8E-2</v>
      </c>
      <c r="F25" s="332">
        <v>6.2E-2</v>
      </c>
      <c r="G25" s="331">
        <v>7.0999999999999994E-2</v>
      </c>
      <c r="H25" s="331">
        <v>7.5999999999999998E-2</v>
      </c>
      <c r="I25" s="332">
        <v>7.0999999999999994E-2</v>
      </c>
      <c r="J25" s="332">
        <v>6.2E-2</v>
      </c>
      <c r="K25" s="331">
        <v>0.06</v>
      </c>
      <c r="L25" s="331">
        <v>7.0000000000000007E-2</v>
      </c>
      <c r="M25" s="332">
        <v>6.9000000000000006E-2</v>
      </c>
      <c r="N25" s="299">
        <v>6.0999999999999999E-2</v>
      </c>
    </row>
    <row r="26" spans="1:14" s="294" customFormat="1">
      <c r="A26" s="149"/>
      <c r="B26" s="141" t="s">
        <v>42</v>
      </c>
      <c r="C26" s="139">
        <v>7.6999999999999999E-2</v>
      </c>
      <c r="D26" s="139">
        <v>7.0999999999999994E-2</v>
      </c>
      <c r="E26" s="139">
        <v>9.6000000000000002E-2</v>
      </c>
      <c r="F26" s="139">
        <v>7.1999999999999995E-2</v>
      </c>
      <c r="G26" s="139">
        <v>0.08</v>
      </c>
      <c r="H26" s="139">
        <v>8.2000000000000003E-2</v>
      </c>
      <c r="I26" s="140">
        <v>7.8E-2</v>
      </c>
      <c r="J26" s="139">
        <v>7.0999999999999994E-2</v>
      </c>
      <c r="K26" s="140">
        <v>7.0000000000000007E-2</v>
      </c>
      <c r="L26" s="139">
        <v>7.9000000000000001E-2</v>
      </c>
      <c r="M26" s="139">
        <v>7.4999999999999997E-2</v>
      </c>
      <c r="N26" s="628">
        <v>6.7000000000000004E-2</v>
      </c>
    </row>
    <row r="27" spans="1:14" s="301" customFormat="1">
      <c r="A27" s="138"/>
      <c r="B27" s="138" t="s">
        <v>16</v>
      </c>
      <c r="C27" s="585">
        <v>6.2E-2</v>
      </c>
      <c r="D27" s="331">
        <v>5.6000000000000001E-2</v>
      </c>
      <c r="E27" s="331">
        <v>7.8E-2</v>
      </c>
      <c r="F27" s="332">
        <v>6.2E-2</v>
      </c>
      <c r="G27" s="331">
        <v>7.0999999999999994E-2</v>
      </c>
      <c r="H27" s="331">
        <v>7.5999999999999998E-2</v>
      </c>
      <c r="I27" s="332">
        <v>7.0999999999999994E-2</v>
      </c>
      <c r="J27" s="332">
        <v>6.2E-2</v>
      </c>
      <c r="K27" s="331">
        <v>0.06</v>
      </c>
      <c r="L27" s="331">
        <v>7.0000000000000007E-2</v>
      </c>
      <c r="M27" s="332">
        <v>6.9000000000000006E-2</v>
      </c>
      <c r="N27" s="299">
        <v>6.0999999999999999E-2</v>
      </c>
    </row>
    <row r="28" spans="1:14" s="294" customFormat="1"/>
    <row r="29" spans="1:14" s="294" customFormat="1" ht="26.4" customHeight="1">
      <c r="A29" s="725" t="s">
        <v>123</v>
      </c>
      <c r="B29" s="725"/>
      <c r="C29" s="725"/>
      <c r="D29" s="725"/>
      <c r="E29" s="725"/>
      <c r="F29" s="725"/>
    </row>
    <row r="30" spans="1:14" s="294" customFormat="1" ht="30" customHeight="1">
      <c r="A30" s="725" t="s">
        <v>124</v>
      </c>
      <c r="B30" s="725"/>
      <c r="C30" s="725"/>
      <c r="D30" s="725"/>
      <c r="E30" s="725"/>
      <c r="F30" s="725"/>
    </row>
    <row r="31" spans="1:14" s="294" customFormat="1">
      <c r="A31" s="307"/>
      <c r="B31" s="307"/>
      <c r="C31" s="307"/>
      <c r="D31" s="307"/>
      <c r="E31" s="307"/>
      <c r="F31" s="307"/>
    </row>
    <row r="32" spans="1:14" s="383" customFormat="1">
      <c r="A32" s="333" t="s">
        <v>482</v>
      </c>
      <c r="B32" s="84"/>
      <c r="C32" s="84"/>
      <c r="D32" s="84"/>
      <c r="E32" s="84"/>
      <c r="F32" s="84"/>
    </row>
    <row r="33" spans="1:17" s="382" customFormat="1">
      <c r="A33" s="386"/>
      <c r="B33" s="386"/>
      <c r="C33" s="386"/>
      <c r="D33" s="386"/>
      <c r="E33" s="386"/>
      <c r="F33" s="386"/>
    </row>
    <row r="34" spans="1:17" s="382" customFormat="1">
      <c r="A34" s="386"/>
      <c r="C34" s="387"/>
      <c r="D34" s="744">
        <v>2020</v>
      </c>
      <c r="E34" s="745"/>
      <c r="F34" s="745"/>
      <c r="G34" s="745"/>
      <c r="H34" s="744">
        <v>2021</v>
      </c>
      <c r="I34" s="744"/>
      <c r="J34" s="744"/>
      <c r="K34" s="744"/>
      <c r="L34" s="744"/>
      <c r="M34" s="744"/>
      <c r="N34" s="744"/>
      <c r="O34" s="744"/>
    </row>
    <row r="35" spans="1:17" s="382" customFormat="1">
      <c r="A35" s="386"/>
      <c r="C35" s="358" t="s">
        <v>125</v>
      </c>
      <c r="D35" s="142" t="s">
        <v>115</v>
      </c>
      <c r="E35" s="358" t="s">
        <v>116</v>
      </c>
      <c r="F35" s="142" t="s">
        <v>117</v>
      </c>
      <c r="G35" s="358" t="s">
        <v>118</v>
      </c>
      <c r="H35" s="358" t="s">
        <v>119</v>
      </c>
      <c r="I35" s="358" t="s">
        <v>120</v>
      </c>
      <c r="J35" s="142" t="s">
        <v>480</v>
      </c>
      <c r="K35" s="358" t="s">
        <v>121</v>
      </c>
      <c r="L35" s="358" t="s">
        <v>122</v>
      </c>
      <c r="M35" s="142" t="s">
        <v>481</v>
      </c>
      <c r="N35" s="142" t="s">
        <v>113</v>
      </c>
      <c r="O35" s="142" t="s">
        <v>114</v>
      </c>
      <c r="P35" s="358" t="s">
        <v>50</v>
      </c>
      <c r="Q35" s="358" t="s">
        <v>528</v>
      </c>
    </row>
    <row r="36" spans="1:17" s="382" customFormat="1">
      <c r="A36" s="386"/>
      <c r="B36" s="149" t="s">
        <v>7</v>
      </c>
      <c r="C36" s="144">
        <f>MEDIAN(D36:O36)</f>
        <v>5.3999999999999999E-2</v>
      </c>
      <c r="D36" s="143">
        <v>5.2999999999999999E-2</v>
      </c>
      <c r="E36" s="330">
        <v>0.05</v>
      </c>
      <c r="F36" s="330">
        <v>7.0000000000000007E-2</v>
      </c>
      <c r="G36" s="91">
        <v>5.1999999999999998E-2</v>
      </c>
      <c r="H36" s="330">
        <v>5.8999999999999997E-2</v>
      </c>
      <c r="I36" s="330">
        <v>6.3E-2</v>
      </c>
      <c r="J36" s="91">
        <v>5.8999999999999997E-2</v>
      </c>
      <c r="K36" s="91">
        <v>5.0999999999999997E-2</v>
      </c>
      <c r="L36" s="330">
        <v>0.05</v>
      </c>
      <c r="M36" s="330">
        <v>5.8000000000000003E-2</v>
      </c>
      <c r="N36" s="91">
        <v>5.5E-2</v>
      </c>
      <c r="O36" s="297">
        <v>4.9000000000000002E-2</v>
      </c>
      <c r="Q36" s="144">
        <v>7.5999999999999998E-2</v>
      </c>
    </row>
    <row r="37" spans="1:17" s="382" customFormat="1">
      <c r="A37" s="386"/>
      <c r="B37" s="149" t="s">
        <v>8</v>
      </c>
      <c r="C37" s="144">
        <f>MEDIAN(D37:O37)</f>
        <v>5.9499999999999997E-2</v>
      </c>
      <c r="D37" s="143">
        <v>0.06</v>
      </c>
      <c r="E37" s="330">
        <v>5.6000000000000001E-2</v>
      </c>
      <c r="F37" s="330">
        <v>7.6999999999999999E-2</v>
      </c>
      <c r="G37" s="91">
        <v>5.7000000000000002E-2</v>
      </c>
      <c r="H37" s="330">
        <v>6.3E-2</v>
      </c>
      <c r="I37" s="330">
        <v>6.6000000000000003E-2</v>
      </c>
      <c r="J37" s="91">
        <v>6.3E-2</v>
      </c>
      <c r="K37" s="91">
        <v>5.6000000000000001E-2</v>
      </c>
      <c r="L37" s="330">
        <v>5.5E-2</v>
      </c>
      <c r="M37" s="330">
        <v>6.3E-2</v>
      </c>
      <c r="N37" s="91">
        <v>5.8999999999999997E-2</v>
      </c>
      <c r="O37" s="297">
        <v>5.2999999999999999E-2</v>
      </c>
      <c r="Q37" s="144">
        <v>7.5999999999999998E-2</v>
      </c>
    </row>
    <row r="38" spans="1:17" s="382" customFormat="1">
      <c r="A38" s="386"/>
      <c r="B38" s="149" t="s">
        <v>9</v>
      </c>
      <c r="C38" s="144">
        <f>MEDIAN(D38:O38)</f>
        <v>6.0499999999999998E-2</v>
      </c>
      <c r="D38" s="143">
        <v>6.0999999999999999E-2</v>
      </c>
      <c r="E38" s="330">
        <v>5.8000000000000003E-2</v>
      </c>
      <c r="F38" s="330">
        <v>7.9000000000000001E-2</v>
      </c>
      <c r="G38" s="91">
        <v>5.8000000000000003E-2</v>
      </c>
      <c r="H38" s="330">
        <v>6.4000000000000001E-2</v>
      </c>
      <c r="I38" s="330">
        <v>6.7000000000000004E-2</v>
      </c>
      <c r="J38" s="91">
        <v>6.3E-2</v>
      </c>
      <c r="K38" s="91">
        <v>5.6000000000000001E-2</v>
      </c>
      <c r="L38" s="330">
        <v>5.6000000000000001E-2</v>
      </c>
      <c r="M38" s="330">
        <v>6.4000000000000001E-2</v>
      </c>
      <c r="N38" s="91">
        <v>0.06</v>
      </c>
      <c r="O38" s="297">
        <v>5.3999999999999999E-2</v>
      </c>
      <c r="P38" s="93"/>
      <c r="Q38" s="144">
        <v>7.5999999999999998E-2</v>
      </c>
    </row>
    <row r="39" spans="1:17" s="382" customFormat="1">
      <c r="A39" s="386"/>
      <c r="B39" s="149" t="s">
        <v>18</v>
      </c>
      <c r="C39" s="144">
        <f>MEDIAN(D39:O39)</f>
        <v>6.0999999999999999E-2</v>
      </c>
      <c r="D39" s="143">
        <v>0.06</v>
      </c>
      <c r="E39" s="330">
        <v>5.6000000000000001E-2</v>
      </c>
      <c r="F39" s="330">
        <v>7.6999999999999999E-2</v>
      </c>
      <c r="G39" s="91">
        <v>5.8000000000000003E-2</v>
      </c>
      <c r="H39" s="330">
        <v>6.4000000000000001E-2</v>
      </c>
      <c r="I39" s="330">
        <v>6.6000000000000003E-2</v>
      </c>
      <c r="J39" s="91">
        <v>6.3E-2</v>
      </c>
      <c r="K39" s="91">
        <v>5.6000000000000001E-2</v>
      </c>
      <c r="L39" s="330">
        <v>5.7000000000000002E-2</v>
      </c>
      <c r="M39" s="330">
        <v>6.6000000000000003E-2</v>
      </c>
      <c r="N39" s="91">
        <v>6.2E-2</v>
      </c>
      <c r="O39" s="297">
        <v>5.5E-2</v>
      </c>
      <c r="Q39" s="144">
        <v>7.5999999999999998E-2</v>
      </c>
    </row>
    <row r="40" spans="1:17" s="382" customFormat="1">
      <c r="A40" s="386"/>
      <c r="B40" s="149" t="s">
        <v>11</v>
      </c>
      <c r="C40" s="144">
        <f>MEDIAN(D40:O40)</f>
        <v>6.3500000000000001E-2</v>
      </c>
      <c r="D40" s="143">
        <v>6.2E-2</v>
      </c>
      <c r="E40" s="330">
        <v>5.8000000000000003E-2</v>
      </c>
      <c r="F40" s="330">
        <v>0.08</v>
      </c>
      <c r="G40" s="91">
        <v>0.06</v>
      </c>
      <c r="H40" s="330">
        <v>6.6000000000000003E-2</v>
      </c>
      <c r="I40" s="330">
        <v>7.0000000000000007E-2</v>
      </c>
      <c r="J40" s="91">
        <v>6.5000000000000002E-2</v>
      </c>
      <c r="K40" s="91">
        <v>5.8000000000000003E-2</v>
      </c>
      <c r="L40" s="330">
        <v>5.8000000000000003E-2</v>
      </c>
      <c r="M40" s="330">
        <v>6.9000000000000006E-2</v>
      </c>
      <c r="N40" s="91">
        <v>6.5000000000000002E-2</v>
      </c>
      <c r="O40" s="297">
        <v>5.8999999999999997E-2</v>
      </c>
      <c r="Q40" s="144">
        <v>7.5999999999999998E-2</v>
      </c>
    </row>
    <row r="41" spans="1:17" s="382" customFormat="1">
      <c r="A41" s="386"/>
      <c r="B41" s="138" t="s">
        <v>16</v>
      </c>
      <c r="D41" s="585">
        <v>6.2E-2</v>
      </c>
      <c r="E41" s="331">
        <v>5.6000000000000001E-2</v>
      </c>
      <c r="F41" s="331">
        <v>7.8E-2</v>
      </c>
      <c r="G41" s="332">
        <v>6.2E-2</v>
      </c>
      <c r="H41" s="331">
        <v>7.0999999999999994E-2</v>
      </c>
      <c r="I41" s="331">
        <v>7.5999999999999998E-2</v>
      </c>
      <c r="J41" s="332">
        <v>7.0999999999999994E-2</v>
      </c>
      <c r="K41" s="332">
        <v>6.2E-2</v>
      </c>
      <c r="L41" s="331">
        <v>0.06</v>
      </c>
      <c r="M41" s="331">
        <v>7.0000000000000007E-2</v>
      </c>
      <c r="N41" s="332">
        <v>6.9000000000000006E-2</v>
      </c>
      <c r="O41" s="299">
        <v>6.0999999999999999E-2</v>
      </c>
      <c r="P41" s="93">
        <f>MEDIAN(D41:O41)</f>
        <v>6.5500000000000003E-2</v>
      </c>
      <c r="Q41" s="93">
        <v>7.5999999999999998E-2</v>
      </c>
    </row>
    <row r="42" spans="1:17" s="382" customFormat="1">
      <c r="A42" s="386"/>
      <c r="B42" s="149" t="s">
        <v>13</v>
      </c>
      <c r="C42" s="581">
        <f t="shared" ref="C42:C56" si="0">MEDIAN(D42:O42)</f>
        <v>6.6500000000000004E-2</v>
      </c>
      <c r="D42" s="452">
        <v>6.7000000000000004E-2</v>
      </c>
      <c r="E42" s="330">
        <v>6.0999999999999999E-2</v>
      </c>
      <c r="F42" s="330">
        <v>8.2000000000000003E-2</v>
      </c>
      <c r="G42" s="619">
        <v>6.2E-2</v>
      </c>
      <c r="H42" s="330">
        <v>6.9000000000000006E-2</v>
      </c>
      <c r="I42" s="330">
        <v>7.2999999999999995E-2</v>
      </c>
      <c r="J42" s="619">
        <v>6.9000000000000006E-2</v>
      </c>
      <c r="K42" s="619">
        <v>6.2E-2</v>
      </c>
      <c r="L42" s="330">
        <v>6.0999999999999999E-2</v>
      </c>
      <c r="M42" s="330">
        <v>6.8000000000000005E-2</v>
      </c>
      <c r="N42" s="619">
        <v>6.6000000000000003E-2</v>
      </c>
      <c r="O42" s="628">
        <v>5.8999999999999997E-2</v>
      </c>
      <c r="Q42" s="581">
        <v>7.5999999999999998E-2</v>
      </c>
    </row>
    <row r="43" spans="1:17" s="382" customFormat="1">
      <c r="A43" s="386"/>
      <c r="B43" s="149" t="s">
        <v>19</v>
      </c>
      <c r="C43" s="144">
        <f t="shared" si="0"/>
        <v>6.8500000000000005E-2</v>
      </c>
      <c r="D43" s="143">
        <v>6.7000000000000004E-2</v>
      </c>
      <c r="E43" s="330">
        <v>6.2E-2</v>
      </c>
      <c r="F43" s="330">
        <v>8.5000000000000006E-2</v>
      </c>
      <c r="G43" s="91">
        <v>6.5000000000000002E-2</v>
      </c>
      <c r="H43" s="330">
        <v>7.4999999999999997E-2</v>
      </c>
      <c r="I43" s="330">
        <v>0.08</v>
      </c>
      <c r="J43" s="91">
        <v>7.4999999999999997E-2</v>
      </c>
      <c r="K43" s="91">
        <v>6.6000000000000003E-2</v>
      </c>
      <c r="L43" s="330">
        <v>6.5000000000000002E-2</v>
      </c>
      <c r="M43" s="330">
        <v>7.1999999999999995E-2</v>
      </c>
      <c r="N43" s="91">
        <v>7.0000000000000007E-2</v>
      </c>
      <c r="O43" s="297">
        <v>6.3E-2</v>
      </c>
      <c r="Q43" s="144">
        <v>7.5999999999999998E-2</v>
      </c>
    </row>
    <row r="44" spans="1:17" s="382" customFormat="1">
      <c r="A44" s="386"/>
      <c r="B44" s="149" t="s">
        <v>10</v>
      </c>
      <c r="C44" s="144">
        <f t="shared" si="0"/>
        <v>6.8500000000000005E-2</v>
      </c>
      <c r="D44" s="143">
        <v>6.7000000000000004E-2</v>
      </c>
      <c r="E44" s="330">
        <v>6.2E-2</v>
      </c>
      <c r="F44" s="330">
        <v>8.5999999999999993E-2</v>
      </c>
      <c r="G44" s="91">
        <v>6.7000000000000004E-2</v>
      </c>
      <c r="H44" s="330">
        <v>7.6999999999999999E-2</v>
      </c>
      <c r="I44" s="330">
        <v>8.1000000000000003E-2</v>
      </c>
      <c r="J44" s="91">
        <v>7.6999999999999999E-2</v>
      </c>
      <c r="K44" s="91">
        <v>6.6000000000000003E-2</v>
      </c>
      <c r="L44" s="330">
        <v>6.4000000000000001E-2</v>
      </c>
      <c r="M44" s="330">
        <v>7.1999999999999995E-2</v>
      </c>
      <c r="N44" s="91">
        <v>7.0000000000000007E-2</v>
      </c>
      <c r="O44" s="297">
        <v>6.3E-2</v>
      </c>
      <c r="P44" s="299"/>
      <c r="Q44" s="144">
        <v>7.5999999999999998E-2</v>
      </c>
    </row>
    <row r="45" spans="1:17" s="382" customFormat="1">
      <c r="A45" s="386"/>
      <c r="B45" s="149" t="s">
        <v>14</v>
      </c>
      <c r="C45" s="144">
        <f t="shared" si="0"/>
        <v>6.9000000000000006E-2</v>
      </c>
      <c r="D45" s="143">
        <v>7.0000000000000007E-2</v>
      </c>
      <c r="E45" s="330">
        <v>6.5000000000000002E-2</v>
      </c>
      <c r="F45" s="330">
        <v>8.6999999999999994E-2</v>
      </c>
      <c r="G45" s="91">
        <v>6.4000000000000001E-2</v>
      </c>
      <c r="H45" s="330">
        <v>7.0000000000000007E-2</v>
      </c>
      <c r="I45" s="330">
        <v>7.3999999999999996E-2</v>
      </c>
      <c r="J45" s="91">
        <v>7.0000000000000007E-2</v>
      </c>
      <c r="K45" s="91">
        <v>6.3E-2</v>
      </c>
      <c r="L45" s="330">
        <v>6.3E-2</v>
      </c>
      <c r="M45" s="330">
        <v>7.0999999999999994E-2</v>
      </c>
      <c r="N45" s="91">
        <v>6.8000000000000005E-2</v>
      </c>
      <c r="O45" s="297">
        <v>0.06</v>
      </c>
      <c r="P45" s="711"/>
      <c r="Q45" s="144">
        <v>7.5999999999999998E-2</v>
      </c>
    </row>
    <row r="46" spans="1:17" s="382" customFormat="1">
      <c r="A46" s="386"/>
      <c r="B46" s="149" t="s">
        <v>29</v>
      </c>
      <c r="C46" s="144">
        <f t="shared" si="0"/>
        <v>7.1000000000000008E-2</v>
      </c>
      <c r="D46" s="143">
        <v>6.8000000000000005E-2</v>
      </c>
      <c r="E46" s="330">
        <v>6.3E-2</v>
      </c>
      <c r="F46" s="330">
        <v>8.7999999999999995E-2</v>
      </c>
      <c r="G46" s="91">
        <v>6.7000000000000004E-2</v>
      </c>
      <c r="H46" s="330">
        <v>7.5999999999999998E-2</v>
      </c>
      <c r="I46" s="330">
        <v>0.08</v>
      </c>
      <c r="J46" s="91">
        <v>7.3999999999999996E-2</v>
      </c>
      <c r="K46" s="91">
        <v>6.7000000000000004E-2</v>
      </c>
      <c r="L46" s="330">
        <v>6.6000000000000003E-2</v>
      </c>
      <c r="M46" s="330">
        <v>7.9000000000000001E-2</v>
      </c>
      <c r="N46" s="91">
        <v>7.4999999999999997E-2</v>
      </c>
      <c r="O46" s="297">
        <v>6.6000000000000003E-2</v>
      </c>
      <c r="Q46" s="144">
        <v>7.5999999999999998E-2</v>
      </c>
    </row>
    <row r="47" spans="1:17" s="382" customFormat="1">
      <c r="A47" s="386"/>
      <c r="B47" s="149" t="s">
        <v>12</v>
      </c>
      <c r="C47" s="144">
        <f t="shared" si="0"/>
        <v>7.3499999999999996E-2</v>
      </c>
      <c r="D47" s="143">
        <v>7.8E-2</v>
      </c>
      <c r="E47" s="329">
        <v>7.1999999999999995E-2</v>
      </c>
      <c r="F47" s="330">
        <v>9.5000000000000001E-2</v>
      </c>
      <c r="G47" s="91">
        <v>7.0000000000000007E-2</v>
      </c>
      <c r="H47" s="330">
        <v>7.5999999999999998E-2</v>
      </c>
      <c r="I47" s="330">
        <v>7.8E-2</v>
      </c>
      <c r="J47" s="91">
        <v>7.3999999999999996E-2</v>
      </c>
      <c r="K47" s="91">
        <v>6.8000000000000005E-2</v>
      </c>
      <c r="L47" s="330">
        <v>6.8000000000000005E-2</v>
      </c>
      <c r="M47" s="330">
        <v>7.6999999999999999E-2</v>
      </c>
      <c r="N47" s="91">
        <v>7.2999999999999995E-2</v>
      </c>
      <c r="O47" s="297">
        <v>6.6000000000000003E-2</v>
      </c>
      <c r="Q47" s="144">
        <v>7.5999999999999998E-2</v>
      </c>
    </row>
    <row r="48" spans="1:17" s="382" customFormat="1">
      <c r="A48" s="386"/>
      <c r="B48" s="149" t="s">
        <v>30</v>
      </c>
      <c r="C48" s="144">
        <f t="shared" si="0"/>
        <v>7.9000000000000001E-2</v>
      </c>
      <c r="D48" s="143">
        <v>7.6999999999999999E-2</v>
      </c>
      <c r="E48" s="330">
        <v>7.2999999999999995E-2</v>
      </c>
      <c r="F48" s="330">
        <v>0.1</v>
      </c>
      <c r="G48" s="91">
        <v>7.5999999999999998E-2</v>
      </c>
      <c r="H48" s="330">
        <v>8.3000000000000004E-2</v>
      </c>
      <c r="I48" s="330">
        <v>8.5999999999999993E-2</v>
      </c>
      <c r="J48" s="91">
        <v>8.1000000000000003E-2</v>
      </c>
      <c r="K48" s="91">
        <v>7.3999999999999996E-2</v>
      </c>
      <c r="L48" s="330">
        <v>7.3999999999999996E-2</v>
      </c>
      <c r="M48" s="330">
        <v>8.7999999999999995E-2</v>
      </c>
      <c r="N48" s="91">
        <v>8.3000000000000004E-2</v>
      </c>
      <c r="O48" s="297">
        <v>7.3999999999999996E-2</v>
      </c>
      <c r="Q48" s="144">
        <v>7.5999999999999998E-2</v>
      </c>
    </row>
    <row r="49" spans="1:17" s="382" customFormat="1">
      <c r="A49" s="386"/>
      <c r="B49" s="149" t="s">
        <v>17</v>
      </c>
      <c r="C49" s="144">
        <f t="shared" si="0"/>
        <v>8.0500000000000002E-2</v>
      </c>
      <c r="D49" s="143">
        <v>8.1000000000000003E-2</v>
      </c>
      <c r="E49" s="330">
        <v>7.4999999999999997E-2</v>
      </c>
      <c r="F49" s="330">
        <v>0.10199999999999999</v>
      </c>
      <c r="G49" s="91">
        <v>7.5999999999999998E-2</v>
      </c>
      <c r="H49" s="330">
        <v>8.3000000000000004E-2</v>
      </c>
      <c r="I49" s="330">
        <v>8.5000000000000006E-2</v>
      </c>
      <c r="J49" s="91">
        <v>8.1000000000000003E-2</v>
      </c>
      <c r="K49" s="91">
        <v>7.3999999999999996E-2</v>
      </c>
      <c r="L49" s="330">
        <v>7.2999999999999995E-2</v>
      </c>
      <c r="M49" s="330">
        <v>8.2000000000000003E-2</v>
      </c>
      <c r="N49" s="91">
        <v>0.08</v>
      </c>
      <c r="O49" s="297">
        <v>7.0999999999999994E-2</v>
      </c>
      <c r="Q49" s="144">
        <v>7.5999999999999998E-2</v>
      </c>
    </row>
    <row r="50" spans="1:17" s="382" customFormat="1">
      <c r="A50" s="386"/>
      <c r="B50" s="149" t="s">
        <v>23</v>
      </c>
      <c r="C50" s="144">
        <f t="shared" si="0"/>
        <v>8.1499999999999989E-2</v>
      </c>
      <c r="D50" s="143">
        <v>7.0999999999999994E-2</v>
      </c>
      <c r="E50" s="330">
        <v>6.6000000000000003E-2</v>
      </c>
      <c r="F50" s="330">
        <v>9.5000000000000001E-2</v>
      </c>
      <c r="G50" s="91">
        <v>7.4999999999999997E-2</v>
      </c>
      <c r="H50" s="330">
        <v>8.5999999999999993E-2</v>
      </c>
      <c r="I50" s="330">
        <v>9.0999999999999998E-2</v>
      </c>
      <c r="J50" s="91">
        <v>8.5999999999999993E-2</v>
      </c>
      <c r="K50" s="91">
        <v>7.4999999999999997E-2</v>
      </c>
      <c r="L50" s="330">
        <v>7.6999999999999999E-2</v>
      </c>
      <c r="M50" s="330">
        <v>8.8999999999999996E-2</v>
      </c>
      <c r="N50" s="91">
        <v>8.6999999999999994E-2</v>
      </c>
      <c r="O50" s="297">
        <v>7.5999999999999998E-2</v>
      </c>
      <c r="Q50" s="144">
        <v>7.5999999999999998E-2</v>
      </c>
    </row>
    <row r="51" spans="1:17" s="382" customFormat="1">
      <c r="A51" s="386"/>
      <c r="B51" s="149" t="s">
        <v>28</v>
      </c>
      <c r="C51" s="144">
        <f t="shared" si="0"/>
        <v>8.4000000000000005E-2</v>
      </c>
      <c r="D51" s="143">
        <v>9.0999999999999998E-2</v>
      </c>
      <c r="E51" s="330">
        <v>8.4000000000000005E-2</v>
      </c>
      <c r="F51" s="330">
        <v>0.111</v>
      </c>
      <c r="G51" s="91">
        <v>8.1000000000000003E-2</v>
      </c>
      <c r="H51" s="330">
        <v>8.6999999999999994E-2</v>
      </c>
      <c r="I51" s="330">
        <v>8.7999999999999995E-2</v>
      </c>
      <c r="J51" s="91">
        <v>8.4000000000000005E-2</v>
      </c>
      <c r="K51" s="91">
        <v>7.8E-2</v>
      </c>
      <c r="L51" s="330">
        <v>7.6999999999999999E-2</v>
      </c>
      <c r="M51" s="330">
        <v>8.5999999999999993E-2</v>
      </c>
      <c r="N51" s="91">
        <v>8.2000000000000003E-2</v>
      </c>
      <c r="O51" s="297">
        <v>7.2999999999999995E-2</v>
      </c>
      <c r="P51" s="93"/>
      <c r="Q51" s="144">
        <v>7.5999999999999998E-2</v>
      </c>
    </row>
    <row r="52" spans="1:17" s="382" customFormat="1">
      <c r="A52" s="386"/>
      <c r="B52" s="149" t="s">
        <v>33</v>
      </c>
      <c r="C52" s="144">
        <f t="shared" si="0"/>
        <v>8.7499999999999994E-2</v>
      </c>
      <c r="D52" s="143">
        <v>7.9000000000000001E-2</v>
      </c>
      <c r="E52" s="330">
        <v>7.1999999999999995E-2</v>
      </c>
      <c r="F52" s="330">
        <v>0.10199999999999999</v>
      </c>
      <c r="G52" s="91">
        <v>8.4000000000000005E-2</v>
      </c>
      <c r="H52" s="330">
        <v>9.8000000000000004E-2</v>
      </c>
      <c r="I52" s="330">
        <v>0.10100000000000001</v>
      </c>
      <c r="J52" s="91">
        <v>9.5000000000000001E-2</v>
      </c>
      <c r="K52" s="91">
        <v>8.2000000000000003E-2</v>
      </c>
      <c r="L52" s="330">
        <v>0.08</v>
      </c>
      <c r="M52" s="330">
        <v>9.0999999999999998E-2</v>
      </c>
      <c r="N52" s="91">
        <v>9.1999999999999998E-2</v>
      </c>
      <c r="O52" s="297">
        <v>8.2000000000000003E-2</v>
      </c>
      <c r="Q52" s="144">
        <v>7.5999999999999998E-2</v>
      </c>
    </row>
    <row r="53" spans="1:17" s="354" customFormat="1">
      <c r="A53" s="137"/>
      <c r="B53" s="149" t="s">
        <v>31</v>
      </c>
      <c r="C53" s="144">
        <f t="shared" si="0"/>
        <v>9.0999999999999998E-2</v>
      </c>
      <c r="D53" s="143">
        <v>7.3999999999999996E-2</v>
      </c>
      <c r="E53" s="330">
        <v>7.2999999999999995E-2</v>
      </c>
      <c r="F53" s="330">
        <v>0.12</v>
      </c>
      <c r="G53" s="91">
        <v>0.10299999999999999</v>
      </c>
      <c r="H53" s="330">
        <v>0.129</v>
      </c>
      <c r="I53" s="330">
        <v>0.13400000000000001</v>
      </c>
      <c r="J53" s="91">
        <v>0.126</v>
      </c>
      <c r="K53" s="91">
        <v>0.1</v>
      </c>
      <c r="L53" s="330">
        <v>8.2000000000000003E-2</v>
      </c>
      <c r="M53" s="330">
        <v>7.4999999999999997E-2</v>
      </c>
      <c r="N53" s="91">
        <v>6.6000000000000003E-2</v>
      </c>
      <c r="O53" s="297">
        <v>0.06</v>
      </c>
      <c r="P53" s="382"/>
      <c r="Q53" s="144">
        <v>7.5999999999999998E-2</v>
      </c>
    </row>
    <row r="54" spans="1:17" s="382" customFormat="1">
      <c r="A54" s="386"/>
      <c r="B54" s="149" t="s">
        <v>32</v>
      </c>
      <c r="C54" s="144">
        <f t="shared" si="0"/>
        <v>9.6000000000000002E-2</v>
      </c>
      <c r="D54" s="143">
        <v>9.9000000000000005E-2</v>
      </c>
      <c r="E54" s="330">
        <v>9.2999999999999999E-2</v>
      </c>
      <c r="F54" s="330">
        <v>0.125</v>
      </c>
      <c r="G54" s="91">
        <v>9.4E-2</v>
      </c>
      <c r="H54" s="330">
        <v>0.1</v>
      </c>
      <c r="I54" s="330">
        <v>0.10100000000000001</v>
      </c>
      <c r="J54" s="91">
        <v>9.7000000000000003E-2</v>
      </c>
      <c r="K54" s="91">
        <v>0.09</v>
      </c>
      <c r="L54" s="330">
        <v>8.8999999999999996E-2</v>
      </c>
      <c r="M54" s="330">
        <v>9.9000000000000005E-2</v>
      </c>
      <c r="N54" s="91">
        <v>9.5000000000000001E-2</v>
      </c>
      <c r="O54" s="297">
        <v>8.4000000000000005E-2</v>
      </c>
      <c r="Q54" s="144">
        <v>7.5999999999999998E-2</v>
      </c>
    </row>
    <row r="55" spans="1:17" s="382" customFormat="1">
      <c r="A55" s="386"/>
      <c r="B55" s="149" t="s">
        <v>26</v>
      </c>
      <c r="C55" s="463">
        <f t="shared" si="0"/>
        <v>0.10050000000000001</v>
      </c>
      <c r="D55" s="452">
        <v>0.10299999999999999</v>
      </c>
      <c r="E55" s="330">
        <v>9.6000000000000002E-2</v>
      </c>
      <c r="F55" s="330">
        <v>0.128</v>
      </c>
      <c r="G55" s="619">
        <v>9.7000000000000003E-2</v>
      </c>
      <c r="H55" s="330">
        <v>0.105</v>
      </c>
      <c r="I55" s="330">
        <v>0.105</v>
      </c>
      <c r="J55" s="619">
        <v>0.10100000000000001</v>
      </c>
      <c r="K55" s="619">
        <v>9.2999999999999999E-2</v>
      </c>
      <c r="L55" s="330">
        <v>9.1999999999999998E-2</v>
      </c>
      <c r="M55" s="330">
        <v>0.104</v>
      </c>
      <c r="N55" s="619">
        <v>0.1</v>
      </c>
      <c r="O55" s="432">
        <v>8.8999999999999996E-2</v>
      </c>
      <c r="Q55" s="463">
        <v>7.5999999999999998E-2</v>
      </c>
    </row>
    <row r="56" spans="1:17" s="382" customFormat="1">
      <c r="A56" s="386"/>
      <c r="B56" s="149" t="s">
        <v>24</v>
      </c>
      <c r="C56" s="91">
        <f t="shared" si="0"/>
        <v>0.112</v>
      </c>
      <c r="D56" s="143">
        <v>0.11700000000000001</v>
      </c>
      <c r="E56" s="329">
        <v>0.106</v>
      </c>
      <c r="F56" s="330">
        <v>0.14199999999999999</v>
      </c>
      <c r="G56" s="91">
        <v>0.113</v>
      </c>
      <c r="H56" s="330">
        <v>0.125</v>
      </c>
      <c r="I56" s="330">
        <v>0.124</v>
      </c>
      <c r="J56" s="91">
        <v>0.11600000000000001</v>
      </c>
      <c r="K56" s="91">
        <v>0.108</v>
      </c>
      <c r="L56" s="330">
        <v>0.10299999999999999</v>
      </c>
      <c r="M56" s="330">
        <v>0.111</v>
      </c>
      <c r="N56" s="91">
        <v>0.107</v>
      </c>
      <c r="O56" s="297">
        <v>9.5000000000000001E-2</v>
      </c>
      <c r="Q56" s="144">
        <v>7.5999999999999998E-2</v>
      </c>
    </row>
    <row r="57" spans="1:17" s="382" customFormat="1">
      <c r="A57" s="386"/>
      <c r="B57" s="141" t="s">
        <v>42</v>
      </c>
      <c r="C57" s="144">
        <f t="shared" ref="C57" si="1">MEDIAN(D57:O57)</f>
        <v>7.5999999999999998E-2</v>
      </c>
      <c r="D57" s="139">
        <v>7.6999999999999999E-2</v>
      </c>
      <c r="E57" s="139">
        <v>7.0999999999999994E-2</v>
      </c>
      <c r="F57" s="139">
        <v>9.6000000000000002E-2</v>
      </c>
      <c r="G57" s="139">
        <v>7.1999999999999995E-2</v>
      </c>
      <c r="H57" s="139">
        <v>0.08</v>
      </c>
      <c r="I57" s="139">
        <v>8.2000000000000003E-2</v>
      </c>
      <c r="J57" s="140">
        <v>7.8E-2</v>
      </c>
      <c r="K57" s="139">
        <v>7.0999999999999994E-2</v>
      </c>
      <c r="L57" s="140">
        <v>7.0000000000000007E-2</v>
      </c>
      <c r="M57" s="139">
        <v>7.9000000000000001E-2</v>
      </c>
      <c r="N57" s="139">
        <v>7.4999999999999997E-2</v>
      </c>
      <c r="O57" s="388">
        <v>6.7000000000000004E-2</v>
      </c>
    </row>
    <row r="58" spans="1:17" s="382" customFormat="1">
      <c r="A58" s="386"/>
      <c r="B58" s="141"/>
      <c r="C58" s="72"/>
      <c r="D58" s="14"/>
      <c r="E58" s="14"/>
      <c r="F58" s="14"/>
      <c r="G58" s="14"/>
      <c r="H58" s="14"/>
      <c r="I58" s="14"/>
      <c r="J58" s="14"/>
      <c r="K58" s="14"/>
      <c r="L58" s="14"/>
      <c r="M58" s="14"/>
      <c r="N58" s="14"/>
      <c r="O58" s="14"/>
    </row>
    <row r="59" spans="1:17" s="382" customFormat="1">
      <c r="A59" s="725" t="s">
        <v>123</v>
      </c>
      <c r="B59" s="725"/>
      <c r="C59" s="725"/>
      <c r="D59" s="725"/>
      <c r="E59" s="725"/>
      <c r="F59" s="725"/>
    </row>
    <row r="60" spans="1:17" s="382" customFormat="1">
      <c r="A60" s="725" t="s">
        <v>124</v>
      </c>
      <c r="B60" s="725"/>
      <c r="C60" s="725"/>
      <c r="D60" s="725"/>
      <c r="E60" s="725"/>
      <c r="F60" s="725"/>
    </row>
    <row r="61" spans="1:17" s="294" customFormat="1">
      <c r="A61" s="307"/>
      <c r="B61" s="307"/>
      <c r="C61" s="307"/>
      <c r="D61" s="307"/>
      <c r="E61" s="307"/>
      <c r="F61" s="307"/>
    </row>
    <row r="62" spans="1:17" s="231" customFormat="1">
      <c r="A62" s="281" t="s">
        <v>541</v>
      </c>
    </row>
    <row r="63" spans="1:17" s="294" customFormat="1"/>
    <row r="64" spans="1:17" s="294" customFormat="1">
      <c r="C64" s="283">
        <v>2019</v>
      </c>
      <c r="D64" s="294" t="s">
        <v>50</v>
      </c>
      <c r="E64" s="294" t="s">
        <v>321</v>
      </c>
    </row>
    <row r="65" spans="2:5" s="294" customFormat="1">
      <c r="B65" s="294" t="s">
        <v>27</v>
      </c>
      <c r="C65" s="297">
        <v>0.14924970000000001</v>
      </c>
      <c r="E65" s="298">
        <v>0.06</v>
      </c>
    </row>
    <row r="66" spans="2:5" s="294" customFormat="1">
      <c r="B66" s="294" t="s">
        <v>22</v>
      </c>
      <c r="C66" s="297">
        <v>9.1101699999999994E-2</v>
      </c>
      <c r="E66" s="298">
        <v>0.06</v>
      </c>
    </row>
    <row r="67" spans="2:5" s="294" customFormat="1">
      <c r="B67" s="294" t="s">
        <v>25</v>
      </c>
      <c r="C67" s="297">
        <v>7.6902100000000001E-2</v>
      </c>
      <c r="E67" s="298">
        <v>0.06</v>
      </c>
    </row>
    <row r="68" spans="2:5" s="294" customFormat="1">
      <c r="B68" s="490" t="s">
        <v>26</v>
      </c>
      <c r="C68" s="432">
        <v>7.6046199999999994E-2</v>
      </c>
      <c r="E68" s="298">
        <v>0.06</v>
      </c>
    </row>
    <row r="69" spans="2:5" s="294" customFormat="1">
      <c r="B69" s="294" t="s">
        <v>17</v>
      </c>
      <c r="C69" s="297">
        <v>7.2376499999999996E-2</v>
      </c>
      <c r="E69" s="298">
        <v>0.06</v>
      </c>
    </row>
    <row r="70" spans="2:5" s="294" customFormat="1">
      <c r="B70" s="294" t="s">
        <v>20</v>
      </c>
      <c r="C70" s="297">
        <v>7.0564000000000002E-2</v>
      </c>
      <c r="E70" s="298">
        <v>0.06</v>
      </c>
    </row>
    <row r="71" spans="2:5" s="294" customFormat="1">
      <c r="B71" s="294" t="s">
        <v>21</v>
      </c>
      <c r="C71" s="297">
        <v>6.8658800000000006E-2</v>
      </c>
      <c r="E71" s="298">
        <v>0.06</v>
      </c>
    </row>
    <row r="72" spans="2:5" s="294" customFormat="1">
      <c r="B72" s="294" t="s">
        <v>11</v>
      </c>
      <c r="C72" s="297">
        <v>6.0443200000000002E-2</v>
      </c>
      <c r="E72" s="298">
        <v>0.06</v>
      </c>
    </row>
    <row r="73" spans="2:5" s="294" customFormat="1">
      <c r="B73" s="294" t="s">
        <v>18</v>
      </c>
      <c r="C73" s="297">
        <v>6.0172900000000001E-2</v>
      </c>
      <c r="E73" s="298">
        <v>0.06</v>
      </c>
    </row>
    <row r="74" spans="2:5" s="294" customFormat="1">
      <c r="B74" s="294" t="s">
        <v>23</v>
      </c>
      <c r="C74" s="297">
        <v>5.88604E-2</v>
      </c>
      <c r="E74" s="298">
        <v>0.06</v>
      </c>
    </row>
    <row r="75" spans="2:5" s="294" customFormat="1">
      <c r="B75" s="294" t="s">
        <v>15</v>
      </c>
      <c r="C75" s="297">
        <v>5.8737499999999998E-2</v>
      </c>
      <c r="E75" s="298">
        <v>0.06</v>
      </c>
    </row>
    <row r="76" spans="2:5" s="294" customFormat="1">
      <c r="B76" s="294" t="s">
        <v>24</v>
      </c>
      <c r="C76" s="297">
        <v>5.6517600000000001E-2</v>
      </c>
      <c r="E76" s="298">
        <v>0.06</v>
      </c>
    </row>
    <row r="77" spans="2:5" s="294" customFormat="1">
      <c r="B77" s="294" t="s">
        <v>7</v>
      </c>
      <c r="C77" s="297">
        <v>5.0314499999999998E-2</v>
      </c>
      <c r="E77" s="298">
        <v>0.06</v>
      </c>
    </row>
    <row r="78" spans="2:5" s="294" customFormat="1">
      <c r="B78" s="294" t="s">
        <v>9</v>
      </c>
      <c r="C78" s="297">
        <v>4.5295000000000002E-2</v>
      </c>
      <c r="E78" s="298">
        <v>0.06</v>
      </c>
    </row>
    <row r="79" spans="2:5" s="294" customFormat="1">
      <c r="B79" s="294" t="s">
        <v>19</v>
      </c>
      <c r="C79" s="297">
        <v>4.2480900000000002E-2</v>
      </c>
      <c r="E79" s="298">
        <v>0.06</v>
      </c>
    </row>
    <row r="80" spans="2:5" s="294" customFormat="1">
      <c r="B80" s="294" t="s">
        <v>13</v>
      </c>
      <c r="C80" s="297">
        <v>3.87155E-2</v>
      </c>
      <c r="E80" s="298">
        <v>0.06</v>
      </c>
    </row>
    <row r="81" spans="1:5" s="294" customFormat="1">
      <c r="B81" s="294" t="s">
        <v>14</v>
      </c>
      <c r="C81" s="297">
        <v>3.5681600000000001E-2</v>
      </c>
      <c r="E81" s="298">
        <v>0.06</v>
      </c>
    </row>
    <row r="82" spans="1:5" s="294" customFormat="1">
      <c r="B82" s="294" t="s">
        <v>8</v>
      </c>
      <c r="C82" s="297">
        <v>3.4668200000000003E-2</v>
      </c>
      <c r="E82" s="298">
        <v>0.06</v>
      </c>
    </row>
    <row r="83" spans="1:5" s="294" customFormat="1">
      <c r="B83" s="294" t="s">
        <v>10</v>
      </c>
      <c r="C83" s="297">
        <v>3.2932900000000001E-2</v>
      </c>
      <c r="E83" s="298">
        <v>0.06</v>
      </c>
    </row>
    <row r="84" spans="1:5" s="294" customFormat="1">
      <c r="B84" s="294" t="s">
        <v>12</v>
      </c>
      <c r="C84" s="297">
        <v>3.1565500000000003E-2</v>
      </c>
      <c r="E84" s="298">
        <v>0.06</v>
      </c>
    </row>
    <row r="85" spans="1:5" s="294" customFormat="1">
      <c r="B85" s="475" t="s">
        <v>16</v>
      </c>
      <c r="D85" s="299">
        <v>2.8504399999999999E-2</v>
      </c>
      <c r="E85" s="298">
        <v>0.06</v>
      </c>
    </row>
    <row r="86" spans="1:5" s="294" customFormat="1">
      <c r="B86" s="284" t="s">
        <v>42</v>
      </c>
      <c r="C86" s="297">
        <v>0.06</v>
      </c>
      <c r="E86" s="298"/>
    </row>
    <row r="87" spans="1:5" s="294" customFormat="1"/>
    <row r="88" spans="1:5" s="294" customFormat="1">
      <c r="A88" s="301" t="s">
        <v>530</v>
      </c>
    </row>
    <row r="89" spans="1:5" s="294" customFormat="1">
      <c r="A89" s="301" t="s">
        <v>323</v>
      </c>
    </row>
    <row r="90" spans="1:5" s="294" customFormat="1">
      <c r="A90" s="294" t="s">
        <v>275</v>
      </c>
    </row>
    <row r="91" spans="1:5" s="294" customFormat="1">
      <c r="A91" s="294" t="s">
        <v>324</v>
      </c>
    </row>
    <row r="92" spans="1:5" s="294" customFormat="1"/>
    <row r="93" spans="1:5" s="281" customFormat="1">
      <c r="A93" s="579" t="s">
        <v>325</v>
      </c>
      <c r="B93" s="579"/>
      <c r="C93" s="579"/>
    </row>
    <row r="94" spans="1:5" s="294" customFormat="1">
      <c r="A94" s="589"/>
      <c r="B94" s="589"/>
      <c r="C94" s="589"/>
    </row>
    <row r="95" spans="1:5" s="294" customFormat="1">
      <c r="A95" s="589"/>
      <c r="B95" s="589" t="s">
        <v>104</v>
      </c>
      <c r="C95" s="589" t="s">
        <v>326</v>
      </c>
    </row>
    <row r="96" spans="1:5" s="294" customFormat="1">
      <c r="A96" s="589"/>
      <c r="B96" s="589">
        <v>2015</v>
      </c>
      <c r="C96" s="587">
        <v>5.9232199999999999E-2</v>
      </c>
    </row>
    <row r="97" spans="1:5" s="294" customFormat="1">
      <c r="A97" s="589"/>
      <c r="B97" s="589">
        <v>2016</v>
      </c>
      <c r="C97" s="587">
        <v>6.3112600000000005E-2</v>
      </c>
    </row>
    <row r="98" spans="1:5" s="294" customFormat="1">
      <c r="A98" s="589"/>
      <c r="B98" s="589">
        <v>2017</v>
      </c>
      <c r="C98" s="587">
        <v>4.9799099999999999E-2</v>
      </c>
    </row>
    <row r="99" spans="1:5" s="294" customFormat="1">
      <c r="A99" s="589"/>
      <c r="B99" s="589">
        <v>2018</v>
      </c>
      <c r="C99" s="587">
        <v>3.6602500000000003E-2</v>
      </c>
    </row>
    <row r="100" spans="1:5" s="294" customFormat="1">
      <c r="A100" s="589"/>
      <c r="B100" s="589">
        <v>2019</v>
      </c>
      <c r="C100" s="587">
        <v>2.8504399999999999E-2</v>
      </c>
    </row>
    <row r="101" spans="1:5" s="294" customFormat="1">
      <c r="A101" s="589"/>
      <c r="B101" s="589"/>
      <c r="C101" s="589"/>
    </row>
    <row r="102" spans="1:5" s="294" customFormat="1">
      <c r="A102" s="578" t="s">
        <v>322</v>
      </c>
      <c r="B102" s="589"/>
      <c r="C102" s="589"/>
    </row>
    <row r="103" spans="1:5" s="294" customFormat="1">
      <c r="A103" s="578" t="s">
        <v>323</v>
      </c>
      <c r="B103" s="589"/>
      <c r="C103" s="589"/>
    </row>
    <row r="104" spans="1:5" s="294" customFormat="1">
      <c r="A104" s="589" t="s">
        <v>275</v>
      </c>
      <c r="B104" s="589"/>
      <c r="C104" s="589"/>
    </row>
    <row r="105" spans="1:5" s="294" customFormat="1">
      <c r="A105" s="589" t="s">
        <v>324</v>
      </c>
      <c r="B105" s="589"/>
      <c r="C105" s="589"/>
    </row>
    <row r="106" spans="1:5" s="294" customFormat="1"/>
    <row r="107" spans="1:5" s="231" customFormat="1">
      <c r="A107" s="281" t="s">
        <v>327</v>
      </c>
    </row>
    <row r="108" spans="1:5" s="294" customFormat="1"/>
    <row r="109" spans="1:5" s="294" customFormat="1">
      <c r="B109" s="294" t="s">
        <v>50</v>
      </c>
      <c r="C109" s="294" t="s">
        <v>328</v>
      </c>
      <c r="D109" s="294" t="s">
        <v>50</v>
      </c>
      <c r="E109" s="294" t="s">
        <v>329</v>
      </c>
    </row>
    <row r="110" spans="1:5" s="294" customFormat="1">
      <c r="B110" s="251" t="s">
        <v>25</v>
      </c>
      <c r="C110" s="298">
        <v>0.84</v>
      </c>
      <c r="E110" s="298">
        <v>0.91</v>
      </c>
    </row>
    <row r="111" spans="1:5" s="294" customFormat="1">
      <c r="B111" s="251" t="s">
        <v>22</v>
      </c>
      <c r="C111" s="298">
        <v>0.86</v>
      </c>
      <c r="E111" s="298">
        <v>0.91</v>
      </c>
    </row>
    <row r="112" spans="1:5" s="294" customFormat="1">
      <c r="B112" s="598" t="s">
        <v>26</v>
      </c>
      <c r="C112" s="467">
        <v>0.86</v>
      </c>
      <c r="D112" s="490"/>
      <c r="E112" s="298">
        <v>0.91</v>
      </c>
    </row>
    <row r="113" spans="2:5" s="294" customFormat="1">
      <c r="B113" s="251" t="s">
        <v>21</v>
      </c>
      <c r="C113" s="298">
        <v>0.87</v>
      </c>
      <c r="E113" s="298">
        <v>0.91</v>
      </c>
    </row>
    <row r="114" spans="2:5" s="294" customFormat="1">
      <c r="B114" s="251" t="s">
        <v>27</v>
      </c>
      <c r="C114" s="298">
        <v>0.87</v>
      </c>
      <c r="E114" s="298">
        <v>0.91</v>
      </c>
    </row>
    <row r="115" spans="2:5" s="294" customFormat="1">
      <c r="B115" s="251" t="s">
        <v>18</v>
      </c>
      <c r="C115" s="298">
        <v>0.88</v>
      </c>
      <c r="E115" s="298">
        <v>0.91</v>
      </c>
    </row>
    <row r="116" spans="2:5" s="294" customFormat="1">
      <c r="B116" s="251" t="s">
        <v>20</v>
      </c>
      <c r="C116" s="298">
        <v>0.89</v>
      </c>
      <c r="E116" s="298">
        <v>0.91</v>
      </c>
    </row>
    <row r="117" spans="2:5" s="294" customFormat="1">
      <c r="B117" s="251" t="s">
        <v>17</v>
      </c>
      <c r="C117" s="298">
        <v>0.89</v>
      </c>
      <c r="E117" s="298">
        <v>0.91</v>
      </c>
    </row>
    <row r="118" spans="2:5" s="294" customFormat="1">
      <c r="B118" s="251" t="s">
        <v>24</v>
      </c>
      <c r="C118" s="298">
        <v>0.91</v>
      </c>
      <c r="E118" s="298">
        <v>0.91</v>
      </c>
    </row>
    <row r="119" spans="2:5" s="294" customFormat="1">
      <c r="B119" s="251" t="s">
        <v>19</v>
      </c>
      <c r="C119" s="298">
        <v>0.91</v>
      </c>
      <c r="E119" s="298">
        <v>0.91</v>
      </c>
    </row>
    <row r="120" spans="2:5" s="294" customFormat="1">
      <c r="B120" s="251" t="s">
        <v>23</v>
      </c>
      <c r="C120" s="298">
        <v>0.91</v>
      </c>
      <c r="E120" s="298">
        <v>0.91</v>
      </c>
    </row>
    <row r="121" spans="2:5" s="294" customFormat="1">
      <c r="B121" s="251" t="s">
        <v>15</v>
      </c>
      <c r="C121" s="298">
        <v>0.93</v>
      </c>
      <c r="E121" s="298">
        <v>0.91</v>
      </c>
    </row>
    <row r="122" spans="2:5" s="294" customFormat="1">
      <c r="B122" s="251" t="s">
        <v>14</v>
      </c>
      <c r="C122" s="298">
        <v>0.93</v>
      </c>
      <c r="E122" s="298">
        <v>0.91</v>
      </c>
    </row>
    <row r="123" spans="2:5" s="294" customFormat="1">
      <c r="B123" s="252" t="s">
        <v>16</v>
      </c>
      <c r="D123" s="302">
        <v>0.93</v>
      </c>
      <c r="E123" s="298">
        <v>0.91</v>
      </c>
    </row>
    <row r="124" spans="2:5" s="294" customFormat="1">
      <c r="B124" s="251" t="s">
        <v>11</v>
      </c>
      <c r="C124" s="298">
        <v>0.94</v>
      </c>
      <c r="E124" s="298">
        <v>0.91</v>
      </c>
    </row>
    <row r="125" spans="2:5" s="294" customFormat="1">
      <c r="B125" s="251" t="s">
        <v>9</v>
      </c>
      <c r="C125" s="298">
        <v>0.94</v>
      </c>
      <c r="E125" s="298">
        <v>0.91</v>
      </c>
    </row>
    <row r="126" spans="2:5" s="294" customFormat="1">
      <c r="B126" s="251" t="s">
        <v>12</v>
      </c>
      <c r="C126" s="298">
        <v>0.95</v>
      </c>
      <c r="E126" s="298">
        <v>0.91</v>
      </c>
    </row>
    <row r="127" spans="2:5" s="294" customFormat="1">
      <c r="B127" s="251" t="s">
        <v>7</v>
      </c>
      <c r="C127" s="298">
        <v>0.95</v>
      </c>
      <c r="E127" s="298">
        <v>0.91</v>
      </c>
    </row>
    <row r="128" spans="2:5" s="294" customFormat="1">
      <c r="B128" s="251" t="s">
        <v>13</v>
      </c>
      <c r="C128" s="298">
        <v>0.95</v>
      </c>
      <c r="E128" s="298">
        <v>0.91</v>
      </c>
    </row>
    <row r="129" spans="1:5" s="294" customFormat="1">
      <c r="B129" s="251" t="s">
        <v>10</v>
      </c>
      <c r="C129" s="298">
        <v>0.95</v>
      </c>
      <c r="E129" s="298">
        <v>0.91</v>
      </c>
    </row>
    <row r="130" spans="1:5" s="294" customFormat="1">
      <c r="B130" s="251" t="s">
        <v>8</v>
      </c>
      <c r="C130" s="298">
        <v>0.96</v>
      </c>
      <c r="E130" s="298">
        <v>0.91</v>
      </c>
    </row>
    <row r="131" spans="1:5" s="294" customFormat="1">
      <c r="B131" s="253" t="s">
        <v>42</v>
      </c>
      <c r="C131" s="254">
        <v>91</v>
      </c>
      <c r="E131" s="254"/>
    </row>
    <row r="132" spans="1:5" s="294" customFormat="1"/>
    <row r="133" spans="1:5" s="294" customFormat="1">
      <c r="A133" s="294" t="s">
        <v>330</v>
      </c>
    </row>
    <row r="134" spans="1:5" s="294" customFormat="1"/>
    <row r="135" spans="1:5" s="231" customFormat="1">
      <c r="A135" s="613" t="s">
        <v>331</v>
      </c>
      <c r="B135" s="576"/>
      <c r="C135" s="576"/>
    </row>
    <row r="136" spans="1:5" s="294" customFormat="1">
      <c r="A136" s="589"/>
      <c r="B136" s="589"/>
      <c r="C136" s="589"/>
    </row>
    <row r="137" spans="1:5" s="294" customFormat="1">
      <c r="A137" s="592"/>
      <c r="B137" s="592" t="s">
        <v>104</v>
      </c>
      <c r="C137" s="592" t="s">
        <v>332</v>
      </c>
    </row>
    <row r="138" spans="1:5" s="294" customFormat="1">
      <c r="A138" s="592"/>
      <c r="B138" s="592">
        <v>2016</v>
      </c>
      <c r="C138" s="590">
        <v>93.663510000000002</v>
      </c>
    </row>
    <row r="139" spans="1:5" s="294" customFormat="1">
      <c r="A139" s="592"/>
      <c r="B139" s="592">
        <v>2017</v>
      </c>
      <c r="C139" s="590">
        <v>93.385490000000004</v>
      </c>
    </row>
    <row r="140" spans="1:5" s="294" customFormat="1">
      <c r="A140" s="592"/>
      <c r="B140" s="592">
        <v>2018</v>
      </c>
      <c r="C140" s="590">
        <v>93.044709999999995</v>
      </c>
    </row>
    <row r="141" spans="1:5" s="294" customFormat="1">
      <c r="A141" s="592"/>
      <c r="B141" s="592">
        <v>2019</v>
      </c>
      <c r="C141" s="590">
        <v>92.507419999999996</v>
      </c>
    </row>
    <row r="142" spans="1:5" s="294" customFormat="1">
      <c r="A142" s="589"/>
      <c r="B142" s="589"/>
      <c r="C142" s="589"/>
    </row>
    <row r="143" spans="1:5" s="294" customFormat="1">
      <c r="A143" s="596" t="s">
        <v>333</v>
      </c>
      <c r="B143" s="592"/>
      <c r="C143" s="592"/>
    </row>
    <row r="144" spans="1:5" s="294" customFormat="1"/>
    <row r="145" spans="1:5" s="231" customFormat="1">
      <c r="A145" s="281" t="s">
        <v>600</v>
      </c>
    </row>
    <row r="146" spans="1:5" s="294" customFormat="1">
      <c r="A146" s="301"/>
    </row>
    <row r="147" spans="1:5" s="294" customFormat="1" ht="69">
      <c r="B147" s="294" t="s">
        <v>50</v>
      </c>
      <c r="C147" s="334" t="s">
        <v>334</v>
      </c>
      <c r="D147" s="294" t="s">
        <v>50</v>
      </c>
      <c r="E147" s="294" t="s">
        <v>335</v>
      </c>
    </row>
    <row r="148" spans="1:5" s="294" customFormat="1">
      <c r="B148" s="294" t="s">
        <v>22</v>
      </c>
      <c r="C148" s="144">
        <v>0.83499999999999996</v>
      </c>
      <c r="E148" s="297">
        <v>0.89400000000000002</v>
      </c>
    </row>
    <row r="149" spans="1:5" s="294" customFormat="1">
      <c r="B149" s="294" t="s">
        <v>27</v>
      </c>
      <c r="C149" s="144">
        <v>0.84499999999999997</v>
      </c>
      <c r="E149" s="297">
        <v>0.89400000000000002</v>
      </c>
    </row>
    <row r="150" spans="1:5" s="294" customFormat="1">
      <c r="B150" s="294" t="s">
        <v>19</v>
      </c>
      <c r="C150" s="144">
        <v>0.85399999999999998</v>
      </c>
      <c r="E150" s="297">
        <v>0.89400000000000002</v>
      </c>
    </row>
    <row r="151" spans="1:5" s="294" customFormat="1">
      <c r="B151" s="294" t="s">
        <v>23</v>
      </c>
      <c r="C151" s="144">
        <v>0.86099999999999999</v>
      </c>
      <c r="E151" s="297">
        <v>0.89400000000000002</v>
      </c>
    </row>
    <row r="152" spans="1:5" s="294" customFormat="1">
      <c r="B152" s="294" t="s">
        <v>18</v>
      </c>
      <c r="C152" s="144">
        <v>0.86599999999999999</v>
      </c>
      <c r="E152" s="297">
        <v>0.89400000000000002</v>
      </c>
    </row>
    <row r="153" spans="1:5" s="294" customFormat="1">
      <c r="B153" s="294" t="s">
        <v>20</v>
      </c>
      <c r="C153" s="144">
        <v>0.879</v>
      </c>
      <c r="E153" s="297">
        <v>0.89400000000000002</v>
      </c>
    </row>
    <row r="154" spans="1:5" s="294" customFormat="1">
      <c r="B154" s="294" t="s">
        <v>21</v>
      </c>
      <c r="C154" s="144">
        <v>0.88300000000000001</v>
      </c>
      <c r="E154" s="297">
        <v>0.89400000000000002</v>
      </c>
    </row>
    <row r="155" spans="1:5" s="294" customFormat="1">
      <c r="B155" s="294" t="s">
        <v>15</v>
      </c>
      <c r="C155" s="144">
        <v>0.88900000000000001</v>
      </c>
      <c r="E155" s="297">
        <v>0.89400000000000002</v>
      </c>
    </row>
    <row r="156" spans="1:5" s="294" customFormat="1">
      <c r="B156" s="490" t="s">
        <v>26</v>
      </c>
      <c r="C156" s="463">
        <v>0.89</v>
      </c>
      <c r="D156" s="490"/>
      <c r="E156" s="297">
        <v>0.89400000000000002</v>
      </c>
    </row>
    <row r="157" spans="1:5" s="294" customFormat="1">
      <c r="B157" s="294" t="s">
        <v>24</v>
      </c>
      <c r="C157" s="144">
        <v>0.89200000000000002</v>
      </c>
      <c r="E157" s="297">
        <v>0.89400000000000002</v>
      </c>
    </row>
    <row r="158" spans="1:5" s="294" customFormat="1">
      <c r="B158" s="294" t="s">
        <v>17</v>
      </c>
      <c r="C158" s="144">
        <v>0.89300000000000002</v>
      </c>
      <c r="E158" s="297">
        <v>0.89400000000000002</v>
      </c>
    </row>
    <row r="159" spans="1:5" s="294" customFormat="1">
      <c r="B159" s="596" t="s">
        <v>16</v>
      </c>
      <c r="D159" s="93">
        <v>0.89300000000000002</v>
      </c>
      <c r="E159" s="297">
        <v>0.89400000000000002</v>
      </c>
    </row>
    <row r="160" spans="1:5" s="294" customFormat="1">
      <c r="B160" s="294" t="s">
        <v>25</v>
      </c>
      <c r="C160" s="144">
        <v>0.89400000000000002</v>
      </c>
      <c r="E160" s="297">
        <v>0.89400000000000002</v>
      </c>
    </row>
    <row r="161" spans="1:5" s="294" customFormat="1">
      <c r="B161" s="294" t="s">
        <v>14</v>
      </c>
      <c r="C161" s="144">
        <v>0.90100000000000002</v>
      </c>
      <c r="E161" s="297">
        <v>0.89400000000000002</v>
      </c>
    </row>
    <row r="162" spans="1:5" s="294" customFormat="1">
      <c r="B162" s="294" t="s">
        <v>12</v>
      </c>
      <c r="C162" s="144">
        <v>0.91700000000000004</v>
      </c>
      <c r="E162" s="297">
        <v>0.89400000000000002</v>
      </c>
    </row>
    <row r="163" spans="1:5" s="294" customFormat="1">
      <c r="B163" s="294" t="s">
        <v>11</v>
      </c>
      <c r="C163" s="144">
        <v>0.91900000000000004</v>
      </c>
      <c r="E163" s="297">
        <v>0.89400000000000002</v>
      </c>
    </row>
    <row r="164" spans="1:5" s="294" customFormat="1">
      <c r="B164" s="294" t="s">
        <v>13</v>
      </c>
      <c r="C164" s="144">
        <v>0.91900000000000004</v>
      </c>
      <c r="E164" s="297">
        <v>0.89400000000000002</v>
      </c>
    </row>
    <row r="165" spans="1:5" s="294" customFormat="1">
      <c r="B165" s="294" t="s">
        <v>10</v>
      </c>
      <c r="C165" s="144">
        <v>0.92900000000000005</v>
      </c>
      <c r="E165" s="297">
        <v>0.89400000000000002</v>
      </c>
    </row>
    <row r="166" spans="1:5" s="294" customFormat="1">
      <c r="B166" s="294" t="s">
        <v>8</v>
      </c>
      <c r="C166" s="144">
        <v>0.93200000000000005</v>
      </c>
      <c r="E166" s="297">
        <v>0.89400000000000002</v>
      </c>
    </row>
    <row r="167" spans="1:5" s="294" customFormat="1">
      <c r="B167" s="294" t="s">
        <v>7</v>
      </c>
      <c r="C167" s="144">
        <v>0.93400000000000005</v>
      </c>
      <c r="E167" s="297">
        <v>0.89400000000000002</v>
      </c>
    </row>
    <row r="168" spans="1:5" s="294" customFormat="1">
      <c r="B168" s="294" t="s">
        <v>9</v>
      </c>
      <c r="C168" s="144">
        <v>0.94499999999999995</v>
      </c>
      <c r="E168" s="297">
        <v>0.89400000000000002</v>
      </c>
    </row>
    <row r="169" spans="1:5" s="294" customFormat="1">
      <c r="B169" s="284" t="s">
        <v>42</v>
      </c>
      <c r="C169" s="255">
        <v>0.89400000000000002</v>
      </c>
    </row>
    <row r="170" spans="1:5" s="294" customFormat="1">
      <c r="A170" s="250"/>
      <c r="B170" s="144"/>
    </row>
    <row r="171" spans="1:5" s="294" customFormat="1">
      <c r="A171" s="301" t="s">
        <v>336</v>
      </c>
    </row>
    <row r="172" spans="1:5" s="294" customFormat="1">
      <c r="A172" s="301" t="s">
        <v>337</v>
      </c>
    </row>
    <row r="173" spans="1:5" s="294" customFormat="1"/>
    <row r="174" spans="1:5" s="281" customFormat="1">
      <c r="A174" s="574" t="s">
        <v>601</v>
      </c>
      <c r="B174" s="574"/>
      <c r="C174" s="574"/>
    </row>
    <row r="175" spans="1:5" s="294" customFormat="1">
      <c r="A175" s="592"/>
      <c r="B175" s="592"/>
      <c r="C175" s="592"/>
    </row>
    <row r="176" spans="1:5" s="294" customFormat="1">
      <c r="A176" s="567"/>
      <c r="B176" s="567" t="s">
        <v>104</v>
      </c>
      <c r="C176" s="567" t="s">
        <v>334</v>
      </c>
    </row>
    <row r="177" spans="1:20" s="294" customFormat="1">
      <c r="A177" s="567"/>
      <c r="B177" s="567">
        <v>2015</v>
      </c>
      <c r="C177" s="581">
        <v>0.80200000000000005</v>
      </c>
    </row>
    <row r="178" spans="1:20" s="294" customFormat="1">
      <c r="A178" s="567"/>
      <c r="B178" s="567">
        <v>2016</v>
      </c>
      <c r="C178" s="581">
        <v>0.878</v>
      </c>
    </row>
    <row r="179" spans="1:20" s="294" customFormat="1">
      <c r="A179" s="567"/>
      <c r="B179" s="567">
        <v>2017</v>
      </c>
      <c r="C179" s="581">
        <v>0.879</v>
      </c>
    </row>
    <row r="180" spans="1:20" s="294" customFormat="1">
      <c r="A180" s="567"/>
      <c r="B180" s="567">
        <v>2018</v>
      </c>
      <c r="C180" s="581">
        <v>0.85899999999999999</v>
      </c>
    </row>
    <row r="181" spans="1:20" s="294" customFormat="1">
      <c r="A181" s="567"/>
      <c r="B181" s="567">
        <v>2019</v>
      </c>
      <c r="C181" s="581">
        <v>0.89300000000000002</v>
      </c>
    </row>
    <row r="182" spans="1:20" s="294" customFormat="1">
      <c r="A182" s="592"/>
      <c r="B182" s="592"/>
      <c r="C182" s="592"/>
    </row>
    <row r="183" spans="1:20" s="294" customFormat="1">
      <c r="A183" s="572" t="s">
        <v>338</v>
      </c>
      <c r="B183" s="567"/>
      <c r="C183" s="567"/>
    </row>
    <row r="184" spans="1:20" s="294" customFormat="1">
      <c r="A184" s="572" t="s">
        <v>337</v>
      </c>
      <c r="B184" s="567"/>
      <c r="C184" s="567"/>
    </row>
    <row r="185" spans="1:20" s="294" customFormat="1"/>
    <row r="186" spans="1:20">
      <c r="A186" s="95"/>
      <c r="B186" s="94"/>
      <c r="C186" s="94"/>
      <c r="D186" s="94"/>
      <c r="E186" s="94"/>
      <c r="F186" s="94"/>
      <c r="G186" s="17"/>
      <c r="H186" s="17"/>
      <c r="I186" s="17"/>
      <c r="J186" s="17"/>
      <c r="K186" s="17"/>
      <c r="L186" s="17"/>
      <c r="M186" s="17"/>
      <c r="N186" s="17"/>
      <c r="O186" s="58"/>
      <c r="P186" s="58"/>
      <c r="Q186" s="58"/>
      <c r="R186" s="58"/>
      <c r="S186" s="58"/>
      <c r="T186" s="58"/>
    </row>
  </sheetData>
  <sortState xmlns:xlrd2="http://schemas.microsoft.com/office/spreadsheetml/2017/richdata2" ref="B36:Q56">
    <sortCondition ref="C36:C56"/>
  </sortState>
  <mergeCells count="8">
    <mergeCell ref="A59:F59"/>
    <mergeCell ref="A60:F60"/>
    <mergeCell ref="C3:F3"/>
    <mergeCell ref="G3:N3"/>
    <mergeCell ref="D34:G34"/>
    <mergeCell ref="H34:O34"/>
    <mergeCell ref="A29:F29"/>
    <mergeCell ref="A30:F30"/>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167"/>
  <sheetViews>
    <sheetView topLeftCell="A151" zoomScale="80" zoomScaleNormal="80" workbookViewId="0">
      <selection activeCell="H169" sqref="H169"/>
    </sheetView>
  </sheetViews>
  <sheetFormatPr defaultColWidth="8.6640625" defaultRowHeight="14.4"/>
  <cols>
    <col min="1" max="1" width="18" customWidth="1"/>
    <col min="2" max="2" width="13.6640625" customWidth="1"/>
    <col min="4" max="4" width="11.33203125" customWidth="1"/>
    <col min="6" max="6" width="10.5546875" customWidth="1"/>
  </cols>
  <sheetData>
    <row r="1" spans="1:26" s="85" customFormat="1">
      <c r="A1" s="726" t="s">
        <v>483</v>
      </c>
      <c r="B1" s="726"/>
      <c r="C1" s="726"/>
      <c r="D1" s="726"/>
      <c r="E1" s="726"/>
      <c r="F1" s="726"/>
      <c r="G1" s="726"/>
      <c r="H1" s="726"/>
      <c r="I1" s="18"/>
      <c r="J1" s="18"/>
      <c r="K1" s="18"/>
      <c r="L1" s="18"/>
      <c r="M1" s="18"/>
      <c r="N1" s="18"/>
      <c r="O1" s="18"/>
      <c r="P1" s="18"/>
      <c r="Q1" s="18"/>
      <c r="R1" s="18"/>
      <c r="S1" s="18"/>
      <c r="T1" s="18"/>
      <c r="U1" s="18"/>
      <c r="V1" s="18"/>
      <c r="W1" s="18"/>
      <c r="X1" s="18"/>
      <c r="Y1" s="18"/>
      <c r="Z1" s="18"/>
    </row>
    <row r="2" spans="1:26" s="50" customFormat="1">
      <c r="J2" s="53"/>
      <c r="K2" s="53"/>
      <c r="L2" s="53"/>
      <c r="M2" s="53"/>
      <c r="N2" s="53"/>
      <c r="O2" s="53"/>
      <c r="P2" s="53"/>
      <c r="Q2" s="53"/>
      <c r="R2" s="53"/>
      <c r="S2" s="53"/>
      <c r="T2" s="53"/>
      <c r="U2" s="53"/>
      <c r="V2" s="53"/>
      <c r="W2" s="53"/>
      <c r="X2" s="53"/>
      <c r="Y2" s="53"/>
      <c r="Z2" s="53"/>
    </row>
    <row r="3" spans="1:26" s="294" customFormat="1" ht="57.6">
      <c r="B3" s="49"/>
      <c r="C3" s="294" t="s">
        <v>50</v>
      </c>
      <c r="D3" s="150" t="s">
        <v>131</v>
      </c>
      <c r="E3" s="150" t="s">
        <v>484</v>
      </c>
      <c r="G3" s="294" t="s">
        <v>132</v>
      </c>
      <c r="H3" s="294" t="s">
        <v>485</v>
      </c>
      <c r="I3" s="49"/>
      <c r="J3" s="53"/>
    </row>
    <row r="4" spans="1:26" s="294" customFormat="1">
      <c r="B4" s="294" t="s">
        <v>7</v>
      </c>
      <c r="D4" s="294">
        <v>26</v>
      </c>
      <c r="E4" s="294">
        <v>21.1</v>
      </c>
      <c r="F4" s="151"/>
      <c r="G4" s="294">
        <v>475</v>
      </c>
      <c r="H4" s="294">
        <v>386.2</v>
      </c>
    </row>
    <row r="5" spans="1:26" s="294" customFormat="1">
      <c r="B5" s="294" t="s">
        <v>8</v>
      </c>
      <c r="D5" s="294">
        <v>195</v>
      </c>
      <c r="E5" s="294">
        <v>39.5</v>
      </c>
      <c r="F5" s="151"/>
      <c r="G5" s="294">
        <v>2936</v>
      </c>
      <c r="H5" s="294">
        <v>594.79999999999995</v>
      </c>
    </row>
    <row r="6" spans="1:26" s="294" customFormat="1">
      <c r="B6" s="294" t="s">
        <v>9</v>
      </c>
      <c r="D6" s="294">
        <v>137</v>
      </c>
      <c r="E6" s="294">
        <v>41.2</v>
      </c>
      <c r="F6" s="151"/>
      <c r="G6" s="294">
        <v>2543</v>
      </c>
      <c r="H6" s="294">
        <v>765.2</v>
      </c>
    </row>
    <row r="7" spans="1:26" s="294" customFormat="1">
      <c r="B7" s="294" t="s">
        <v>10</v>
      </c>
      <c r="D7" s="294">
        <v>59</v>
      </c>
      <c r="E7" s="294">
        <v>42.5</v>
      </c>
      <c r="F7" s="151"/>
      <c r="G7" s="294">
        <v>515</v>
      </c>
      <c r="H7" s="294">
        <v>371.3</v>
      </c>
    </row>
    <row r="8" spans="1:26" s="294" customFormat="1">
      <c r="B8" s="294" t="s">
        <v>12</v>
      </c>
      <c r="D8" s="294">
        <v>561</v>
      </c>
      <c r="E8" s="294">
        <v>59.6</v>
      </c>
      <c r="F8" s="151"/>
      <c r="G8" s="294">
        <v>7133</v>
      </c>
      <c r="H8" s="294">
        <v>758</v>
      </c>
    </row>
    <row r="9" spans="1:26" s="294" customFormat="1">
      <c r="B9" s="572" t="s">
        <v>16</v>
      </c>
      <c r="C9" s="572">
        <v>71.400000000000006</v>
      </c>
      <c r="D9" s="572">
        <v>75</v>
      </c>
      <c r="E9" s="572"/>
      <c r="F9" s="545"/>
      <c r="G9" s="572">
        <v>1012</v>
      </c>
      <c r="H9" s="572">
        <v>963.4</v>
      </c>
    </row>
    <row r="10" spans="1:26" s="294" customFormat="1">
      <c r="B10" s="294" t="s">
        <v>19</v>
      </c>
      <c r="D10" s="294">
        <v>549</v>
      </c>
      <c r="E10" s="294">
        <v>92.7</v>
      </c>
      <c r="F10" s="151"/>
      <c r="G10" s="294">
        <v>4812</v>
      </c>
      <c r="H10" s="294">
        <v>812.2</v>
      </c>
    </row>
    <row r="11" spans="1:26" s="294" customFormat="1">
      <c r="B11" s="294" t="s">
        <v>15</v>
      </c>
      <c r="D11" s="294">
        <v>346</v>
      </c>
      <c r="E11" s="294">
        <v>119.9</v>
      </c>
      <c r="F11" s="151"/>
      <c r="G11" s="294">
        <v>3842</v>
      </c>
      <c r="H11" s="294">
        <v>1331.5</v>
      </c>
    </row>
    <row r="12" spans="1:26" s="294" customFormat="1">
      <c r="B12" s="294" t="s">
        <v>13</v>
      </c>
      <c r="D12" s="294">
        <v>771</v>
      </c>
      <c r="E12" s="294">
        <v>121.4</v>
      </c>
      <c r="F12" s="151"/>
      <c r="G12" s="294">
        <v>7276</v>
      </c>
      <c r="H12" s="294">
        <v>1145.2</v>
      </c>
    </row>
    <row r="13" spans="1:26" s="294" customFormat="1">
      <c r="B13" s="294" t="s">
        <v>14</v>
      </c>
      <c r="D13" s="294">
        <v>1084</v>
      </c>
      <c r="E13" s="294">
        <v>129.69999999999999</v>
      </c>
      <c r="F13" s="151"/>
      <c r="G13" s="294">
        <v>7778</v>
      </c>
      <c r="H13" s="294">
        <v>930.9</v>
      </c>
    </row>
    <row r="14" spans="1:26" s="294" customFormat="1">
      <c r="B14" s="294" t="s">
        <v>11</v>
      </c>
      <c r="D14" s="294">
        <v>633</v>
      </c>
      <c r="E14" s="294">
        <v>143.1</v>
      </c>
      <c r="F14" s="151"/>
      <c r="G14" s="294">
        <v>4551</v>
      </c>
      <c r="H14" s="294">
        <v>1029.2</v>
      </c>
    </row>
    <row r="15" spans="1:26" s="294" customFormat="1">
      <c r="B15" s="294" t="s">
        <v>20</v>
      </c>
      <c r="D15" s="294">
        <v>154</v>
      </c>
      <c r="E15" s="294">
        <v>167.9</v>
      </c>
      <c r="F15" s="151"/>
      <c r="G15" s="294">
        <v>1856</v>
      </c>
      <c r="H15" s="294">
        <v>2023.3</v>
      </c>
    </row>
    <row r="16" spans="1:26" s="294" customFormat="1">
      <c r="B16" s="294" t="s">
        <v>24</v>
      </c>
      <c r="D16" s="294">
        <v>665</v>
      </c>
      <c r="E16" s="294">
        <v>250.5</v>
      </c>
      <c r="F16" s="151"/>
      <c r="G16" s="294">
        <v>5054</v>
      </c>
      <c r="H16" s="294">
        <v>1903.9</v>
      </c>
    </row>
    <row r="17" spans="1:10" s="294" customFormat="1">
      <c r="B17" s="294" t="s">
        <v>17</v>
      </c>
      <c r="D17" s="294">
        <v>1418</v>
      </c>
      <c r="E17" s="294">
        <v>253.3</v>
      </c>
      <c r="F17" s="151"/>
      <c r="G17" s="294">
        <v>7806</v>
      </c>
      <c r="H17" s="294">
        <v>1394.5</v>
      </c>
    </row>
    <row r="18" spans="1:10" s="294" customFormat="1">
      <c r="B18" s="294" t="s">
        <v>25</v>
      </c>
      <c r="D18" s="294">
        <v>1930</v>
      </c>
      <c r="E18" s="294">
        <v>279.7</v>
      </c>
      <c r="F18" s="151"/>
      <c r="G18" s="294">
        <v>9235</v>
      </c>
      <c r="H18" s="294">
        <v>1338.2</v>
      </c>
    </row>
    <row r="19" spans="1:10" s="294" customFormat="1">
      <c r="B19" s="294" t="s">
        <v>22</v>
      </c>
      <c r="D19" s="294">
        <v>2554</v>
      </c>
      <c r="E19" s="294">
        <v>319.10000000000002</v>
      </c>
      <c r="F19" s="151"/>
      <c r="G19" s="294">
        <v>11248</v>
      </c>
      <c r="H19" s="294">
        <v>1405.5</v>
      </c>
    </row>
    <row r="20" spans="1:10" s="301" customFormat="1">
      <c r="B20" s="294" t="s">
        <v>23</v>
      </c>
      <c r="D20" s="294">
        <v>199</v>
      </c>
      <c r="E20" s="294">
        <v>323.7</v>
      </c>
      <c r="F20" s="193"/>
      <c r="G20" s="294">
        <v>915</v>
      </c>
      <c r="H20" s="294">
        <v>1488.5</v>
      </c>
      <c r="I20" s="294"/>
      <c r="J20" s="294"/>
    </row>
    <row r="21" spans="1:10" s="294" customFormat="1">
      <c r="B21" s="294" t="s">
        <v>21</v>
      </c>
      <c r="D21" s="294">
        <v>1906</v>
      </c>
      <c r="E21" s="294">
        <v>378.8</v>
      </c>
      <c r="F21" s="151"/>
      <c r="G21" s="294">
        <v>9639</v>
      </c>
      <c r="H21" s="294">
        <v>1915.7</v>
      </c>
      <c r="I21" s="301"/>
      <c r="J21" s="301"/>
    </row>
    <row r="22" spans="1:10" s="294" customFormat="1">
      <c r="B22" s="490" t="s">
        <v>26</v>
      </c>
      <c r="C22" s="490"/>
      <c r="D22" s="490">
        <v>1942</v>
      </c>
      <c r="E22" s="490">
        <v>383.1</v>
      </c>
      <c r="F22" s="593"/>
      <c r="G22" s="490">
        <v>6238</v>
      </c>
      <c r="H22" s="490">
        <v>1230.7</v>
      </c>
    </row>
    <row r="23" spans="1:10" s="294" customFormat="1">
      <c r="B23" s="294" t="s">
        <v>18</v>
      </c>
      <c r="D23" s="294">
        <v>1503</v>
      </c>
      <c r="E23" s="294">
        <v>405.7</v>
      </c>
      <c r="F23" s="151"/>
      <c r="G23" s="294">
        <v>4962</v>
      </c>
      <c r="H23" s="294">
        <v>1339.5</v>
      </c>
    </row>
    <row r="24" spans="1:10" s="294" customFormat="1">
      <c r="B24" s="294" t="s">
        <v>27</v>
      </c>
      <c r="D24" s="294">
        <v>669</v>
      </c>
      <c r="E24" s="294">
        <v>446.6</v>
      </c>
      <c r="F24" s="151"/>
      <c r="G24" s="294">
        <v>3192</v>
      </c>
      <c r="H24" s="294">
        <v>2130.6</v>
      </c>
    </row>
    <row r="25" spans="1:10" s="294" customFormat="1"/>
    <row r="26" spans="1:10" s="382" customFormat="1">
      <c r="A26" s="382" t="s">
        <v>531</v>
      </c>
    </row>
    <row r="27" spans="1:10" s="382" customFormat="1">
      <c r="A27" s="382" t="s">
        <v>532</v>
      </c>
    </row>
    <row r="28" spans="1:10" s="382" customFormat="1">
      <c r="A28" s="78" t="s">
        <v>533</v>
      </c>
    </row>
    <row r="29" spans="1:10" s="382" customFormat="1">
      <c r="A29" s="382" t="s">
        <v>133</v>
      </c>
    </row>
    <row r="30" spans="1:10" s="294" customFormat="1"/>
    <row r="31" spans="1:10" s="18" customFormat="1">
      <c r="A31" s="726" t="s">
        <v>339</v>
      </c>
      <c r="B31" s="726"/>
      <c r="C31" s="726"/>
      <c r="D31" s="726"/>
      <c r="E31" s="726"/>
      <c r="F31" s="726"/>
      <c r="G31" s="726"/>
      <c r="H31" s="726"/>
    </row>
    <row r="32" spans="1:10" s="294" customFormat="1">
      <c r="A32" s="567"/>
      <c r="B32" s="567"/>
      <c r="C32" s="567"/>
      <c r="D32" s="567"/>
      <c r="E32" s="567"/>
      <c r="F32" s="567"/>
      <c r="G32" s="567"/>
      <c r="H32" s="567"/>
    </row>
    <row r="33" spans="1:8" s="294" customFormat="1">
      <c r="A33" s="594"/>
      <c r="B33" s="594" t="s">
        <v>134</v>
      </c>
      <c r="C33" s="594" t="s">
        <v>135</v>
      </c>
      <c r="D33" s="594"/>
      <c r="E33" s="594"/>
      <c r="F33" s="594"/>
      <c r="G33" s="594"/>
      <c r="H33" s="594"/>
    </row>
    <row r="34" spans="1:8" s="294" customFormat="1">
      <c r="A34" s="567"/>
      <c r="B34" s="567"/>
      <c r="C34" s="567"/>
      <c r="D34" s="567"/>
      <c r="E34" s="567"/>
      <c r="F34" s="567"/>
      <c r="G34" s="567"/>
      <c r="H34" s="567"/>
    </row>
    <row r="35" spans="1:8" s="294" customFormat="1">
      <c r="A35" s="594"/>
      <c r="B35" s="594" t="s">
        <v>136</v>
      </c>
      <c r="C35" s="594">
        <v>75</v>
      </c>
      <c r="D35" s="594" t="s">
        <v>340</v>
      </c>
      <c r="E35" s="594"/>
      <c r="F35" s="594"/>
      <c r="G35" s="594"/>
      <c r="H35" s="594"/>
    </row>
    <row r="36" spans="1:8" s="294" customFormat="1">
      <c r="A36" s="594"/>
      <c r="B36" s="594" t="s">
        <v>137</v>
      </c>
      <c r="C36" s="594">
        <v>0</v>
      </c>
      <c r="D36" s="591">
        <v>0</v>
      </c>
      <c r="E36" s="594"/>
      <c r="F36" s="594"/>
      <c r="G36" s="594"/>
      <c r="H36" s="594"/>
    </row>
    <row r="37" spans="1:8" s="294" customFormat="1">
      <c r="A37" s="594"/>
      <c r="B37" s="594" t="s">
        <v>138</v>
      </c>
      <c r="C37" s="594">
        <v>14</v>
      </c>
      <c r="D37" s="591">
        <v>18.666666666666668</v>
      </c>
      <c r="E37" s="594"/>
      <c r="F37" s="594"/>
      <c r="G37" s="594"/>
      <c r="H37" s="594"/>
    </row>
    <row r="38" spans="1:8" s="294" customFormat="1">
      <c r="A38" s="594"/>
      <c r="B38" s="594" t="s">
        <v>139</v>
      </c>
      <c r="C38" s="594">
        <v>13</v>
      </c>
      <c r="D38" s="591">
        <v>17.333333333333336</v>
      </c>
      <c r="E38" s="594"/>
      <c r="F38" s="594"/>
      <c r="G38" s="594"/>
      <c r="H38" s="594"/>
    </row>
    <row r="39" spans="1:8" s="294" customFormat="1">
      <c r="A39" s="594"/>
      <c r="B39" s="594" t="s">
        <v>140</v>
      </c>
      <c r="C39" s="594">
        <v>48</v>
      </c>
      <c r="D39" s="591">
        <v>64</v>
      </c>
      <c r="E39" s="594"/>
      <c r="F39" s="594"/>
      <c r="G39" s="594"/>
      <c r="H39" s="594"/>
    </row>
    <row r="40" spans="1:8" s="294" customFormat="1">
      <c r="A40" s="567"/>
      <c r="B40" s="567"/>
      <c r="C40" s="567"/>
      <c r="D40" s="567"/>
      <c r="E40" s="567"/>
      <c r="F40" s="567"/>
      <c r="G40" s="567"/>
      <c r="H40" s="567"/>
    </row>
    <row r="41" spans="1:8" s="294" customFormat="1">
      <c r="A41" s="594"/>
      <c r="B41" s="594" t="s">
        <v>141</v>
      </c>
      <c r="C41" s="594">
        <v>1012</v>
      </c>
      <c r="D41" s="594" t="s">
        <v>340</v>
      </c>
      <c r="E41" s="594"/>
      <c r="F41" s="594"/>
      <c r="G41" s="594"/>
      <c r="H41" s="594"/>
    </row>
    <row r="42" spans="1:8" s="294" customFormat="1">
      <c r="A42" s="594"/>
      <c r="B42" s="594" t="s">
        <v>142</v>
      </c>
      <c r="C42" s="594">
        <v>146</v>
      </c>
      <c r="D42" s="591">
        <v>14.426877470355731</v>
      </c>
      <c r="E42" s="594"/>
      <c r="F42" s="594"/>
      <c r="G42" s="594"/>
      <c r="H42" s="594"/>
    </row>
    <row r="43" spans="1:8" s="294" customFormat="1">
      <c r="A43" s="594"/>
      <c r="B43" s="594" t="s">
        <v>143</v>
      </c>
      <c r="C43" s="594">
        <v>824</v>
      </c>
      <c r="D43" s="591">
        <v>81.422924901185766</v>
      </c>
      <c r="E43" s="594"/>
      <c r="F43" s="594"/>
      <c r="G43" s="594"/>
      <c r="H43" s="594"/>
    </row>
    <row r="44" spans="1:8" s="294" customFormat="1">
      <c r="A44" s="594"/>
      <c r="B44" s="594" t="s">
        <v>144</v>
      </c>
      <c r="C44" s="594">
        <v>42</v>
      </c>
      <c r="D44" s="591">
        <v>4.150197628458498</v>
      </c>
      <c r="E44" s="594"/>
      <c r="F44" s="594"/>
      <c r="G44" s="594"/>
      <c r="H44" s="594"/>
    </row>
    <row r="45" spans="1:8" s="294" customFormat="1">
      <c r="A45" s="567"/>
      <c r="B45" s="567"/>
      <c r="C45" s="567"/>
      <c r="D45" s="567"/>
      <c r="E45" s="567"/>
      <c r="F45" s="567"/>
      <c r="G45" s="567"/>
      <c r="H45" s="567"/>
    </row>
    <row r="46" spans="1:8" s="382" customFormat="1">
      <c r="A46" s="594" t="s">
        <v>531</v>
      </c>
      <c r="B46" s="594"/>
      <c r="C46" s="594"/>
      <c r="D46" s="594"/>
      <c r="E46" s="594"/>
      <c r="F46" s="594"/>
      <c r="G46" s="594"/>
      <c r="H46" s="594"/>
    </row>
    <row r="47" spans="1:8" s="382" customFormat="1">
      <c r="A47" s="594" t="s">
        <v>532</v>
      </c>
      <c r="B47" s="567"/>
      <c r="C47" s="567"/>
      <c r="D47" s="567"/>
      <c r="E47" s="567"/>
      <c r="F47" s="567"/>
      <c r="G47" s="567"/>
      <c r="H47" s="567"/>
    </row>
    <row r="48" spans="1:8" s="382" customFormat="1">
      <c r="A48" s="561" t="s">
        <v>533</v>
      </c>
      <c r="B48" s="567"/>
      <c r="C48" s="567"/>
      <c r="D48" s="567"/>
      <c r="E48" s="567"/>
      <c r="F48" s="567"/>
      <c r="G48" s="567"/>
      <c r="H48" s="567"/>
    </row>
    <row r="49" spans="1:26" s="382" customFormat="1">
      <c r="A49" s="594" t="s">
        <v>133</v>
      </c>
      <c r="B49" s="567"/>
      <c r="C49" s="567"/>
      <c r="D49" s="567"/>
      <c r="E49" s="567"/>
      <c r="F49" s="567"/>
      <c r="G49" s="567"/>
      <c r="H49" s="567"/>
    </row>
    <row r="50" spans="1:26" s="294" customFormat="1"/>
    <row r="51" spans="1:26" s="18" customFormat="1">
      <c r="A51" s="726" t="s">
        <v>486</v>
      </c>
      <c r="B51" s="726"/>
      <c r="C51" s="726"/>
      <c r="D51" s="726"/>
      <c r="E51" s="726"/>
      <c r="F51" s="726"/>
      <c r="G51" s="726"/>
      <c r="H51" s="726"/>
    </row>
    <row r="52" spans="1:26" s="294" customFormat="1"/>
    <row r="53" spans="1:26" s="294" customFormat="1" ht="41.4">
      <c r="C53" s="29" t="s">
        <v>145</v>
      </c>
      <c r="D53" s="33" t="s">
        <v>50</v>
      </c>
      <c r="E53" s="33" t="s">
        <v>487</v>
      </c>
      <c r="F53" s="15"/>
      <c r="G53" s="15"/>
      <c r="H53" s="15"/>
      <c r="I53" s="15"/>
      <c r="J53" s="15"/>
      <c r="K53" s="15"/>
      <c r="L53" s="15"/>
      <c r="M53" s="15"/>
      <c r="Q53" s="15"/>
      <c r="R53" s="15"/>
      <c r="S53" s="15"/>
      <c r="T53" s="15"/>
      <c r="U53" s="15"/>
      <c r="V53" s="15"/>
      <c r="W53" s="15"/>
      <c r="X53" s="15"/>
      <c r="Y53" s="15"/>
      <c r="Z53" s="15"/>
    </row>
    <row r="54" spans="1:26" s="294" customFormat="1" ht="14.25" customHeight="1">
      <c r="A54" s="167"/>
      <c r="B54" s="335" t="s">
        <v>7</v>
      </c>
      <c r="C54" s="336">
        <v>3.2473000000000001</v>
      </c>
      <c r="D54" s="337"/>
      <c r="E54" s="294">
        <v>7.6</v>
      </c>
      <c r="F54" s="179"/>
      <c r="G54" s="179"/>
      <c r="H54" s="179"/>
      <c r="I54" s="179"/>
      <c r="J54" s="179"/>
      <c r="K54" s="179"/>
      <c r="L54" s="179"/>
      <c r="M54" s="179"/>
      <c r="Q54" s="15"/>
      <c r="R54" s="15"/>
      <c r="S54" s="15"/>
      <c r="T54" s="15"/>
      <c r="U54" s="15"/>
      <c r="V54" s="15"/>
      <c r="W54" s="15"/>
      <c r="X54" s="15"/>
      <c r="Y54" s="15"/>
      <c r="Z54" s="15"/>
    </row>
    <row r="55" spans="1:26" s="294" customFormat="1">
      <c r="A55" s="23"/>
      <c r="B55" s="335" t="s">
        <v>19</v>
      </c>
      <c r="C55" s="336">
        <v>3.5244399999999998</v>
      </c>
      <c r="D55" s="337"/>
      <c r="E55" s="294">
        <v>7.6</v>
      </c>
      <c r="F55" s="179"/>
      <c r="G55" s="179"/>
      <c r="H55" s="179"/>
      <c r="I55" s="179"/>
      <c r="J55" s="179"/>
      <c r="K55" s="179"/>
      <c r="L55" s="179"/>
      <c r="M55" s="179"/>
      <c r="O55" s="174"/>
      <c r="P55" s="179"/>
      <c r="Q55" s="179"/>
      <c r="R55" s="179"/>
      <c r="S55" s="179"/>
      <c r="T55" s="179"/>
      <c r="U55" s="179"/>
      <c r="V55" s="179"/>
      <c r="W55" s="179"/>
      <c r="X55" s="179"/>
      <c r="Y55" s="179"/>
      <c r="Z55" s="179"/>
    </row>
    <row r="56" spans="1:26" s="294" customFormat="1">
      <c r="A56" s="23"/>
      <c r="B56" s="335" t="s">
        <v>8</v>
      </c>
      <c r="C56" s="336">
        <v>4.1375099999999998</v>
      </c>
      <c r="D56" s="337"/>
      <c r="E56" s="294">
        <v>7.6</v>
      </c>
      <c r="F56" s="179"/>
      <c r="G56" s="179"/>
      <c r="H56" s="179"/>
      <c r="I56" s="179"/>
      <c r="J56" s="179"/>
      <c r="K56" s="179"/>
      <c r="L56" s="179"/>
      <c r="M56" s="179"/>
      <c r="O56" s="179"/>
      <c r="P56" s="179"/>
      <c r="Q56" s="179"/>
      <c r="R56" s="179"/>
      <c r="S56" s="179"/>
      <c r="T56" s="179"/>
      <c r="U56" s="179"/>
      <c r="V56" s="179"/>
      <c r="W56" s="179"/>
      <c r="X56" s="179"/>
      <c r="Y56" s="179"/>
      <c r="Z56" s="179"/>
    </row>
    <row r="57" spans="1:26" s="294" customFormat="1">
      <c r="A57" s="23"/>
      <c r="B57" s="335" t="s">
        <v>12</v>
      </c>
      <c r="C57" s="336">
        <v>4.7272400000000001</v>
      </c>
      <c r="D57" s="337"/>
      <c r="E57" s="294">
        <v>7.6</v>
      </c>
      <c r="F57" s="152"/>
      <c r="G57" s="152"/>
      <c r="H57" s="152"/>
      <c r="I57" s="152"/>
      <c r="J57" s="152"/>
      <c r="K57" s="152"/>
      <c r="L57" s="152"/>
      <c r="M57" s="152"/>
      <c r="O57" s="179"/>
      <c r="P57" s="179"/>
      <c r="Q57" s="179"/>
      <c r="R57" s="179"/>
      <c r="S57" s="179"/>
      <c r="T57" s="179"/>
      <c r="U57" s="179"/>
      <c r="V57" s="179"/>
      <c r="W57" s="179"/>
      <c r="X57" s="179"/>
      <c r="Y57" s="179"/>
      <c r="Z57" s="179"/>
    </row>
    <row r="58" spans="1:26" s="294" customFormat="1">
      <c r="A58" s="23"/>
      <c r="B58" s="335" t="s">
        <v>14</v>
      </c>
      <c r="C58" s="336">
        <v>4.7765000000000004</v>
      </c>
      <c r="D58" s="337"/>
      <c r="E58" s="294">
        <v>7.6</v>
      </c>
      <c r="F58" s="179"/>
      <c r="G58" s="179"/>
      <c r="H58" s="179"/>
      <c r="I58" s="179"/>
      <c r="J58" s="179"/>
      <c r="K58" s="179"/>
      <c r="L58" s="179"/>
      <c r="M58" s="179"/>
      <c r="O58" s="179"/>
      <c r="P58" s="179"/>
      <c r="Q58" s="179"/>
      <c r="R58" s="179"/>
      <c r="S58" s="179"/>
      <c r="T58" s="179"/>
      <c r="U58" s="179"/>
      <c r="V58" s="179"/>
      <c r="W58" s="179"/>
      <c r="X58" s="179"/>
      <c r="Y58" s="179"/>
      <c r="Z58" s="179"/>
    </row>
    <row r="59" spans="1:26" s="294" customFormat="1">
      <c r="A59" s="23"/>
      <c r="B59" s="335" t="s">
        <v>17</v>
      </c>
      <c r="C59" s="336">
        <v>5.59842</v>
      </c>
      <c r="D59" s="337"/>
      <c r="E59" s="294">
        <v>7.6</v>
      </c>
      <c r="F59" s="152"/>
      <c r="G59" s="152"/>
      <c r="H59" s="179"/>
      <c r="I59" s="179"/>
      <c r="J59" s="179"/>
      <c r="K59" s="179"/>
      <c r="L59" s="179"/>
      <c r="M59" s="179"/>
      <c r="O59" s="179"/>
      <c r="P59" s="179"/>
      <c r="Q59" s="179"/>
      <c r="R59" s="179"/>
      <c r="S59" s="179"/>
      <c r="T59" s="179"/>
      <c r="U59" s="179"/>
      <c r="V59" s="179"/>
      <c r="W59" s="179"/>
      <c r="X59" s="179"/>
      <c r="Y59" s="179"/>
      <c r="Z59" s="179"/>
    </row>
    <row r="60" spans="1:26" s="294" customFormat="1">
      <c r="A60" s="23"/>
      <c r="B60" s="335" t="s">
        <v>9</v>
      </c>
      <c r="C60" s="336">
        <v>5.8228299999999997</v>
      </c>
      <c r="D60" s="337"/>
      <c r="E60" s="294">
        <v>7.6</v>
      </c>
      <c r="F60" s="152"/>
      <c r="G60" s="152"/>
      <c r="H60" s="152"/>
      <c r="I60" s="152"/>
      <c r="J60" s="152"/>
      <c r="K60" s="152"/>
      <c r="L60" s="152"/>
      <c r="M60" s="152"/>
      <c r="O60" s="179"/>
      <c r="P60" s="179"/>
      <c r="Q60" s="179"/>
      <c r="R60" s="179"/>
      <c r="S60" s="179"/>
      <c r="T60" s="179"/>
      <c r="U60" s="179"/>
      <c r="V60" s="179"/>
      <c r="W60" s="179"/>
      <c r="X60" s="179"/>
      <c r="Y60" s="179"/>
      <c r="Z60" s="179"/>
    </row>
    <row r="61" spans="1:26" s="294" customFormat="1">
      <c r="A61" s="23"/>
      <c r="B61" s="335" t="s">
        <v>10</v>
      </c>
      <c r="C61" s="336">
        <v>6.2396799999999999</v>
      </c>
      <c r="D61" s="337"/>
      <c r="E61" s="294">
        <v>7.6</v>
      </c>
      <c r="F61" s="152"/>
      <c r="G61" s="152"/>
      <c r="H61" s="152"/>
      <c r="I61" s="152"/>
      <c r="J61" s="179"/>
      <c r="K61" s="179"/>
      <c r="L61" s="179"/>
      <c r="M61" s="179"/>
      <c r="O61" s="179"/>
      <c r="P61" s="179"/>
      <c r="Q61" s="179"/>
      <c r="R61" s="179"/>
      <c r="S61" s="179"/>
      <c r="T61" s="179"/>
      <c r="U61" s="179"/>
      <c r="V61" s="179"/>
      <c r="W61" s="179"/>
      <c r="X61" s="179"/>
      <c r="Y61" s="179"/>
      <c r="Z61" s="179"/>
    </row>
    <row r="62" spans="1:26" s="294" customFormat="1">
      <c r="A62" s="23"/>
      <c r="B62" s="335" t="s">
        <v>13</v>
      </c>
      <c r="C62" s="336">
        <v>6.3904399999999999</v>
      </c>
      <c r="D62" s="337"/>
      <c r="E62" s="294">
        <v>7.6</v>
      </c>
      <c r="F62" s="152"/>
      <c r="G62" s="152"/>
      <c r="H62" s="152"/>
      <c r="I62" s="152"/>
      <c r="J62" s="152"/>
      <c r="K62" s="152"/>
      <c r="L62" s="152"/>
      <c r="M62" s="152"/>
      <c r="O62" s="179"/>
      <c r="P62" s="179"/>
      <c r="Q62" s="179"/>
      <c r="R62" s="179"/>
      <c r="S62" s="179"/>
      <c r="T62" s="179"/>
      <c r="U62" s="179"/>
      <c r="V62" s="179"/>
      <c r="W62" s="179"/>
      <c r="X62" s="179"/>
      <c r="Y62" s="179"/>
      <c r="Z62" s="179"/>
    </row>
    <row r="63" spans="1:26" s="294" customFormat="1">
      <c r="A63" s="23"/>
      <c r="B63" s="335" t="s">
        <v>15</v>
      </c>
      <c r="C63" s="336">
        <v>7.4010699999999998</v>
      </c>
      <c r="D63" s="337"/>
      <c r="E63" s="294">
        <v>7.6</v>
      </c>
      <c r="F63" s="179"/>
      <c r="G63" s="179"/>
      <c r="H63" s="179"/>
      <c r="I63" s="179"/>
      <c r="J63" s="179"/>
      <c r="K63" s="179"/>
      <c r="L63" s="179"/>
      <c r="M63" s="179"/>
      <c r="O63" s="179"/>
      <c r="P63" s="179"/>
      <c r="Q63" s="179"/>
      <c r="R63" s="179"/>
      <c r="S63" s="179"/>
      <c r="T63" s="179"/>
      <c r="U63" s="179"/>
      <c r="V63" s="179"/>
      <c r="W63" s="179"/>
      <c r="X63" s="179"/>
      <c r="Y63" s="179"/>
      <c r="Z63" s="179"/>
    </row>
    <row r="64" spans="1:26" s="294" customFormat="1">
      <c r="A64" s="23"/>
      <c r="B64" s="335" t="s">
        <v>22</v>
      </c>
      <c r="C64" s="336">
        <v>7.5027600000000003</v>
      </c>
      <c r="D64" s="337"/>
      <c r="E64" s="294">
        <v>7.6</v>
      </c>
      <c r="F64" s="152"/>
      <c r="G64" s="152"/>
      <c r="H64" s="152"/>
      <c r="I64" s="152"/>
      <c r="J64" s="152"/>
      <c r="K64" s="152"/>
      <c r="L64" s="152"/>
      <c r="M64" s="152"/>
      <c r="O64" s="179"/>
      <c r="P64" s="179"/>
      <c r="Q64" s="179"/>
      <c r="R64" s="179"/>
      <c r="S64" s="179"/>
      <c r="T64" s="179"/>
      <c r="U64" s="179"/>
      <c r="V64" s="179"/>
      <c r="W64" s="179"/>
      <c r="X64" s="179"/>
      <c r="Y64" s="179"/>
      <c r="Z64" s="179"/>
    </row>
    <row r="65" spans="1:26" s="294" customFormat="1">
      <c r="A65" s="23"/>
      <c r="B65" s="335" t="s">
        <v>25</v>
      </c>
      <c r="C65" s="336">
        <v>8.0386199999999999</v>
      </c>
      <c r="D65" s="337"/>
      <c r="E65" s="294">
        <v>7.6</v>
      </c>
      <c r="F65" s="152"/>
      <c r="G65" s="152"/>
      <c r="H65" s="152"/>
      <c r="I65" s="152"/>
      <c r="J65" s="152"/>
      <c r="K65" s="152"/>
      <c r="L65" s="152"/>
      <c r="M65" s="152"/>
      <c r="O65" s="179"/>
      <c r="P65" s="179"/>
      <c r="Q65" s="179"/>
      <c r="R65" s="179"/>
      <c r="S65" s="179"/>
      <c r="T65" s="179"/>
      <c r="U65" s="179"/>
      <c r="V65" s="179"/>
      <c r="W65" s="179"/>
      <c r="X65" s="179"/>
      <c r="Y65" s="179"/>
      <c r="Z65" s="179"/>
    </row>
    <row r="66" spans="1:26" s="294" customFormat="1">
      <c r="A66" s="23"/>
      <c r="B66" s="335" t="s">
        <v>11</v>
      </c>
      <c r="C66" s="336">
        <v>8.2683199999999992</v>
      </c>
      <c r="D66" s="337"/>
      <c r="E66" s="294">
        <v>7.6</v>
      </c>
      <c r="F66" s="152"/>
      <c r="G66" s="152"/>
      <c r="H66" s="152"/>
      <c r="I66" s="152"/>
      <c r="J66" s="152"/>
      <c r="K66" s="152"/>
      <c r="L66" s="152"/>
      <c r="M66" s="152"/>
      <c r="O66" s="179"/>
      <c r="P66" s="179"/>
      <c r="Q66" s="179"/>
      <c r="R66" s="179"/>
      <c r="S66" s="179"/>
      <c r="T66" s="179"/>
      <c r="U66" s="179"/>
      <c r="V66" s="179"/>
      <c r="W66" s="179"/>
      <c r="X66" s="179"/>
      <c r="Y66" s="179"/>
      <c r="Z66" s="179"/>
    </row>
    <row r="67" spans="1:26" s="294" customFormat="1">
      <c r="A67" s="23"/>
      <c r="B67" s="338" t="s">
        <v>16</v>
      </c>
      <c r="C67" s="572"/>
      <c r="D67" s="339">
        <v>8.6473700000000004</v>
      </c>
      <c r="E67" s="572">
        <v>7.6</v>
      </c>
      <c r="F67" s="152"/>
      <c r="G67" s="152"/>
      <c r="H67" s="152"/>
      <c r="I67" s="152"/>
      <c r="J67" s="179"/>
      <c r="K67" s="179"/>
      <c r="L67" s="179"/>
      <c r="M67" s="179"/>
      <c r="O67" s="179"/>
      <c r="P67" s="179"/>
      <c r="Q67" s="179"/>
      <c r="R67" s="179"/>
      <c r="S67" s="179"/>
      <c r="T67" s="179"/>
      <c r="U67" s="179"/>
      <c r="V67" s="179"/>
      <c r="W67" s="179"/>
      <c r="X67" s="179"/>
      <c r="Y67" s="179"/>
      <c r="Z67" s="179"/>
    </row>
    <row r="68" spans="1:26" s="294" customFormat="1">
      <c r="A68" s="23"/>
      <c r="B68" s="335" t="s">
        <v>26</v>
      </c>
      <c r="C68" s="336">
        <v>12.426690000000001</v>
      </c>
      <c r="D68" s="490"/>
      <c r="E68" s="294">
        <v>7.6</v>
      </c>
      <c r="F68" s="152"/>
      <c r="G68" s="152"/>
      <c r="H68" s="152"/>
      <c r="I68" s="152"/>
      <c r="J68" s="152"/>
      <c r="K68" s="179"/>
      <c r="L68" s="179"/>
      <c r="M68" s="179"/>
      <c r="O68" s="179"/>
      <c r="P68" s="179"/>
      <c r="Q68" s="179"/>
      <c r="R68" s="179"/>
      <c r="S68" s="179"/>
      <c r="T68" s="179"/>
      <c r="U68" s="179"/>
      <c r="V68" s="179"/>
      <c r="W68" s="179"/>
      <c r="X68" s="179"/>
      <c r="Y68" s="179"/>
      <c r="Z68" s="179"/>
    </row>
    <row r="69" spans="1:26" s="294" customFormat="1">
      <c r="A69" s="23"/>
      <c r="B69" s="335" t="s">
        <v>21</v>
      </c>
      <c r="C69" s="336">
        <v>12.571899999999999</v>
      </c>
      <c r="D69" s="337"/>
      <c r="E69" s="294">
        <v>7.6</v>
      </c>
      <c r="F69" s="153"/>
      <c r="G69" s="153"/>
      <c r="H69" s="153"/>
      <c r="I69" s="153"/>
      <c r="J69" s="153"/>
      <c r="K69" s="153"/>
      <c r="L69" s="153"/>
      <c r="M69" s="153"/>
      <c r="O69" s="179"/>
      <c r="P69" s="179"/>
      <c r="Q69" s="179"/>
      <c r="R69" s="179"/>
      <c r="S69" s="179"/>
      <c r="T69" s="179"/>
      <c r="U69" s="179"/>
      <c r="V69" s="179"/>
      <c r="W69" s="179"/>
      <c r="X69" s="179"/>
      <c r="Y69" s="179"/>
      <c r="Z69" s="179"/>
    </row>
    <row r="70" spans="1:26" s="301" customFormat="1" ht="14.1" customHeight="1">
      <c r="A70" s="201"/>
      <c r="B70" s="335" t="s">
        <v>18</v>
      </c>
      <c r="C70" s="336">
        <v>12.82314</v>
      </c>
      <c r="D70" s="337"/>
      <c r="E70" s="294">
        <v>7.6</v>
      </c>
      <c r="F70" s="16"/>
      <c r="G70" s="16"/>
      <c r="H70" s="16"/>
      <c r="I70" s="16"/>
      <c r="J70" s="16"/>
      <c r="K70" s="16"/>
      <c r="L70" s="16"/>
      <c r="M70" s="16"/>
      <c r="O70" s="16"/>
      <c r="P70" s="16"/>
      <c r="Q70" s="16"/>
      <c r="R70" s="16"/>
      <c r="S70" s="16"/>
      <c r="T70" s="16"/>
      <c r="U70" s="16"/>
      <c r="V70" s="16"/>
      <c r="W70" s="16"/>
      <c r="X70" s="16"/>
      <c r="Y70" s="16"/>
      <c r="Z70" s="16"/>
    </row>
    <row r="71" spans="1:26" s="294" customFormat="1">
      <c r="A71" s="23"/>
      <c r="B71" s="335" t="s">
        <v>24</v>
      </c>
      <c r="C71" s="336">
        <v>13.558529999999999</v>
      </c>
      <c r="D71" s="337"/>
      <c r="E71" s="294">
        <v>7.6</v>
      </c>
      <c r="F71" s="152"/>
      <c r="G71" s="152"/>
      <c r="H71" s="152"/>
      <c r="I71" s="179"/>
      <c r="J71" s="179"/>
      <c r="K71" s="179"/>
      <c r="L71" s="179"/>
      <c r="M71" s="179"/>
      <c r="O71" s="179"/>
      <c r="P71" s="179"/>
      <c r="Q71" s="179"/>
      <c r="R71" s="179"/>
      <c r="S71" s="179"/>
      <c r="T71" s="179"/>
      <c r="U71" s="179"/>
      <c r="V71" s="179"/>
      <c r="W71" s="179"/>
      <c r="X71" s="179"/>
      <c r="Y71" s="179"/>
      <c r="Z71" s="179"/>
    </row>
    <row r="72" spans="1:26" s="294" customFormat="1">
      <c r="A72" s="23"/>
      <c r="B72" s="335" t="s">
        <v>27</v>
      </c>
      <c r="C72" s="336">
        <v>15.276210000000001</v>
      </c>
      <c r="D72" s="337"/>
      <c r="E72" s="294">
        <v>7.6</v>
      </c>
      <c r="F72" s="179"/>
      <c r="G72" s="179"/>
      <c r="H72" s="179"/>
      <c r="I72" s="179"/>
      <c r="J72" s="179"/>
      <c r="K72" s="179"/>
      <c r="L72" s="179"/>
      <c r="M72" s="179"/>
      <c r="O72" s="179"/>
      <c r="P72" s="179"/>
      <c r="Q72" s="179"/>
      <c r="R72" s="179"/>
      <c r="S72" s="179"/>
      <c r="T72" s="179"/>
      <c r="U72" s="179"/>
      <c r="V72" s="179"/>
      <c r="W72" s="179"/>
      <c r="X72" s="179"/>
      <c r="Y72" s="179"/>
      <c r="Z72" s="179"/>
    </row>
    <row r="73" spans="1:26" s="294" customFormat="1">
      <c r="A73" s="23"/>
      <c r="B73" s="335" t="s">
        <v>23</v>
      </c>
      <c r="C73" s="336">
        <v>15.599220000000001</v>
      </c>
      <c r="D73" s="337"/>
      <c r="E73" s="294">
        <v>7.6</v>
      </c>
      <c r="F73" s="152"/>
      <c r="G73" s="152"/>
      <c r="H73" s="152"/>
      <c r="I73" s="152"/>
      <c r="J73" s="152"/>
      <c r="K73" s="152"/>
      <c r="L73" s="152"/>
      <c r="M73" s="179"/>
      <c r="O73" s="179"/>
      <c r="P73" s="179"/>
      <c r="Q73" s="179"/>
      <c r="R73" s="179"/>
      <c r="S73" s="179"/>
      <c r="T73" s="179"/>
      <c r="U73" s="179"/>
      <c r="V73" s="179"/>
      <c r="W73" s="179"/>
      <c r="X73" s="179"/>
      <c r="Y73" s="179"/>
      <c r="Z73" s="179"/>
    </row>
    <row r="74" spans="1:26" s="294" customFormat="1">
      <c r="A74" s="23"/>
      <c r="B74" s="335" t="s">
        <v>20</v>
      </c>
      <c r="C74" s="336">
        <v>27.335419999999999</v>
      </c>
      <c r="D74" s="337"/>
      <c r="E74" s="294">
        <v>7.6</v>
      </c>
      <c r="F74" s="179"/>
      <c r="G74" s="179"/>
      <c r="H74" s="179"/>
      <c r="I74" s="179"/>
      <c r="J74" s="179"/>
      <c r="K74" s="179"/>
      <c r="L74" s="179"/>
      <c r="M74" s="179"/>
      <c r="O74" s="179"/>
      <c r="P74" s="179"/>
      <c r="Q74" s="179"/>
      <c r="R74" s="179"/>
      <c r="S74" s="179"/>
      <c r="T74" s="179"/>
      <c r="U74" s="179"/>
      <c r="V74" s="179"/>
      <c r="W74" s="179"/>
      <c r="X74" s="179"/>
      <c r="Y74" s="179"/>
      <c r="Z74" s="179"/>
    </row>
    <row r="75" spans="1:26" s="294" customFormat="1">
      <c r="A75" s="23"/>
      <c r="B75" s="303" t="s">
        <v>42</v>
      </c>
      <c r="C75" s="336">
        <v>7.5911299999999997</v>
      </c>
      <c r="D75" s="179"/>
      <c r="E75" s="179"/>
      <c r="F75" s="179"/>
      <c r="G75" s="179"/>
      <c r="H75" s="179"/>
      <c r="I75" s="179"/>
      <c r="J75" s="179"/>
      <c r="K75" s="179"/>
      <c r="L75" s="179"/>
      <c r="M75" s="179"/>
      <c r="O75" s="179"/>
      <c r="P75" s="179"/>
      <c r="Q75" s="179"/>
      <c r="R75" s="179"/>
      <c r="S75" s="179"/>
      <c r="T75" s="179"/>
      <c r="U75" s="179"/>
      <c r="V75" s="179"/>
      <c r="W75" s="179"/>
      <c r="X75" s="179"/>
      <c r="Y75" s="179"/>
      <c r="Z75" s="179"/>
    </row>
    <row r="76" spans="1:26" s="294" customFormat="1">
      <c r="O76" s="179"/>
      <c r="P76" s="179"/>
      <c r="Q76" s="179"/>
      <c r="R76" s="179"/>
      <c r="S76" s="179"/>
      <c r="T76" s="179"/>
      <c r="U76" s="179"/>
      <c r="V76" s="179"/>
      <c r="W76" s="179"/>
      <c r="X76" s="179"/>
      <c r="Y76" s="179"/>
      <c r="Z76" s="179"/>
    </row>
    <row r="77" spans="1:26" s="294" customFormat="1">
      <c r="A77" s="746" t="s">
        <v>488</v>
      </c>
      <c r="B77" s="738"/>
      <c r="C77" s="738"/>
      <c r="D77" s="738"/>
      <c r="E77" s="738"/>
      <c r="F77" s="738"/>
      <c r="G77" s="738"/>
    </row>
    <row r="78" spans="1:26" s="294" customFormat="1" ht="36" customHeight="1">
      <c r="A78" s="725" t="s">
        <v>489</v>
      </c>
      <c r="B78" s="725"/>
      <c r="C78" s="725"/>
      <c r="D78" s="725"/>
      <c r="E78" s="725"/>
      <c r="F78" s="725"/>
      <c r="G78" s="725"/>
    </row>
    <row r="79" spans="1:26" s="294" customFormat="1"/>
    <row r="80" spans="1:26" s="18" customFormat="1">
      <c r="A80" s="726" t="s">
        <v>588</v>
      </c>
      <c r="B80" s="726"/>
      <c r="C80" s="726"/>
      <c r="D80" s="726"/>
      <c r="E80" s="726"/>
      <c r="F80" s="726"/>
      <c r="G80" s="726"/>
      <c r="H80" s="726"/>
      <c r="I80" s="726"/>
    </row>
    <row r="81" spans="1:17" s="294" customFormat="1">
      <c r="A81" s="560"/>
      <c r="B81" s="560"/>
      <c r="C81" s="560"/>
      <c r="D81" s="560"/>
      <c r="E81" s="560"/>
      <c r="F81" s="560"/>
      <c r="G81" s="560"/>
      <c r="H81" s="560"/>
      <c r="I81" s="560"/>
      <c r="L81" s="150"/>
      <c r="M81" s="150"/>
      <c r="N81" s="150"/>
      <c r="O81" s="150"/>
    </row>
    <row r="82" spans="1:17" s="294" customFormat="1" ht="24">
      <c r="A82" s="560"/>
      <c r="B82" s="560"/>
      <c r="C82" s="565" t="s">
        <v>589</v>
      </c>
      <c r="D82" s="565" t="s">
        <v>42</v>
      </c>
      <c r="E82" s="601"/>
      <c r="F82" s="560"/>
      <c r="G82" s="560"/>
      <c r="H82" s="560"/>
      <c r="I82" s="560"/>
      <c r="L82" s="150"/>
      <c r="M82" s="150"/>
      <c r="N82" s="150"/>
      <c r="O82" s="150"/>
    </row>
    <row r="83" spans="1:17" s="294" customFormat="1">
      <c r="A83" s="560"/>
      <c r="B83" s="569">
        <v>2015</v>
      </c>
      <c r="C83" s="571">
        <v>7.8216299999999999</v>
      </c>
      <c r="D83" s="571">
        <v>11.1</v>
      </c>
      <c r="E83" s="568"/>
      <c r="F83" s="568"/>
      <c r="G83" s="568"/>
      <c r="H83" s="560"/>
      <c r="I83" s="560"/>
      <c r="L83" s="150"/>
      <c r="M83" s="150"/>
      <c r="N83" s="150"/>
      <c r="O83" s="150"/>
    </row>
    <row r="84" spans="1:17" s="294" customFormat="1">
      <c r="A84" s="560"/>
      <c r="B84" s="569">
        <v>2016</v>
      </c>
      <c r="C84" s="571">
        <v>6.3370199999999999</v>
      </c>
      <c r="D84" s="571">
        <v>10.5</v>
      </c>
      <c r="E84" s="563"/>
      <c r="F84" s="560"/>
      <c r="G84" s="560"/>
      <c r="H84" s="560"/>
      <c r="I84" s="560"/>
      <c r="L84" s="150"/>
      <c r="M84" s="150"/>
      <c r="N84" s="150"/>
      <c r="O84" s="150"/>
    </row>
    <row r="85" spans="1:17" s="294" customFormat="1">
      <c r="A85" s="560"/>
      <c r="B85" s="569">
        <v>2017</v>
      </c>
      <c r="C85" s="571">
        <v>8.3109000000000002</v>
      </c>
      <c r="D85" s="571">
        <v>9.3191199999999998</v>
      </c>
      <c r="E85" s="563"/>
      <c r="F85" s="560"/>
      <c r="G85" s="560"/>
      <c r="H85" s="560"/>
      <c r="I85" s="560"/>
      <c r="L85" s="150"/>
      <c r="M85" s="150"/>
      <c r="N85" s="150"/>
      <c r="O85" s="150"/>
    </row>
    <row r="86" spans="1:17" s="294" customFormat="1">
      <c r="A86" s="560"/>
      <c r="B86" s="569">
        <v>2018</v>
      </c>
      <c r="C86" s="571">
        <v>7.5271400000000002</v>
      </c>
      <c r="D86" s="571">
        <v>7.4523599999999997</v>
      </c>
      <c r="E86" s="563"/>
      <c r="F86" s="560"/>
      <c r="G86" s="560"/>
      <c r="H86" s="560"/>
      <c r="I86" s="560"/>
      <c r="L86" s="150"/>
      <c r="M86" s="150"/>
      <c r="N86" s="150"/>
      <c r="O86" s="150"/>
    </row>
    <row r="87" spans="1:17" s="294" customFormat="1">
      <c r="A87" s="560"/>
      <c r="B87" s="569">
        <v>2019</v>
      </c>
      <c r="C87" s="571">
        <v>8.6473700000000004</v>
      </c>
      <c r="D87" s="571">
        <v>7.5911299999999997</v>
      </c>
      <c r="E87" s="563"/>
      <c r="F87" s="560"/>
      <c r="G87" s="560"/>
      <c r="H87" s="560"/>
      <c r="I87" s="560"/>
      <c r="L87" s="150"/>
      <c r="M87" s="150"/>
      <c r="N87" s="150"/>
      <c r="O87" s="150"/>
    </row>
    <row r="88" spans="1:17" s="294" customFormat="1">
      <c r="A88" s="594"/>
      <c r="B88" s="594"/>
      <c r="C88" s="594"/>
      <c r="D88" s="594"/>
      <c r="E88" s="594"/>
      <c r="F88" s="594"/>
      <c r="G88" s="594"/>
      <c r="H88" s="594"/>
      <c r="I88" s="594"/>
    </row>
    <row r="89" spans="1:17" s="294" customFormat="1" ht="15" customHeight="1">
      <c r="A89" s="725" t="s">
        <v>490</v>
      </c>
      <c r="B89" s="725"/>
      <c r="C89" s="725"/>
      <c r="D89" s="725"/>
      <c r="E89" s="725"/>
      <c r="F89" s="725"/>
      <c r="G89" s="725"/>
      <c r="H89" s="560"/>
      <c r="I89" s="560"/>
    </row>
    <row r="90" spans="1:17" s="294" customFormat="1" ht="36" customHeight="1">
      <c r="A90" s="725" t="s">
        <v>491</v>
      </c>
      <c r="B90" s="725"/>
      <c r="C90" s="725"/>
      <c r="D90" s="725"/>
      <c r="E90" s="725"/>
      <c r="F90" s="725"/>
      <c r="G90" s="725"/>
      <c r="H90" s="560"/>
      <c r="I90" s="560"/>
    </row>
    <row r="91" spans="1:17" s="294" customFormat="1"/>
    <row r="92" spans="1:17" s="18" customFormat="1">
      <c r="A92" s="726" t="s">
        <v>341</v>
      </c>
      <c r="B92" s="726"/>
      <c r="C92" s="726"/>
      <c r="D92" s="726"/>
      <c r="E92" s="726"/>
    </row>
    <row r="93" spans="1:17" s="294" customFormat="1">
      <c r="A93" s="307"/>
      <c r="B93" s="307"/>
      <c r="C93" s="307"/>
      <c r="D93" s="307"/>
      <c r="E93" s="307"/>
    </row>
    <row r="94" spans="1:17" s="294" customFormat="1">
      <c r="A94" s="13"/>
      <c r="B94" s="306"/>
      <c r="C94" s="33" t="s">
        <v>342</v>
      </c>
      <c r="D94" s="296" t="s">
        <v>343</v>
      </c>
      <c r="E94" s="296" t="s">
        <v>344</v>
      </c>
      <c r="F94" s="26" t="s">
        <v>345</v>
      </c>
      <c r="G94" s="26"/>
      <c r="H94" s="26"/>
      <c r="I94" s="26"/>
      <c r="J94" s="26"/>
      <c r="K94" s="27"/>
      <c r="L94" s="24"/>
      <c r="M94" s="24"/>
      <c r="N94" s="24"/>
      <c r="O94" s="24"/>
      <c r="P94" s="24"/>
      <c r="Q94" s="25"/>
    </row>
    <row r="95" spans="1:17" s="294" customFormat="1">
      <c r="A95" s="13"/>
      <c r="B95" s="149" t="s">
        <v>16</v>
      </c>
      <c r="C95" s="572">
        <v>10</v>
      </c>
      <c r="D95" s="572">
        <v>10</v>
      </c>
      <c r="E95" s="572">
        <v>52</v>
      </c>
      <c r="F95" s="572">
        <v>52</v>
      </c>
      <c r="G95" s="26"/>
      <c r="H95" s="26"/>
      <c r="I95" s="26"/>
      <c r="J95" s="26"/>
      <c r="K95" s="26"/>
      <c r="L95" s="24"/>
      <c r="M95" s="24"/>
      <c r="N95" s="24"/>
      <c r="O95" s="24"/>
      <c r="P95" s="24"/>
      <c r="Q95" s="24"/>
    </row>
    <row r="96" spans="1:17" s="294" customFormat="1">
      <c r="A96" s="13"/>
      <c r="B96" s="149" t="s">
        <v>7</v>
      </c>
      <c r="C96" s="254"/>
      <c r="D96" s="294">
        <v>11</v>
      </c>
      <c r="E96" s="294">
        <v>46</v>
      </c>
      <c r="F96" s="26"/>
      <c r="G96" s="26"/>
      <c r="H96" s="26"/>
      <c r="I96" s="26"/>
      <c r="J96" s="26"/>
      <c r="K96" s="26"/>
      <c r="L96" s="24"/>
      <c r="M96" s="24"/>
      <c r="N96" s="24"/>
      <c r="O96" s="24"/>
      <c r="P96" s="24"/>
      <c r="Q96" s="24"/>
    </row>
    <row r="97" spans="1:17" s="301" customFormat="1">
      <c r="A97" s="135"/>
      <c r="B97" s="149" t="s">
        <v>23</v>
      </c>
      <c r="C97" s="254"/>
      <c r="D97" s="294">
        <v>16</v>
      </c>
      <c r="E97" s="294">
        <v>69</v>
      </c>
      <c r="F97" s="26"/>
      <c r="G97" s="28"/>
      <c r="H97" s="28"/>
      <c r="I97" s="28"/>
      <c r="J97" s="28"/>
      <c r="K97" s="28"/>
      <c r="L97" s="136"/>
      <c r="M97" s="136"/>
      <c r="N97" s="136"/>
      <c r="O97" s="136"/>
      <c r="P97" s="136"/>
      <c r="Q97" s="136"/>
    </row>
    <row r="98" spans="1:17" s="294" customFormat="1">
      <c r="A98" s="13"/>
      <c r="B98" s="149" t="s">
        <v>10</v>
      </c>
      <c r="C98" s="254"/>
      <c r="D98" s="294">
        <v>16</v>
      </c>
      <c r="E98" s="294">
        <v>78</v>
      </c>
      <c r="F98" s="26"/>
      <c r="G98" s="26"/>
      <c r="H98" s="26"/>
      <c r="I98" s="26"/>
      <c r="J98" s="26"/>
      <c r="K98" s="26"/>
      <c r="L98" s="24"/>
      <c r="M98" s="24"/>
      <c r="N98" s="24"/>
      <c r="O98" s="24"/>
      <c r="P98" s="24"/>
      <c r="Q98" s="24"/>
    </row>
    <row r="99" spans="1:17" s="294" customFormat="1">
      <c r="A99" s="13"/>
      <c r="B99" s="149" t="s">
        <v>31</v>
      </c>
      <c r="C99" s="254"/>
      <c r="D99" s="294">
        <v>19</v>
      </c>
      <c r="E99" s="294">
        <v>84</v>
      </c>
      <c r="F99" s="26"/>
      <c r="G99" s="26"/>
      <c r="H99" s="26"/>
      <c r="I99" s="26"/>
      <c r="J99" s="26"/>
      <c r="K99" s="26"/>
      <c r="L99" s="24"/>
      <c r="M99" s="24"/>
      <c r="N99" s="24"/>
      <c r="O99" s="24"/>
      <c r="P99" s="24"/>
      <c r="Q99" s="24"/>
    </row>
    <row r="100" spans="1:17" s="294" customFormat="1">
      <c r="A100" s="13"/>
      <c r="B100" s="149" t="s">
        <v>24</v>
      </c>
      <c r="C100" s="254"/>
      <c r="D100" s="294">
        <v>39</v>
      </c>
      <c r="E100" s="294">
        <v>457</v>
      </c>
      <c r="F100" s="26"/>
      <c r="G100" s="26"/>
      <c r="H100" s="26"/>
      <c r="I100" s="26"/>
      <c r="J100" s="26"/>
      <c r="K100" s="26"/>
      <c r="L100" s="24"/>
      <c r="M100" s="24"/>
      <c r="N100" s="24"/>
      <c r="O100" s="24"/>
      <c r="P100" s="24"/>
      <c r="Q100" s="24"/>
    </row>
    <row r="101" spans="1:17" s="294" customFormat="1">
      <c r="A101" s="13"/>
      <c r="B101" s="149" t="s">
        <v>8</v>
      </c>
      <c r="C101" s="254"/>
      <c r="D101" s="294">
        <v>40</v>
      </c>
      <c r="E101" s="294">
        <v>215</v>
      </c>
      <c r="F101" s="26"/>
      <c r="G101" s="26"/>
      <c r="H101" s="26"/>
      <c r="I101" s="26"/>
      <c r="J101" s="26"/>
      <c r="K101" s="26"/>
      <c r="L101" s="24"/>
      <c r="M101" s="24"/>
      <c r="N101" s="24"/>
      <c r="O101" s="24"/>
      <c r="P101" s="24"/>
      <c r="Q101" s="24"/>
    </row>
    <row r="102" spans="1:17" s="294" customFormat="1">
      <c r="A102" s="13"/>
      <c r="B102" s="149" t="s">
        <v>26</v>
      </c>
      <c r="C102" s="490"/>
      <c r="D102" s="490">
        <v>43</v>
      </c>
      <c r="E102" s="490">
        <v>433</v>
      </c>
      <c r="F102" s="301"/>
      <c r="G102" s="26"/>
      <c r="H102" s="26"/>
      <c r="I102" s="26"/>
      <c r="J102" s="26"/>
      <c r="K102" s="26"/>
      <c r="L102" s="24"/>
      <c r="M102" s="24"/>
      <c r="N102" s="24"/>
      <c r="O102" s="24"/>
      <c r="P102" s="24"/>
      <c r="Q102" s="24"/>
    </row>
    <row r="103" spans="1:17" s="294" customFormat="1">
      <c r="A103" s="13"/>
      <c r="B103" s="149" t="s">
        <v>28</v>
      </c>
      <c r="C103" s="254"/>
      <c r="D103" s="294">
        <v>47</v>
      </c>
      <c r="E103" s="294">
        <v>267</v>
      </c>
      <c r="F103" s="26"/>
      <c r="G103" s="26"/>
      <c r="H103" s="26"/>
      <c r="I103" s="26"/>
      <c r="J103" s="26"/>
      <c r="K103" s="26"/>
      <c r="L103" s="24"/>
      <c r="M103" s="24"/>
      <c r="N103" s="24"/>
      <c r="O103" s="24"/>
      <c r="P103" s="24"/>
      <c r="Q103" s="24"/>
    </row>
    <row r="104" spans="1:17" s="294" customFormat="1">
      <c r="A104" s="13"/>
      <c r="B104" s="149" t="s">
        <v>29</v>
      </c>
      <c r="C104" s="254"/>
      <c r="D104" s="294">
        <v>51</v>
      </c>
      <c r="E104" s="294">
        <v>345</v>
      </c>
      <c r="F104" s="26"/>
      <c r="G104" s="26"/>
      <c r="H104" s="26"/>
      <c r="I104" s="26"/>
      <c r="J104" s="26"/>
      <c r="K104" s="26"/>
      <c r="L104" s="24"/>
      <c r="M104" s="24"/>
      <c r="N104" s="24"/>
      <c r="O104" s="24"/>
      <c r="P104" s="24"/>
      <c r="Q104" s="24"/>
    </row>
    <row r="105" spans="1:17" s="294" customFormat="1">
      <c r="A105" s="13"/>
      <c r="B105" s="149" t="s">
        <v>33</v>
      </c>
      <c r="C105" s="254"/>
      <c r="D105" s="294">
        <v>55</v>
      </c>
      <c r="E105" s="294">
        <v>528</v>
      </c>
      <c r="F105" s="26"/>
      <c r="G105" s="26"/>
      <c r="H105" s="26"/>
      <c r="I105" s="26"/>
      <c r="J105" s="26"/>
      <c r="K105" s="26"/>
      <c r="L105" s="24"/>
      <c r="M105" s="24"/>
      <c r="N105" s="24"/>
      <c r="O105" s="24"/>
      <c r="P105" s="24"/>
      <c r="Q105" s="24"/>
    </row>
    <row r="106" spans="1:17" s="294" customFormat="1">
      <c r="A106" s="13"/>
      <c r="B106" s="149" t="s">
        <v>9</v>
      </c>
      <c r="C106" s="254"/>
      <c r="D106" s="294">
        <v>59</v>
      </c>
      <c r="E106" s="294">
        <v>229</v>
      </c>
      <c r="F106" s="26"/>
      <c r="G106" s="26"/>
      <c r="H106" s="26"/>
      <c r="I106" s="26"/>
      <c r="J106" s="26"/>
      <c r="K106" s="26"/>
      <c r="L106" s="24"/>
      <c r="M106" s="24"/>
      <c r="N106" s="24"/>
      <c r="O106" s="24"/>
      <c r="P106" s="24"/>
      <c r="Q106" s="24"/>
    </row>
    <row r="107" spans="1:17" s="294" customFormat="1">
      <c r="A107" s="13"/>
      <c r="B107" s="149" t="s">
        <v>18</v>
      </c>
      <c r="C107" s="254"/>
      <c r="D107" s="294">
        <v>65</v>
      </c>
      <c r="E107" s="294">
        <v>473</v>
      </c>
      <c r="F107" s="26"/>
      <c r="G107" s="26"/>
      <c r="H107" s="26"/>
      <c r="I107" s="26"/>
      <c r="J107" s="26"/>
      <c r="K107" s="26"/>
      <c r="L107" s="24"/>
      <c r="M107" s="24"/>
      <c r="N107" s="24"/>
      <c r="O107" s="24"/>
      <c r="P107" s="24"/>
      <c r="Q107" s="24"/>
    </row>
    <row r="108" spans="1:17" s="294" customFormat="1">
      <c r="A108" s="13"/>
      <c r="B108" s="149" t="s">
        <v>19</v>
      </c>
      <c r="C108" s="254"/>
      <c r="D108" s="294">
        <v>71</v>
      </c>
      <c r="E108" s="294">
        <v>360</v>
      </c>
      <c r="F108" s="26"/>
      <c r="G108" s="26"/>
      <c r="H108" s="26"/>
      <c r="I108" s="26"/>
      <c r="J108" s="26"/>
      <c r="K108" s="26"/>
      <c r="L108" s="24"/>
      <c r="M108" s="24"/>
      <c r="N108" s="24"/>
      <c r="O108" s="24"/>
      <c r="P108" s="24"/>
      <c r="Q108" s="24"/>
    </row>
    <row r="109" spans="1:17" s="294" customFormat="1">
      <c r="A109" s="13"/>
      <c r="B109" s="149" t="s">
        <v>30</v>
      </c>
      <c r="C109" s="254"/>
      <c r="D109" s="294">
        <v>76</v>
      </c>
      <c r="E109" s="294">
        <v>735</v>
      </c>
      <c r="F109" s="26"/>
      <c r="G109" s="26"/>
      <c r="H109" s="26"/>
      <c r="I109" s="26"/>
      <c r="J109" s="26"/>
      <c r="K109" s="26"/>
      <c r="L109" s="24"/>
      <c r="M109" s="24"/>
      <c r="N109" s="24"/>
      <c r="O109" s="24"/>
      <c r="P109" s="24"/>
      <c r="Q109" s="24"/>
    </row>
    <row r="110" spans="1:17" s="294" customFormat="1">
      <c r="A110" s="13"/>
      <c r="B110" s="149" t="s">
        <v>12</v>
      </c>
      <c r="C110" s="254"/>
      <c r="D110" s="294">
        <v>81</v>
      </c>
      <c r="E110" s="294">
        <v>353</v>
      </c>
      <c r="F110" s="26"/>
      <c r="G110" s="28"/>
      <c r="H110" s="28"/>
      <c r="I110" s="28"/>
      <c r="J110" s="28"/>
      <c r="K110" s="28"/>
      <c r="L110" s="24"/>
      <c r="M110" s="24"/>
      <c r="N110" s="24"/>
      <c r="O110" s="24"/>
      <c r="P110" s="24"/>
      <c r="Q110" s="24"/>
    </row>
    <row r="111" spans="1:17" s="294" customFormat="1">
      <c r="A111" s="13"/>
      <c r="B111" s="149" t="s">
        <v>13</v>
      </c>
      <c r="C111" s="254"/>
      <c r="D111" s="294">
        <v>82</v>
      </c>
      <c r="E111" s="294">
        <v>472</v>
      </c>
      <c r="F111" s="26"/>
      <c r="G111" s="26"/>
      <c r="H111" s="26"/>
      <c r="I111" s="26"/>
      <c r="J111" s="26"/>
      <c r="K111" s="26"/>
      <c r="L111" s="24"/>
      <c r="M111" s="24"/>
      <c r="N111" s="24"/>
      <c r="O111" s="24"/>
      <c r="P111" s="24"/>
      <c r="Q111" s="24"/>
    </row>
    <row r="112" spans="1:17" s="294" customFormat="1">
      <c r="A112" s="13"/>
      <c r="B112" s="149" t="s">
        <v>11</v>
      </c>
      <c r="C112" s="256"/>
      <c r="D112" s="294">
        <v>88</v>
      </c>
      <c r="E112" s="294">
        <v>696</v>
      </c>
      <c r="F112" s="28"/>
      <c r="G112" s="26"/>
      <c r="H112" s="26"/>
      <c r="I112" s="26"/>
      <c r="J112" s="26"/>
      <c r="K112" s="26"/>
      <c r="L112" s="24"/>
      <c r="M112" s="24"/>
      <c r="N112" s="24"/>
      <c r="O112" s="24"/>
      <c r="P112" s="24"/>
      <c r="Q112" s="24"/>
    </row>
    <row r="113" spans="1:17" s="294" customFormat="1">
      <c r="A113" s="13"/>
      <c r="B113" s="149" t="s">
        <v>17</v>
      </c>
      <c r="C113" s="254"/>
      <c r="D113" s="294">
        <v>94</v>
      </c>
      <c r="E113" s="294">
        <v>622</v>
      </c>
      <c r="F113" s="26"/>
      <c r="G113" s="26"/>
      <c r="H113" s="26"/>
      <c r="I113" s="26"/>
      <c r="J113" s="26"/>
      <c r="K113" s="26"/>
      <c r="L113" s="24"/>
      <c r="M113" s="24"/>
      <c r="N113" s="24"/>
      <c r="O113" s="24"/>
      <c r="P113" s="24"/>
      <c r="Q113" s="24"/>
    </row>
    <row r="114" spans="1:17" s="294" customFormat="1">
      <c r="A114" s="13"/>
      <c r="B114" s="149" t="s">
        <v>14</v>
      </c>
      <c r="C114" s="254"/>
      <c r="D114" s="294">
        <v>100</v>
      </c>
      <c r="E114" s="294">
        <v>585</v>
      </c>
      <c r="F114" s="26"/>
      <c r="G114" s="26"/>
      <c r="H114" s="26"/>
      <c r="I114" s="26"/>
      <c r="J114" s="26"/>
      <c r="K114" s="26"/>
      <c r="L114" s="24"/>
      <c r="M114" s="24"/>
      <c r="N114" s="24"/>
      <c r="O114" s="24"/>
      <c r="P114" s="24"/>
      <c r="Q114" s="24"/>
    </row>
    <row r="115" spans="1:17" s="294" customFormat="1">
      <c r="A115" s="13"/>
      <c r="B115" s="149" t="s">
        <v>32</v>
      </c>
      <c r="C115" s="254"/>
      <c r="D115" s="294">
        <v>210</v>
      </c>
      <c r="E115" s="294">
        <v>1439</v>
      </c>
      <c r="F115" s="26"/>
      <c r="G115" s="26"/>
      <c r="H115" s="26"/>
      <c r="I115" s="26"/>
      <c r="J115" s="26"/>
      <c r="K115" s="26"/>
      <c r="L115" s="24"/>
      <c r="M115" s="24"/>
      <c r="N115" s="24"/>
      <c r="O115" s="24"/>
      <c r="P115" s="24"/>
      <c r="Q115" s="24"/>
    </row>
    <row r="116" spans="1:17" s="294" customFormat="1">
      <c r="A116" s="13"/>
      <c r="B116" s="306" t="s">
        <v>42</v>
      </c>
      <c r="D116" s="284">
        <v>1273</v>
      </c>
      <c r="E116" s="284">
        <v>8541</v>
      </c>
      <c r="F116" s="26"/>
      <c r="G116" s="26"/>
      <c r="H116" s="26"/>
      <c r="I116" s="26"/>
      <c r="J116" s="26"/>
      <c r="K116" s="26"/>
      <c r="L116" s="24"/>
      <c r="M116" s="24"/>
      <c r="N116" s="24"/>
      <c r="O116" s="24"/>
      <c r="P116" s="24"/>
      <c r="Q116" s="24"/>
    </row>
    <row r="117" spans="1:17" s="294" customFormat="1">
      <c r="A117" s="13"/>
      <c r="B117" s="186"/>
      <c r="D117" s="146"/>
      <c r="E117" s="146"/>
      <c r="F117" s="26"/>
      <c r="G117" s="26"/>
      <c r="H117" s="26"/>
      <c r="I117" s="26"/>
      <c r="J117" s="26"/>
      <c r="K117" s="26"/>
      <c r="L117" s="24"/>
      <c r="M117" s="24"/>
      <c r="N117" s="24"/>
      <c r="O117" s="24"/>
      <c r="P117" s="24"/>
      <c r="Q117" s="24"/>
    </row>
    <row r="118" spans="1:17" s="294" customFormat="1" ht="26.4" customHeight="1">
      <c r="A118" s="725" t="s">
        <v>346</v>
      </c>
      <c r="B118" s="725"/>
      <c r="C118" s="725"/>
      <c r="D118" s="725"/>
      <c r="E118" s="725"/>
    </row>
    <row r="119" spans="1:17" s="294" customFormat="1" ht="15" customHeight="1">
      <c r="A119" s="725"/>
      <c r="B119" s="725"/>
      <c r="C119" s="725"/>
      <c r="D119" s="725"/>
      <c r="E119" s="725"/>
    </row>
    <row r="120" spans="1:17" s="258" customFormat="1">
      <c r="A120" s="257" t="s">
        <v>347</v>
      </c>
    </row>
    <row r="121" spans="1:17" s="244" customFormat="1">
      <c r="B121" s="235"/>
      <c r="C121" s="235"/>
    </row>
    <row r="122" spans="1:17" s="244" customFormat="1" ht="43.2">
      <c r="B122" s="259" t="s">
        <v>50</v>
      </c>
      <c r="C122" s="259" t="s">
        <v>50</v>
      </c>
      <c r="D122" s="260" t="s">
        <v>348</v>
      </c>
      <c r="E122" s="282" t="s">
        <v>349</v>
      </c>
    </row>
    <row r="123" spans="1:17" s="244" customFormat="1">
      <c r="B123" s="261" t="s">
        <v>20</v>
      </c>
      <c r="C123" s="261"/>
      <c r="D123" s="208">
        <v>13.7</v>
      </c>
      <c r="E123" s="244">
        <v>8.6999999999999993</v>
      </c>
    </row>
    <row r="124" spans="1:17" s="244" customFormat="1">
      <c r="B124" s="261" t="s">
        <v>23</v>
      </c>
      <c r="C124" s="261"/>
      <c r="D124" s="208">
        <v>12.5</v>
      </c>
      <c r="E124" s="244">
        <v>8.6999999999999993</v>
      </c>
    </row>
    <row r="125" spans="1:17" s="244" customFormat="1">
      <c r="B125" s="261" t="s">
        <v>18</v>
      </c>
      <c r="C125" s="261"/>
      <c r="D125" s="208">
        <v>11.5</v>
      </c>
      <c r="E125" s="244">
        <v>8.6999999999999993</v>
      </c>
    </row>
    <row r="126" spans="1:17" s="244" customFormat="1">
      <c r="B126" s="261" t="s">
        <v>8</v>
      </c>
      <c r="C126" s="261"/>
      <c r="D126" s="208">
        <v>11</v>
      </c>
      <c r="E126" s="244">
        <v>8.6999999999999993</v>
      </c>
    </row>
    <row r="127" spans="1:17" s="244" customFormat="1">
      <c r="B127" s="261" t="s">
        <v>12</v>
      </c>
      <c r="C127" s="261"/>
      <c r="D127" s="208">
        <v>10.1</v>
      </c>
      <c r="E127" s="244">
        <v>8.6999999999999993</v>
      </c>
    </row>
    <row r="128" spans="1:17" s="244" customFormat="1">
      <c r="B128" s="261" t="s">
        <v>7</v>
      </c>
      <c r="C128" s="261"/>
      <c r="D128" s="208">
        <v>10.1</v>
      </c>
      <c r="E128" s="244">
        <v>8.6999999999999993</v>
      </c>
    </row>
    <row r="129" spans="2:5" s="244" customFormat="1">
      <c r="B129" s="261" t="s">
        <v>27</v>
      </c>
      <c r="C129" s="261"/>
      <c r="D129" s="208">
        <v>10</v>
      </c>
      <c r="E129" s="244">
        <v>8.6999999999999993</v>
      </c>
    </row>
    <row r="130" spans="2:5" s="244" customFormat="1">
      <c r="B130" s="261" t="s">
        <v>9</v>
      </c>
      <c r="C130" s="261"/>
      <c r="D130" s="208">
        <v>9.9</v>
      </c>
      <c r="E130" s="244">
        <v>8.6999999999999993</v>
      </c>
    </row>
    <row r="131" spans="2:5" s="244" customFormat="1">
      <c r="B131" s="207" t="s">
        <v>16</v>
      </c>
      <c r="C131" s="210">
        <v>9.5</v>
      </c>
      <c r="D131" s="235"/>
      <c r="E131" s="235">
        <v>8.6999999999999993</v>
      </c>
    </row>
    <row r="132" spans="2:5" s="244" customFormat="1">
      <c r="B132" s="261" t="s">
        <v>13</v>
      </c>
      <c r="C132" s="261"/>
      <c r="D132" s="208">
        <v>9.4</v>
      </c>
      <c r="E132" s="244">
        <v>8.6999999999999993</v>
      </c>
    </row>
    <row r="133" spans="2:5" s="244" customFormat="1">
      <c r="B133" s="261" t="s">
        <v>10</v>
      </c>
      <c r="C133" s="261"/>
      <c r="D133" s="208">
        <v>8.9</v>
      </c>
      <c r="E133" s="244">
        <v>8.6999999999999993</v>
      </c>
    </row>
    <row r="134" spans="2:5" s="244" customFormat="1">
      <c r="B134" s="261" t="s">
        <v>11</v>
      </c>
      <c r="C134" s="261"/>
      <c r="D134" s="208">
        <v>8.6999999999999993</v>
      </c>
      <c r="E134" s="244">
        <v>8.6999999999999993</v>
      </c>
    </row>
    <row r="135" spans="2:5" s="244" customFormat="1">
      <c r="B135" s="261" t="s">
        <v>17</v>
      </c>
      <c r="C135" s="261"/>
      <c r="D135" s="208">
        <v>8.6</v>
      </c>
      <c r="E135" s="244">
        <v>8.6999999999999993</v>
      </c>
    </row>
    <row r="136" spans="2:5" s="244" customFormat="1">
      <c r="B136" s="261" t="s">
        <v>24</v>
      </c>
      <c r="C136" s="261"/>
      <c r="D136" s="208">
        <v>8.3000000000000007</v>
      </c>
      <c r="E136" s="244">
        <v>8.6999999999999993</v>
      </c>
    </row>
    <row r="137" spans="2:5" s="244" customFormat="1">
      <c r="B137" s="261" t="s">
        <v>22</v>
      </c>
      <c r="C137" s="261"/>
      <c r="D137" s="208">
        <v>8.3000000000000007</v>
      </c>
      <c r="E137" s="244">
        <v>8.6999999999999993</v>
      </c>
    </row>
    <row r="138" spans="2:5" s="244" customFormat="1">
      <c r="B138" s="261" t="s">
        <v>21</v>
      </c>
      <c r="C138" s="261"/>
      <c r="D138" s="208">
        <v>8.1</v>
      </c>
      <c r="E138" s="244">
        <v>8.6999999999999993</v>
      </c>
    </row>
    <row r="139" spans="2:5" s="244" customFormat="1">
      <c r="B139" s="261" t="s">
        <v>15</v>
      </c>
      <c r="C139" s="261"/>
      <c r="D139" s="208">
        <v>8.1</v>
      </c>
      <c r="E139" s="244">
        <v>8.6999999999999993</v>
      </c>
    </row>
    <row r="140" spans="2:5" s="244" customFormat="1">
      <c r="B140" s="261" t="s">
        <v>26</v>
      </c>
      <c r="C140" s="444"/>
      <c r="D140" s="399">
        <v>7.4</v>
      </c>
      <c r="E140" s="444">
        <v>8.6999999999999993</v>
      </c>
    </row>
    <row r="141" spans="2:5" s="244" customFormat="1">
      <c r="B141" s="261" t="s">
        <v>19</v>
      </c>
      <c r="C141" s="261"/>
      <c r="D141" s="208">
        <v>7.3</v>
      </c>
      <c r="E141" s="244">
        <v>8.6999999999999993</v>
      </c>
    </row>
    <row r="142" spans="2:5" s="244" customFormat="1">
      <c r="B142" s="261" t="s">
        <v>14</v>
      </c>
      <c r="C142" s="261"/>
      <c r="D142" s="208">
        <v>6.7</v>
      </c>
      <c r="E142" s="244">
        <v>8.6999999999999993</v>
      </c>
    </row>
    <row r="143" spans="2:5" s="244" customFormat="1">
      <c r="B143" s="261" t="s">
        <v>25</v>
      </c>
      <c r="C143" s="261"/>
      <c r="D143" s="208">
        <v>5.4</v>
      </c>
      <c r="E143" s="244">
        <v>8.6999999999999993</v>
      </c>
    </row>
    <row r="144" spans="2:5" s="244" customFormat="1">
      <c r="B144" s="211" t="s">
        <v>42</v>
      </c>
      <c r="C144" s="211"/>
      <c r="D144" s="211">
        <v>8.6999999999999993</v>
      </c>
    </row>
    <row r="145" spans="1:3" s="244" customFormat="1"/>
    <row r="146" spans="1:3" s="244" customFormat="1">
      <c r="A146" s="235" t="s">
        <v>542</v>
      </c>
      <c r="C146" s="235"/>
    </row>
    <row r="147" spans="1:3" s="244" customFormat="1">
      <c r="A147" s="235" t="s">
        <v>351</v>
      </c>
      <c r="C147" s="235"/>
    </row>
    <row r="148" spans="1:3" s="244" customFormat="1">
      <c r="A148" s="212" t="s">
        <v>352</v>
      </c>
      <c r="C148" s="212"/>
    </row>
    <row r="149" spans="1:3" s="244" customFormat="1">
      <c r="A149" s="212" t="s">
        <v>353</v>
      </c>
      <c r="C149" s="212"/>
    </row>
    <row r="150" spans="1:3" s="294" customFormat="1">
      <c r="A150" s="212" t="s">
        <v>354</v>
      </c>
      <c r="C150" s="212"/>
    </row>
    <row r="151" spans="1:3" s="294" customFormat="1"/>
    <row r="152" spans="1:3" s="231" customFormat="1">
      <c r="A152" s="588" t="s">
        <v>355</v>
      </c>
      <c r="B152" s="599"/>
      <c r="C152" s="599"/>
    </row>
    <row r="153" spans="1:3" s="294" customFormat="1">
      <c r="A153" s="560"/>
      <c r="B153" s="560"/>
      <c r="C153" s="560"/>
    </row>
    <row r="154" spans="1:3" s="294" customFormat="1">
      <c r="A154" s="586"/>
      <c r="B154" s="586" t="s">
        <v>104</v>
      </c>
      <c r="C154" s="586" t="s">
        <v>356</v>
      </c>
    </row>
    <row r="155" spans="1:3" s="294" customFormat="1">
      <c r="A155" s="586"/>
      <c r="B155" s="586">
        <v>2017</v>
      </c>
      <c r="C155" s="597">
        <v>9.4</v>
      </c>
    </row>
    <row r="156" spans="1:3" s="294" customFormat="1">
      <c r="A156" s="586"/>
      <c r="B156" s="586">
        <v>2018</v>
      </c>
      <c r="C156" s="597">
        <v>9</v>
      </c>
    </row>
    <row r="157" spans="1:3" s="294" customFormat="1">
      <c r="A157" s="586"/>
      <c r="B157" s="586">
        <v>2019</v>
      </c>
      <c r="C157" s="597">
        <v>9.1999999999999993</v>
      </c>
    </row>
    <row r="158" spans="1:3" s="294" customFormat="1">
      <c r="A158" s="586"/>
      <c r="B158" s="586">
        <v>2020</v>
      </c>
      <c r="C158" s="556">
        <v>9.6</v>
      </c>
    </row>
    <row r="159" spans="1:3" s="294" customFormat="1">
      <c r="A159" s="586"/>
      <c r="B159" s="586">
        <v>2021</v>
      </c>
      <c r="C159" s="556">
        <v>9.5</v>
      </c>
    </row>
    <row r="160" spans="1:3" s="294" customFormat="1">
      <c r="A160" s="560"/>
      <c r="B160" s="560"/>
      <c r="C160" s="560"/>
    </row>
    <row r="161" spans="1:3" s="244" customFormat="1">
      <c r="A161" s="602" t="s">
        <v>350</v>
      </c>
      <c r="B161" s="603"/>
      <c r="C161" s="602"/>
    </row>
    <row r="162" spans="1:3" s="244" customFormat="1">
      <c r="A162" s="602" t="s">
        <v>351</v>
      </c>
      <c r="B162" s="603"/>
      <c r="C162" s="602"/>
    </row>
    <row r="163" spans="1:3" s="244" customFormat="1">
      <c r="A163" s="583" t="s">
        <v>352</v>
      </c>
      <c r="B163" s="603"/>
      <c r="C163" s="583"/>
    </row>
    <row r="164" spans="1:3" s="244" customFormat="1">
      <c r="A164" s="583" t="s">
        <v>353</v>
      </c>
      <c r="B164" s="603"/>
      <c r="C164" s="583"/>
    </row>
    <row r="165" spans="1:3" s="244" customFormat="1">
      <c r="A165" s="583" t="s">
        <v>357</v>
      </c>
      <c r="B165" s="603"/>
      <c r="C165" s="583"/>
    </row>
    <row r="166" spans="1:3" s="294" customFormat="1">
      <c r="A166" s="583" t="s">
        <v>354</v>
      </c>
      <c r="B166" s="586"/>
      <c r="C166" s="583"/>
    </row>
    <row r="167" spans="1:3" s="294" customFormat="1"/>
  </sheetData>
  <sortState xmlns:xlrd2="http://schemas.microsoft.com/office/spreadsheetml/2017/richdata2" ref="A4:Q24">
    <sortCondition ref="M4:M24"/>
  </sortState>
  <mergeCells count="11">
    <mergeCell ref="A119:E119"/>
    <mergeCell ref="A118:E118"/>
    <mergeCell ref="A1:H1"/>
    <mergeCell ref="A77:G77"/>
    <mergeCell ref="A51:H51"/>
    <mergeCell ref="A78:G78"/>
    <mergeCell ref="A92:E92"/>
    <mergeCell ref="A31:H31"/>
    <mergeCell ref="A80:I80"/>
    <mergeCell ref="A89:G89"/>
    <mergeCell ref="A90:G90"/>
  </mergeCells>
  <hyperlinks>
    <hyperlink ref="A28" r:id="rId1" display="https://www.njsp.org/ucr/uniform-crime-reports.shtml " xr:uid="{00000000-0004-0000-0B00-000000000000}"/>
    <hyperlink ref="A48" r:id="rId2" display="https://www.njsp.org/ucr/uniform-crime-reports.shtml " xr:uid="{00000000-0004-0000-0B00-000001000000}"/>
  </hyperlinks>
  <pageMargins left="0.7" right="0.7" top="0.75" bottom="0.75" header="0.3" footer="0.3"/>
  <pageSetup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109"/>
  <sheetViews>
    <sheetView topLeftCell="A94" zoomScale="80" zoomScaleNormal="80" workbookViewId="0">
      <selection activeCell="H58" sqref="H58"/>
    </sheetView>
  </sheetViews>
  <sheetFormatPr defaultColWidth="8.6640625" defaultRowHeight="14.4"/>
  <cols>
    <col min="2" max="2" width="22.33203125" customWidth="1"/>
    <col min="3" max="3" width="10.6640625" customWidth="1"/>
    <col min="4" max="4" width="12.33203125" customWidth="1"/>
    <col min="5" max="5" width="12" customWidth="1"/>
    <col min="6" max="6" width="9.88671875" customWidth="1"/>
    <col min="8" max="8" width="12.109375" customWidth="1"/>
    <col min="9" max="9" width="16.44140625" customWidth="1"/>
  </cols>
  <sheetData>
    <row r="1" spans="1:9" s="18" customFormat="1">
      <c r="A1" s="726" t="s">
        <v>425</v>
      </c>
      <c r="B1" s="726"/>
      <c r="C1" s="726"/>
      <c r="D1" s="726"/>
      <c r="E1" s="726"/>
      <c r="F1" s="726"/>
      <c r="G1" s="726"/>
      <c r="H1" s="726"/>
      <c r="I1" s="726"/>
    </row>
    <row r="2" spans="1:9" s="294" customFormat="1"/>
    <row r="3" spans="1:9" s="294" customFormat="1">
      <c r="C3" s="296" t="s">
        <v>148</v>
      </c>
      <c r="D3" s="228" t="s">
        <v>50</v>
      </c>
      <c r="E3" s="156"/>
      <c r="F3" s="156"/>
      <c r="G3" s="156"/>
      <c r="H3" s="156"/>
      <c r="I3" s="155"/>
    </row>
    <row r="4" spans="1:9" s="294" customFormat="1">
      <c r="B4" s="179" t="s">
        <v>7</v>
      </c>
      <c r="C4" s="186">
        <v>570</v>
      </c>
      <c r="D4" s="156"/>
      <c r="E4" s="156"/>
      <c r="F4" s="156"/>
      <c r="G4" s="156"/>
      <c r="H4" s="156"/>
      <c r="I4" s="155"/>
    </row>
    <row r="5" spans="1:9" s="294" customFormat="1">
      <c r="B5" s="179" t="s">
        <v>23</v>
      </c>
      <c r="C5" s="186">
        <v>773</v>
      </c>
      <c r="D5" s="156"/>
      <c r="E5" s="156"/>
      <c r="F5" s="156"/>
      <c r="G5" s="156"/>
      <c r="H5" s="156"/>
      <c r="I5" s="155"/>
    </row>
    <row r="6" spans="1:9" s="294" customFormat="1">
      <c r="B6" s="179" t="s">
        <v>10</v>
      </c>
      <c r="C6" s="160">
        <v>1265</v>
      </c>
      <c r="D6" s="156"/>
      <c r="E6" s="156"/>
      <c r="F6" s="156"/>
      <c r="G6" s="156"/>
      <c r="H6" s="156"/>
      <c r="I6" s="155"/>
    </row>
    <row r="7" spans="1:9" s="294" customFormat="1">
      <c r="B7" s="568" t="s">
        <v>16</v>
      </c>
      <c r="C7" s="572"/>
      <c r="D7" s="575">
        <v>1311</v>
      </c>
      <c r="E7" s="156"/>
      <c r="F7" s="156"/>
      <c r="G7" s="156"/>
      <c r="H7" s="156"/>
      <c r="I7" s="155"/>
    </row>
    <row r="8" spans="1:9" s="294" customFormat="1">
      <c r="B8" s="179" t="s">
        <v>20</v>
      </c>
      <c r="C8" s="160">
        <v>1339</v>
      </c>
      <c r="D8" s="156"/>
      <c r="E8" s="156"/>
      <c r="F8" s="156"/>
      <c r="G8" s="156"/>
      <c r="H8" s="156"/>
      <c r="I8" s="155"/>
    </row>
    <row r="9" spans="1:9" s="294" customFormat="1">
      <c r="B9" s="179" t="s">
        <v>8</v>
      </c>
      <c r="C9" s="160">
        <v>1802</v>
      </c>
      <c r="D9" s="156"/>
      <c r="E9" s="156"/>
      <c r="F9" s="156"/>
      <c r="G9" s="156"/>
      <c r="H9" s="156"/>
      <c r="I9" s="155"/>
    </row>
    <row r="10" spans="1:9" s="294" customFormat="1">
      <c r="B10" s="179" t="s">
        <v>9</v>
      </c>
      <c r="C10" s="160">
        <v>1840</v>
      </c>
      <c r="D10" s="156"/>
      <c r="E10" s="156"/>
      <c r="F10" s="156"/>
      <c r="G10" s="156"/>
      <c r="H10" s="156"/>
      <c r="I10" s="155"/>
    </row>
    <row r="11" spans="1:9" s="294" customFormat="1">
      <c r="B11" s="179" t="s">
        <v>18</v>
      </c>
      <c r="C11" s="160">
        <v>2139</v>
      </c>
      <c r="D11" s="156"/>
      <c r="E11" s="156"/>
      <c r="F11" s="156"/>
      <c r="G11" s="156"/>
      <c r="H11" s="156"/>
      <c r="I11" s="155"/>
    </row>
    <row r="12" spans="1:9" s="294" customFormat="1">
      <c r="B12" s="179" t="s">
        <v>15</v>
      </c>
      <c r="C12" s="160">
        <v>2417</v>
      </c>
      <c r="D12" s="156"/>
      <c r="E12" s="156"/>
      <c r="F12" s="156"/>
      <c r="G12" s="156"/>
      <c r="H12" s="156"/>
      <c r="I12" s="155"/>
    </row>
    <row r="13" spans="1:9" s="301" customFormat="1">
      <c r="B13" s="486" t="s">
        <v>26</v>
      </c>
      <c r="C13" s="569">
        <v>2451</v>
      </c>
      <c r="E13" s="156"/>
      <c r="F13" s="156"/>
      <c r="G13" s="156"/>
      <c r="H13" s="156"/>
      <c r="I13" s="155"/>
    </row>
    <row r="14" spans="1:9" s="294" customFormat="1">
      <c r="B14" s="179" t="s">
        <v>27</v>
      </c>
      <c r="C14" s="160">
        <v>2510</v>
      </c>
      <c r="D14" s="158"/>
      <c r="E14" s="156"/>
      <c r="F14" s="156"/>
      <c r="G14" s="156"/>
      <c r="H14" s="156"/>
      <c r="I14" s="155"/>
    </row>
    <row r="15" spans="1:9" s="294" customFormat="1">
      <c r="B15" s="179" t="s">
        <v>25</v>
      </c>
      <c r="C15" s="160">
        <v>2656</v>
      </c>
      <c r="D15" s="156"/>
      <c r="E15" s="156"/>
      <c r="F15" s="156"/>
      <c r="G15" s="156"/>
      <c r="H15" s="156"/>
      <c r="I15" s="155"/>
    </row>
    <row r="16" spans="1:9" s="294" customFormat="1">
      <c r="B16" s="179" t="s">
        <v>17</v>
      </c>
      <c r="C16" s="160">
        <v>3054</v>
      </c>
      <c r="D16" s="156"/>
      <c r="E16" s="156"/>
      <c r="F16" s="156"/>
      <c r="G16" s="156"/>
      <c r="H16" s="156"/>
      <c r="I16" s="155"/>
    </row>
    <row r="17" spans="1:9" s="294" customFormat="1">
      <c r="B17" s="174" t="s">
        <v>24</v>
      </c>
      <c r="C17" s="186">
        <v>3187</v>
      </c>
      <c r="D17" s="186"/>
      <c r="E17" s="186"/>
      <c r="F17" s="186"/>
      <c r="G17" s="186"/>
      <c r="H17" s="186"/>
    </row>
    <row r="18" spans="1:9" s="294" customFormat="1">
      <c r="B18" s="179" t="s">
        <v>12</v>
      </c>
      <c r="C18" s="160">
        <v>3410</v>
      </c>
      <c r="D18" s="186"/>
      <c r="E18" s="186"/>
      <c r="F18" s="186"/>
      <c r="G18" s="186"/>
      <c r="H18" s="186"/>
    </row>
    <row r="19" spans="1:9" s="294" customFormat="1">
      <c r="B19" s="179" t="s">
        <v>13</v>
      </c>
      <c r="C19" s="160">
        <v>3514</v>
      </c>
      <c r="D19" s="186"/>
      <c r="E19" s="186"/>
      <c r="F19" s="186"/>
      <c r="G19" s="186"/>
      <c r="H19" s="186"/>
    </row>
    <row r="20" spans="1:9" s="294" customFormat="1">
      <c r="B20" s="179" t="s">
        <v>11</v>
      </c>
      <c r="C20" s="160">
        <v>3747</v>
      </c>
      <c r="D20" s="186"/>
      <c r="E20" s="186"/>
      <c r="F20" s="186"/>
      <c r="G20" s="186"/>
      <c r="H20" s="186"/>
    </row>
    <row r="21" spans="1:9" s="294" customFormat="1">
      <c r="B21" s="179" t="s">
        <v>14</v>
      </c>
      <c r="C21" s="160">
        <v>4336</v>
      </c>
      <c r="D21" s="186"/>
      <c r="E21" s="186"/>
      <c r="F21" s="186"/>
      <c r="G21" s="186"/>
      <c r="H21" s="186"/>
    </row>
    <row r="22" spans="1:9" s="294" customFormat="1">
      <c r="B22" s="179" t="s">
        <v>19</v>
      </c>
      <c r="C22" s="160">
        <v>4372</v>
      </c>
      <c r="D22" s="186"/>
      <c r="E22" s="186"/>
      <c r="F22" s="186"/>
      <c r="G22" s="186"/>
      <c r="H22" s="186"/>
    </row>
    <row r="23" spans="1:9" s="294" customFormat="1">
      <c r="B23" s="179" t="s">
        <v>22</v>
      </c>
      <c r="C23" s="160">
        <v>6420</v>
      </c>
      <c r="D23" s="186"/>
      <c r="E23" s="186"/>
      <c r="F23" s="186"/>
      <c r="G23" s="186"/>
      <c r="H23" s="186"/>
    </row>
    <row r="24" spans="1:9" s="294" customFormat="1">
      <c r="B24" s="179" t="s">
        <v>21</v>
      </c>
      <c r="C24" s="160">
        <v>6532</v>
      </c>
      <c r="D24" s="186"/>
      <c r="E24" s="186"/>
      <c r="F24" s="186"/>
      <c r="G24" s="186"/>
      <c r="H24" s="186"/>
    </row>
    <row r="25" spans="1:9" s="294" customFormat="1">
      <c r="B25" s="303" t="s">
        <v>42</v>
      </c>
      <c r="C25" s="160">
        <v>59645</v>
      </c>
      <c r="D25" s="186"/>
      <c r="E25" s="186"/>
      <c r="F25" s="186"/>
      <c r="G25" s="186"/>
      <c r="H25" s="186"/>
    </row>
    <row r="26" spans="1:9" s="294" customFormat="1"/>
    <row r="27" spans="1:9" s="294" customFormat="1" ht="14.25" customHeight="1">
      <c r="A27" s="725" t="s">
        <v>149</v>
      </c>
      <c r="B27" s="725"/>
      <c r="C27" s="725"/>
      <c r="D27" s="725"/>
      <c r="E27" s="725"/>
      <c r="F27" s="725"/>
      <c r="G27" s="725"/>
      <c r="H27" s="725"/>
    </row>
    <row r="28" spans="1:9" s="294" customFormat="1" ht="25.35" customHeight="1">
      <c r="A28" s="725" t="s">
        <v>223</v>
      </c>
      <c r="B28" s="725"/>
      <c r="C28" s="725"/>
      <c r="D28" s="725"/>
      <c r="E28" s="725"/>
      <c r="F28" s="725"/>
      <c r="G28" s="725"/>
      <c r="H28" s="725"/>
    </row>
    <row r="29" spans="1:9" s="294" customFormat="1">
      <c r="A29" s="307"/>
      <c r="B29" s="307"/>
      <c r="C29" s="307"/>
      <c r="D29" s="307"/>
      <c r="E29" s="307"/>
      <c r="F29" s="307"/>
      <c r="G29" s="307"/>
      <c r="H29" s="307"/>
    </row>
    <row r="30" spans="1:9" s="18" customFormat="1">
      <c r="A30" s="726" t="s">
        <v>426</v>
      </c>
      <c r="B30" s="726"/>
      <c r="C30" s="726"/>
      <c r="D30" s="726"/>
      <c r="E30" s="726"/>
      <c r="F30" s="726"/>
      <c r="G30" s="726"/>
      <c r="H30" s="726"/>
      <c r="I30" s="726"/>
    </row>
    <row r="31" spans="1:9">
      <c r="A31" s="642"/>
      <c r="B31" s="642"/>
      <c r="C31" s="642"/>
      <c r="D31" s="642"/>
      <c r="E31" s="642"/>
      <c r="F31" s="642"/>
      <c r="G31" s="642"/>
      <c r="H31" s="642"/>
      <c r="I31" s="642"/>
    </row>
    <row r="32" spans="1:9">
      <c r="A32" s="642"/>
      <c r="B32" s="642"/>
      <c r="C32" s="643" t="s">
        <v>148</v>
      </c>
      <c r="D32" s="644"/>
      <c r="E32" s="644"/>
      <c r="F32" s="644"/>
      <c r="G32" s="644"/>
      <c r="H32" s="645"/>
      <c r="I32" s="646"/>
    </row>
    <row r="33" spans="1:14">
      <c r="A33" s="642"/>
      <c r="B33" s="647">
        <v>2015</v>
      </c>
      <c r="C33" s="648">
        <v>1369</v>
      </c>
      <c r="D33" s="648"/>
      <c r="E33" s="648"/>
      <c r="F33" s="648"/>
      <c r="G33" s="648"/>
      <c r="H33" s="649"/>
      <c r="I33" s="642"/>
    </row>
    <row r="34" spans="1:14">
      <c r="A34" s="642"/>
      <c r="B34" s="647">
        <v>2016</v>
      </c>
      <c r="C34" s="648">
        <v>1175</v>
      </c>
      <c r="D34" s="648"/>
      <c r="E34" s="648"/>
      <c r="F34" s="648"/>
      <c r="G34" s="648"/>
      <c r="H34" s="649"/>
      <c r="I34" s="642"/>
    </row>
    <row r="35" spans="1:14">
      <c r="A35" s="642"/>
      <c r="B35" s="647">
        <v>2017</v>
      </c>
      <c r="C35" s="648">
        <v>1204</v>
      </c>
      <c r="D35" s="648"/>
      <c r="E35" s="648"/>
      <c r="F35" s="648"/>
      <c r="G35" s="648"/>
      <c r="H35" s="649"/>
      <c r="I35" s="642"/>
    </row>
    <row r="36" spans="1:14">
      <c r="A36" s="642"/>
      <c r="B36" s="647">
        <v>2018</v>
      </c>
      <c r="C36" s="648">
        <v>1225</v>
      </c>
      <c r="D36" s="648"/>
      <c r="E36" s="648"/>
      <c r="F36" s="648"/>
      <c r="G36" s="648"/>
      <c r="H36" s="649"/>
      <c r="I36" s="642"/>
    </row>
    <row r="37" spans="1:14">
      <c r="A37" s="642"/>
      <c r="B37" s="647">
        <v>2019</v>
      </c>
      <c r="C37" s="648">
        <v>1311</v>
      </c>
      <c r="D37" s="648"/>
      <c r="E37" s="648"/>
      <c r="F37" s="648"/>
      <c r="G37" s="648"/>
      <c r="H37" s="649"/>
      <c r="I37" s="642"/>
    </row>
    <row r="38" spans="1:14">
      <c r="A38" s="642"/>
      <c r="B38" s="642"/>
      <c r="C38" s="642"/>
      <c r="D38" s="642"/>
      <c r="E38" s="642"/>
      <c r="F38" s="642"/>
      <c r="G38" s="642"/>
      <c r="H38" s="642"/>
      <c r="I38" s="642"/>
    </row>
    <row r="39" spans="1:14" ht="14.25" customHeight="1">
      <c r="A39" s="725" t="s">
        <v>149</v>
      </c>
      <c r="B39" s="725"/>
      <c r="C39" s="725"/>
      <c r="D39" s="725"/>
      <c r="E39" s="725"/>
      <c r="F39" s="725"/>
      <c r="G39" s="725"/>
      <c r="H39" s="725"/>
      <c r="I39" s="642"/>
    </row>
    <row r="40" spans="1:14" ht="25.35" customHeight="1">
      <c r="A40" s="725" t="s">
        <v>223</v>
      </c>
      <c r="B40" s="725"/>
      <c r="C40" s="725"/>
      <c r="D40" s="725"/>
      <c r="E40" s="725"/>
      <c r="F40" s="725"/>
      <c r="G40" s="725"/>
      <c r="H40" s="725"/>
      <c r="I40" s="642"/>
    </row>
    <row r="41" spans="1:14">
      <c r="A41" s="365"/>
      <c r="B41" s="365"/>
      <c r="C41" s="365"/>
      <c r="D41" s="365"/>
      <c r="E41" s="365"/>
      <c r="F41" s="365"/>
      <c r="G41" s="365"/>
      <c r="H41" s="365"/>
      <c r="I41" s="364"/>
    </row>
    <row r="42" spans="1:14" s="355" customFormat="1">
      <c r="A42" s="726" t="s">
        <v>427</v>
      </c>
      <c r="B42" s="726"/>
      <c r="C42" s="726"/>
      <c r="D42" s="726"/>
      <c r="E42" s="726"/>
      <c r="F42" s="726"/>
      <c r="G42" s="726"/>
      <c r="H42" s="726"/>
      <c r="I42" s="726"/>
      <c r="J42" s="356"/>
      <c r="K42" s="356"/>
      <c r="L42" s="356"/>
      <c r="M42" s="356"/>
      <c r="N42" s="356"/>
    </row>
    <row r="43" spans="1:14" s="355" customFormat="1">
      <c r="A43" s="642"/>
      <c r="B43" s="642"/>
      <c r="C43" s="642"/>
      <c r="D43" s="642"/>
      <c r="E43" s="642"/>
      <c r="F43" s="642"/>
      <c r="G43" s="642"/>
      <c r="H43" s="642"/>
      <c r="I43" s="642"/>
    </row>
    <row r="44" spans="1:14" s="355" customFormat="1">
      <c r="A44" s="600"/>
      <c r="B44" s="638" t="s">
        <v>150</v>
      </c>
      <c r="C44" s="638">
        <v>2019</v>
      </c>
      <c r="D44" s="638"/>
      <c r="E44" s="638"/>
      <c r="F44" s="638"/>
      <c r="G44" s="638"/>
      <c r="H44" s="600"/>
      <c r="I44" s="600"/>
    </row>
    <row r="45" spans="1:14" s="355" customFormat="1">
      <c r="A45" s="600"/>
      <c r="B45" s="636" t="s">
        <v>159</v>
      </c>
      <c r="C45" s="584">
        <v>896</v>
      </c>
      <c r="D45" s="584"/>
      <c r="E45" s="584"/>
      <c r="F45" s="584"/>
      <c r="G45" s="584"/>
      <c r="H45" s="600"/>
      <c r="I45" s="600"/>
    </row>
    <row r="46" spans="1:14" s="355" customFormat="1">
      <c r="A46" s="600"/>
      <c r="B46" s="636" t="s">
        <v>152</v>
      </c>
      <c r="C46" s="632">
        <v>372</v>
      </c>
      <c r="D46" s="632"/>
      <c r="E46" s="632"/>
      <c r="F46" s="632"/>
      <c r="G46" s="632"/>
      <c r="H46" s="600"/>
      <c r="I46" s="600"/>
    </row>
    <row r="47" spans="1:14" s="355" customFormat="1">
      <c r="A47" s="600"/>
      <c r="B47" s="636" t="s">
        <v>157</v>
      </c>
      <c r="C47" s="584">
        <v>58</v>
      </c>
      <c r="D47" s="584"/>
      <c r="E47" s="584"/>
      <c r="F47" s="584"/>
      <c r="G47" s="584"/>
      <c r="H47" s="600"/>
      <c r="I47" s="600"/>
    </row>
    <row r="48" spans="1:14" s="355" customFormat="1">
      <c r="A48" s="600"/>
      <c r="B48" s="636" t="s">
        <v>265</v>
      </c>
      <c r="C48" s="584">
        <v>22</v>
      </c>
      <c r="D48" s="584"/>
      <c r="E48" s="584"/>
      <c r="F48" s="584"/>
      <c r="G48" s="584"/>
      <c r="H48" s="600"/>
      <c r="I48" s="600"/>
    </row>
    <row r="49" spans="1:9" s="355" customFormat="1">
      <c r="A49" s="600"/>
      <c r="B49" s="636" t="s">
        <v>227</v>
      </c>
      <c r="C49" s="632">
        <v>18</v>
      </c>
      <c r="D49" s="584"/>
      <c r="E49" s="584"/>
      <c r="F49" s="584"/>
      <c r="G49" s="584"/>
      <c r="H49" s="600"/>
      <c r="I49" s="600"/>
    </row>
    <row r="50" spans="1:9" s="355" customFormat="1">
      <c r="A50" s="600"/>
      <c r="B50" s="636" t="s">
        <v>229</v>
      </c>
      <c r="C50" s="584">
        <v>9</v>
      </c>
      <c r="D50" s="584"/>
      <c r="E50" s="584"/>
      <c r="F50" s="584"/>
      <c r="G50" s="584"/>
      <c r="H50" s="600"/>
      <c r="I50" s="600"/>
    </row>
    <row r="51" spans="1:9" s="355" customFormat="1">
      <c r="A51" s="600"/>
      <c r="B51" s="636" t="s">
        <v>158</v>
      </c>
      <c r="C51" s="584">
        <v>6</v>
      </c>
      <c r="D51" s="584"/>
      <c r="E51" s="584"/>
      <c r="F51" s="584"/>
      <c r="G51" s="584"/>
      <c r="H51" s="600"/>
      <c r="I51" s="600"/>
    </row>
    <row r="52" spans="1:9" s="355" customFormat="1">
      <c r="A52" s="600"/>
      <c r="B52" s="636" t="s">
        <v>264</v>
      </c>
      <c r="C52" s="584">
        <v>5</v>
      </c>
      <c r="D52" s="584"/>
      <c r="E52" s="584"/>
      <c r="F52" s="584"/>
      <c r="G52" s="584"/>
      <c r="H52" s="600"/>
      <c r="I52" s="600"/>
    </row>
    <row r="53" spans="1:9" s="355" customFormat="1">
      <c r="A53" s="600"/>
      <c r="B53" s="636" t="s">
        <v>160</v>
      </c>
      <c r="C53" s="584">
        <v>3</v>
      </c>
      <c r="D53" s="584"/>
      <c r="E53" s="584"/>
      <c r="F53" s="584"/>
      <c r="G53" s="584"/>
      <c r="H53" s="600"/>
      <c r="I53" s="600"/>
    </row>
    <row r="54" spans="1:9" s="355" customFormat="1">
      <c r="A54" s="600"/>
      <c r="B54" s="636" t="s">
        <v>142</v>
      </c>
      <c r="C54" s="584">
        <v>3</v>
      </c>
      <c r="D54" s="632"/>
      <c r="E54" s="632"/>
      <c r="F54" s="632"/>
      <c r="G54" s="632"/>
      <c r="H54" s="600"/>
      <c r="I54" s="600"/>
    </row>
    <row r="55" spans="1:9" s="355" customFormat="1">
      <c r="A55" s="600"/>
      <c r="B55" s="636" t="s">
        <v>154</v>
      </c>
      <c r="C55" s="632">
        <v>2</v>
      </c>
      <c r="D55" s="584"/>
      <c r="E55" s="584"/>
      <c r="F55" s="584"/>
      <c r="G55" s="584"/>
      <c r="H55" s="600"/>
      <c r="I55" s="600"/>
    </row>
    <row r="56" spans="1:9" s="355" customFormat="1">
      <c r="A56" s="600"/>
      <c r="B56" s="636" t="s">
        <v>262</v>
      </c>
      <c r="C56" s="584">
        <v>1</v>
      </c>
      <c r="D56" s="584"/>
      <c r="E56" s="584"/>
      <c r="F56" s="584"/>
      <c r="G56" s="584"/>
      <c r="H56" s="600"/>
      <c r="I56" s="600"/>
    </row>
    <row r="57" spans="1:9" s="355" customFormat="1">
      <c r="A57" s="600"/>
      <c r="B57" s="636" t="s">
        <v>228</v>
      </c>
      <c r="C57" s="584">
        <v>1</v>
      </c>
      <c r="D57" s="632"/>
      <c r="E57" s="632"/>
      <c r="F57" s="632"/>
      <c r="G57" s="632"/>
      <c r="H57" s="600"/>
      <c r="I57" s="600"/>
    </row>
    <row r="58" spans="1:9" s="355" customFormat="1">
      <c r="A58" s="600"/>
      <c r="B58" s="636" t="s">
        <v>151</v>
      </c>
      <c r="C58" s="584">
        <v>0</v>
      </c>
      <c r="D58" s="632"/>
      <c r="E58" s="632"/>
      <c r="F58" s="632"/>
      <c r="G58" s="632"/>
      <c r="H58" s="600"/>
      <c r="I58" s="642"/>
    </row>
    <row r="59" spans="1:9" s="355" customFormat="1">
      <c r="A59" s="600"/>
      <c r="B59" s="636" t="s">
        <v>155</v>
      </c>
      <c r="C59" s="632">
        <v>0</v>
      </c>
      <c r="D59" s="632"/>
      <c r="E59" s="632"/>
      <c r="F59" s="632"/>
      <c r="G59" s="632"/>
      <c r="H59" s="600"/>
      <c r="I59" s="642"/>
    </row>
    <row r="60" spans="1:9" s="355" customFormat="1">
      <c r="A60" s="600"/>
      <c r="B60" s="636" t="s">
        <v>263</v>
      </c>
      <c r="C60" s="584">
        <v>0</v>
      </c>
      <c r="D60" s="632"/>
      <c r="E60" s="632"/>
      <c r="F60" s="632"/>
      <c r="G60" s="632"/>
      <c r="H60" s="600"/>
      <c r="I60" s="642"/>
    </row>
    <row r="61" spans="1:9" s="355" customFormat="1">
      <c r="A61" s="600"/>
      <c r="B61" s="636" t="s">
        <v>156</v>
      </c>
      <c r="C61" s="584">
        <v>0</v>
      </c>
      <c r="D61" s="584"/>
      <c r="E61" s="584"/>
      <c r="F61" s="584"/>
      <c r="G61" s="584"/>
      <c r="H61" s="600"/>
      <c r="I61" s="642"/>
    </row>
    <row r="62" spans="1:9" s="355" customFormat="1">
      <c r="A62" s="600"/>
      <c r="B62" s="636" t="s">
        <v>139</v>
      </c>
      <c r="C62" s="584">
        <v>0</v>
      </c>
      <c r="D62" s="584"/>
      <c r="E62" s="584"/>
      <c r="F62" s="584"/>
      <c r="G62" s="584"/>
      <c r="H62" s="600"/>
      <c r="I62" s="642"/>
    </row>
    <row r="63" spans="1:9" s="355" customFormat="1">
      <c r="A63" s="600"/>
      <c r="B63" s="636" t="s">
        <v>153</v>
      </c>
      <c r="C63" s="584">
        <v>0</v>
      </c>
      <c r="D63" s="584"/>
      <c r="E63" s="584"/>
      <c r="F63" s="584"/>
      <c r="G63" s="584"/>
      <c r="H63" s="600"/>
      <c r="I63" s="642"/>
    </row>
    <row r="64" spans="1:9" s="355" customFormat="1">
      <c r="A64" s="600"/>
      <c r="B64" s="595" t="s">
        <v>51</v>
      </c>
      <c r="C64" s="632">
        <v>1396</v>
      </c>
      <c r="D64" s="632"/>
      <c r="E64" s="632"/>
      <c r="F64" s="632"/>
      <c r="G64" s="632"/>
      <c r="H64" s="600"/>
      <c r="I64" s="642"/>
    </row>
    <row r="65" spans="1:20" s="355" customFormat="1">
      <c r="A65" s="642"/>
      <c r="B65" s="642"/>
      <c r="C65" s="642"/>
      <c r="D65" s="642"/>
      <c r="E65" s="642"/>
      <c r="F65" s="642"/>
      <c r="G65" s="642"/>
      <c r="H65" s="642"/>
      <c r="I65" s="642"/>
    </row>
    <row r="66" spans="1:20" s="355" customFormat="1" ht="15" customHeight="1">
      <c r="A66" s="725" t="s">
        <v>149</v>
      </c>
      <c r="B66" s="725"/>
      <c r="C66" s="725"/>
      <c r="D66" s="725"/>
      <c r="E66" s="725"/>
      <c r="F66" s="725"/>
      <c r="G66" s="725"/>
      <c r="H66" s="725"/>
      <c r="I66" s="642"/>
    </row>
    <row r="67" spans="1:20" s="355" customFormat="1" ht="15" customHeight="1">
      <c r="A67" s="725" t="s">
        <v>248</v>
      </c>
      <c r="B67" s="725"/>
      <c r="C67" s="725"/>
      <c r="D67" s="725"/>
      <c r="E67" s="725"/>
      <c r="F67" s="725"/>
      <c r="G67" s="725"/>
      <c r="H67" s="725"/>
      <c r="I67" s="642"/>
    </row>
    <row r="68" spans="1:20" s="355" customFormat="1"/>
    <row r="69" spans="1:20" s="356" customFormat="1">
      <c r="A69" s="726" t="s">
        <v>358</v>
      </c>
      <c r="B69" s="726"/>
      <c r="C69" s="726"/>
      <c r="D69" s="726"/>
      <c r="E69" s="726"/>
      <c r="F69" s="726"/>
    </row>
    <row r="70" spans="1:20" s="355" customFormat="1">
      <c r="A70" s="362"/>
      <c r="B70" s="362"/>
      <c r="C70" s="362"/>
      <c r="D70" s="362"/>
      <c r="E70" s="362"/>
      <c r="F70" s="362"/>
    </row>
    <row r="71" spans="1:20" s="355" customFormat="1">
      <c r="A71" s="13"/>
      <c r="C71" s="747" t="s">
        <v>126</v>
      </c>
      <c r="D71" s="747"/>
      <c r="E71" s="747"/>
      <c r="F71" s="747"/>
      <c r="G71" s="185"/>
      <c r="H71" s="185"/>
      <c r="I71" s="185"/>
      <c r="J71" s="185"/>
      <c r="K71" s="185"/>
      <c r="L71" s="185"/>
      <c r="M71" s="185"/>
      <c r="N71" s="185"/>
    </row>
    <row r="72" spans="1:20" s="355" customFormat="1" ht="24">
      <c r="A72" s="13"/>
      <c r="B72" s="306"/>
      <c r="C72" s="355" t="s">
        <v>217</v>
      </c>
      <c r="D72" s="357" t="s">
        <v>127</v>
      </c>
      <c r="E72" s="357" t="s">
        <v>128</v>
      </c>
      <c r="F72" s="357" t="s">
        <v>129</v>
      </c>
      <c r="G72" s="357" t="s">
        <v>128</v>
      </c>
      <c r="H72" s="26" t="s">
        <v>218</v>
      </c>
      <c r="I72" s="26"/>
      <c r="J72" s="26"/>
      <c r="K72" s="26"/>
      <c r="L72" s="26"/>
      <c r="M72" s="26"/>
      <c r="N72" s="27"/>
      <c r="O72" s="24"/>
      <c r="P72" s="24"/>
      <c r="Q72" s="24"/>
      <c r="R72" s="24"/>
      <c r="S72" s="24"/>
      <c r="T72" s="25"/>
    </row>
    <row r="73" spans="1:20" s="355" customFormat="1">
      <c r="A73" s="13"/>
      <c r="B73" s="149" t="s">
        <v>33</v>
      </c>
      <c r="D73" s="146">
        <v>48475</v>
      </c>
      <c r="E73" s="146">
        <v>6427</v>
      </c>
      <c r="F73" s="146">
        <v>37240</v>
      </c>
      <c r="G73" s="146">
        <v>5230</v>
      </c>
      <c r="H73" s="26"/>
      <c r="I73" s="26"/>
      <c r="J73" s="26"/>
      <c r="K73" s="26"/>
      <c r="L73" s="26"/>
      <c r="M73" s="26"/>
      <c r="N73" s="26"/>
      <c r="O73" s="24"/>
      <c r="P73" s="24"/>
      <c r="Q73" s="24"/>
      <c r="R73" s="24"/>
      <c r="S73" s="24"/>
      <c r="T73" s="24"/>
    </row>
    <row r="74" spans="1:20" s="355" customFormat="1">
      <c r="A74" s="13"/>
      <c r="B74" s="149" t="s">
        <v>24</v>
      </c>
      <c r="D74" s="146">
        <v>50804</v>
      </c>
      <c r="E74" s="146">
        <v>1794</v>
      </c>
      <c r="F74" s="146">
        <v>42462</v>
      </c>
      <c r="G74" s="146">
        <v>3730</v>
      </c>
      <c r="H74" s="26"/>
      <c r="I74" s="26"/>
      <c r="J74" s="26"/>
      <c r="K74" s="26"/>
      <c r="L74" s="26"/>
      <c r="M74" s="26"/>
      <c r="N74" s="26"/>
      <c r="O74" s="24"/>
      <c r="P74" s="24"/>
      <c r="Q74" s="24"/>
      <c r="R74" s="24"/>
      <c r="S74" s="24"/>
      <c r="T74" s="24"/>
    </row>
    <row r="75" spans="1:20" s="301" customFormat="1">
      <c r="A75" s="135"/>
      <c r="B75" s="149" t="s">
        <v>26</v>
      </c>
      <c r="C75" s="145"/>
      <c r="D75" s="146">
        <v>51381</v>
      </c>
      <c r="E75" s="146">
        <v>1609</v>
      </c>
      <c r="F75" s="146">
        <v>44029</v>
      </c>
      <c r="G75" s="146">
        <v>3412</v>
      </c>
      <c r="H75" s="145"/>
      <c r="I75" s="28"/>
      <c r="J75" s="28"/>
      <c r="K75" s="28"/>
      <c r="L75" s="28"/>
      <c r="M75" s="28"/>
      <c r="N75" s="28"/>
      <c r="O75" s="136"/>
      <c r="P75" s="136"/>
      <c r="Q75" s="136"/>
      <c r="R75" s="136"/>
      <c r="S75" s="136"/>
      <c r="T75" s="136"/>
    </row>
    <row r="76" spans="1:20" s="355" customFormat="1">
      <c r="A76" s="13"/>
      <c r="B76" s="149" t="s">
        <v>32</v>
      </c>
      <c r="D76" s="146">
        <v>55151</v>
      </c>
      <c r="E76" s="146">
        <v>2851</v>
      </c>
      <c r="F76" s="146">
        <v>49475</v>
      </c>
      <c r="G76" s="146">
        <v>2457</v>
      </c>
      <c r="H76" s="26"/>
      <c r="I76" s="26"/>
      <c r="J76" s="26"/>
      <c r="K76" s="26"/>
      <c r="L76" s="26"/>
      <c r="M76" s="26"/>
      <c r="N76" s="26"/>
      <c r="O76" s="24"/>
      <c r="P76" s="24"/>
      <c r="Q76" s="24"/>
      <c r="R76" s="24"/>
      <c r="S76" s="24"/>
      <c r="T76" s="24"/>
    </row>
    <row r="77" spans="1:20" s="355" customFormat="1">
      <c r="A77" s="13"/>
      <c r="B77" s="149" t="s">
        <v>31</v>
      </c>
      <c r="D77" s="146">
        <v>55444</v>
      </c>
      <c r="E77" s="146">
        <v>6695</v>
      </c>
      <c r="F77" s="146">
        <v>56062</v>
      </c>
      <c r="G77" s="146">
        <v>9822</v>
      </c>
      <c r="H77" s="26"/>
      <c r="I77" s="26"/>
      <c r="J77" s="26"/>
      <c r="K77" s="26"/>
      <c r="L77" s="26"/>
      <c r="M77" s="26"/>
      <c r="N77" s="26"/>
      <c r="O77" s="24"/>
      <c r="P77" s="24"/>
      <c r="Q77" s="24"/>
      <c r="R77" s="24"/>
      <c r="S77" s="24"/>
      <c r="T77" s="24"/>
    </row>
    <row r="78" spans="1:20" s="355" customFormat="1">
      <c r="A78" s="13"/>
      <c r="B78" s="149" t="s">
        <v>17</v>
      </c>
      <c r="D78" s="146">
        <v>57069</v>
      </c>
      <c r="E78" s="146">
        <v>4396</v>
      </c>
      <c r="F78" s="146">
        <v>50585</v>
      </c>
      <c r="G78" s="146">
        <v>2127</v>
      </c>
      <c r="H78" s="26"/>
      <c r="I78" s="26"/>
      <c r="J78" s="26"/>
      <c r="K78" s="26"/>
      <c r="L78" s="26"/>
      <c r="M78" s="26"/>
      <c r="N78" s="26"/>
      <c r="O78" s="24"/>
      <c r="P78" s="24"/>
      <c r="Q78" s="24"/>
      <c r="R78" s="24"/>
      <c r="S78" s="24"/>
      <c r="T78" s="24"/>
    </row>
    <row r="79" spans="1:20" s="355" customFormat="1">
      <c r="A79" s="13"/>
      <c r="B79" s="149" t="s">
        <v>30</v>
      </c>
      <c r="D79" s="146">
        <v>57290</v>
      </c>
      <c r="E79" s="146">
        <v>3944</v>
      </c>
      <c r="F79" s="146">
        <v>51083</v>
      </c>
      <c r="G79" s="146">
        <v>1542</v>
      </c>
      <c r="H79" s="26"/>
      <c r="I79" s="26"/>
      <c r="J79" s="26"/>
      <c r="K79" s="26"/>
      <c r="L79" s="26"/>
      <c r="M79" s="26"/>
      <c r="N79" s="26"/>
      <c r="O79" s="24"/>
      <c r="P79" s="24"/>
      <c r="Q79" s="24"/>
      <c r="R79" s="24"/>
      <c r="S79" s="24"/>
      <c r="T79" s="24"/>
    </row>
    <row r="80" spans="1:20" s="355" customFormat="1">
      <c r="A80" s="13"/>
      <c r="B80" s="149" t="s">
        <v>28</v>
      </c>
      <c r="D80" s="146">
        <v>61826</v>
      </c>
      <c r="E80" s="146">
        <v>1403</v>
      </c>
      <c r="F80" s="146">
        <v>53860</v>
      </c>
      <c r="G80" s="146">
        <v>3423</v>
      </c>
      <c r="H80" s="26"/>
      <c r="I80" s="26"/>
      <c r="J80" s="26"/>
      <c r="K80" s="26"/>
      <c r="L80" s="26"/>
      <c r="M80" s="26"/>
      <c r="N80" s="26"/>
      <c r="O80" s="24"/>
      <c r="P80" s="24"/>
      <c r="Q80" s="24"/>
      <c r="R80" s="24"/>
      <c r="S80" s="24"/>
      <c r="T80" s="24"/>
    </row>
    <row r="81" spans="1:20" s="355" customFormat="1">
      <c r="A81" s="13"/>
      <c r="B81" s="149" t="s">
        <v>11</v>
      </c>
      <c r="D81" s="148">
        <v>65618</v>
      </c>
      <c r="E81" s="148">
        <v>2857</v>
      </c>
      <c r="F81" s="148">
        <v>56292</v>
      </c>
      <c r="G81" s="148">
        <v>2189</v>
      </c>
      <c r="H81" s="26"/>
      <c r="I81" s="26"/>
      <c r="J81" s="26"/>
      <c r="K81" s="26"/>
      <c r="L81" s="26"/>
      <c r="M81" s="26"/>
      <c r="N81" s="26"/>
      <c r="O81" s="24"/>
      <c r="P81" s="24"/>
      <c r="Q81" s="24"/>
      <c r="R81" s="24"/>
      <c r="S81" s="24"/>
      <c r="T81" s="24"/>
    </row>
    <row r="82" spans="1:20" s="355" customFormat="1">
      <c r="A82" s="13"/>
      <c r="B82" s="149" t="s">
        <v>18</v>
      </c>
      <c r="D82" s="146">
        <v>65744</v>
      </c>
      <c r="E82" s="146">
        <v>2525</v>
      </c>
      <c r="F82" s="146">
        <v>53136</v>
      </c>
      <c r="G82" s="146">
        <v>4129</v>
      </c>
      <c r="H82" s="26"/>
      <c r="I82" s="26"/>
      <c r="J82" s="26"/>
      <c r="K82" s="26"/>
      <c r="L82" s="26"/>
      <c r="M82" s="26"/>
      <c r="N82" s="26"/>
      <c r="O82" s="24"/>
      <c r="P82" s="24"/>
      <c r="Q82" s="24"/>
      <c r="R82" s="24"/>
      <c r="S82" s="24"/>
      <c r="T82" s="24"/>
    </row>
    <row r="83" spans="1:20" s="355" customFormat="1">
      <c r="A83" s="13"/>
      <c r="B83" s="149" t="s">
        <v>23</v>
      </c>
      <c r="D83" s="146">
        <v>68365</v>
      </c>
      <c r="E83" s="146">
        <v>8183</v>
      </c>
      <c r="F83" s="146">
        <v>40948</v>
      </c>
      <c r="G83" s="146">
        <v>1758</v>
      </c>
      <c r="H83" s="26"/>
      <c r="I83" s="26"/>
      <c r="J83" s="26"/>
      <c r="K83" s="26"/>
      <c r="L83" s="26"/>
      <c r="M83" s="26"/>
      <c r="N83" s="26"/>
      <c r="O83" s="24"/>
      <c r="P83" s="24"/>
      <c r="Q83" s="24"/>
      <c r="R83" s="24"/>
      <c r="S83" s="24"/>
      <c r="T83" s="24"/>
    </row>
    <row r="84" spans="1:20" s="355" customFormat="1">
      <c r="A84" s="13"/>
      <c r="B84" s="149" t="s">
        <v>19</v>
      </c>
      <c r="D84" s="146">
        <v>69262</v>
      </c>
      <c r="E84" s="146">
        <v>4690</v>
      </c>
      <c r="F84" s="146">
        <v>50334</v>
      </c>
      <c r="G84" s="146">
        <v>1872</v>
      </c>
      <c r="H84" s="26"/>
      <c r="I84" s="26"/>
      <c r="J84" s="26"/>
      <c r="K84" s="26"/>
      <c r="L84" s="26"/>
      <c r="M84" s="26"/>
      <c r="N84" s="26"/>
      <c r="O84" s="24"/>
      <c r="P84" s="24"/>
      <c r="Q84" s="24"/>
      <c r="R84" s="24"/>
      <c r="S84" s="24"/>
      <c r="T84" s="24"/>
    </row>
    <row r="85" spans="1:20" s="355" customFormat="1">
      <c r="A85" s="13"/>
      <c r="B85" s="149" t="s">
        <v>14</v>
      </c>
      <c r="D85" s="146">
        <v>70126</v>
      </c>
      <c r="E85" s="146">
        <v>2863</v>
      </c>
      <c r="F85" s="146">
        <v>54272</v>
      </c>
      <c r="G85" s="146">
        <v>2658</v>
      </c>
      <c r="H85" s="26"/>
      <c r="I85" s="26"/>
      <c r="J85" s="26"/>
      <c r="K85" s="26"/>
      <c r="L85" s="26"/>
      <c r="M85" s="26"/>
      <c r="N85" s="26"/>
      <c r="O85" s="24"/>
      <c r="P85" s="24"/>
      <c r="Q85" s="24"/>
      <c r="R85" s="24"/>
      <c r="S85" s="24"/>
      <c r="T85" s="24"/>
    </row>
    <row r="86" spans="1:20" s="355" customFormat="1">
      <c r="A86" s="13"/>
      <c r="B86" s="149" t="s">
        <v>29</v>
      </c>
      <c r="D86" s="146">
        <v>70376</v>
      </c>
      <c r="E86" s="146">
        <v>4281</v>
      </c>
      <c r="F86" s="146">
        <v>52376</v>
      </c>
      <c r="G86" s="146">
        <v>2726</v>
      </c>
      <c r="H86" s="26"/>
      <c r="I86" s="26"/>
      <c r="J86" s="26"/>
      <c r="K86" s="26"/>
      <c r="L86" s="26"/>
      <c r="M86" s="26"/>
      <c r="N86" s="26"/>
      <c r="O86" s="24"/>
      <c r="P86" s="24"/>
      <c r="Q86" s="24"/>
      <c r="R86" s="24"/>
      <c r="S86" s="24"/>
      <c r="T86" s="24"/>
    </row>
    <row r="87" spans="1:20" s="355" customFormat="1">
      <c r="A87" s="13"/>
      <c r="B87" s="138" t="s">
        <v>16</v>
      </c>
      <c r="C87" s="145">
        <v>71622</v>
      </c>
      <c r="D87" s="145">
        <v>71622</v>
      </c>
      <c r="E87" s="145">
        <v>5088</v>
      </c>
      <c r="F87" s="145">
        <v>54780</v>
      </c>
      <c r="G87" s="145">
        <v>5463</v>
      </c>
      <c r="H87" s="145">
        <v>54780</v>
      </c>
      <c r="I87" s="26"/>
      <c r="J87" s="26"/>
      <c r="K87" s="26"/>
      <c r="L87" s="26"/>
      <c r="M87" s="26"/>
      <c r="N87" s="26"/>
      <c r="O87" s="24"/>
      <c r="P87" s="24"/>
      <c r="Q87" s="24"/>
      <c r="R87" s="24"/>
      <c r="S87" s="24"/>
      <c r="T87" s="24"/>
    </row>
    <row r="88" spans="1:20" s="355" customFormat="1">
      <c r="A88" s="13"/>
      <c r="B88" s="149" t="s">
        <v>10</v>
      </c>
      <c r="D88" s="146">
        <v>73782</v>
      </c>
      <c r="E88" s="146">
        <v>6215</v>
      </c>
      <c r="F88" s="146">
        <v>57163</v>
      </c>
      <c r="G88" s="146">
        <v>3028</v>
      </c>
      <c r="H88" s="28"/>
      <c r="I88" s="28"/>
      <c r="J88" s="28"/>
      <c r="K88" s="28"/>
      <c r="L88" s="28"/>
      <c r="M88" s="28"/>
      <c r="N88" s="28"/>
      <c r="O88" s="24"/>
      <c r="P88" s="24"/>
      <c r="Q88" s="24"/>
      <c r="R88" s="24"/>
      <c r="S88" s="24"/>
      <c r="T88" s="24"/>
    </row>
    <row r="89" spans="1:20" s="355" customFormat="1">
      <c r="A89" s="13"/>
      <c r="B89" s="149" t="s">
        <v>12</v>
      </c>
      <c r="D89" s="146">
        <v>78131</v>
      </c>
      <c r="E89" s="146">
        <v>4920</v>
      </c>
      <c r="F89" s="146">
        <v>64035</v>
      </c>
      <c r="G89" s="146">
        <v>3484</v>
      </c>
      <c r="H89" s="26"/>
      <c r="I89" s="26"/>
      <c r="J89" s="26"/>
      <c r="K89" s="26"/>
      <c r="L89" s="26"/>
      <c r="M89" s="26"/>
      <c r="N89" s="26"/>
      <c r="O89" s="24"/>
      <c r="P89" s="24"/>
      <c r="Q89" s="24"/>
      <c r="R89" s="24"/>
      <c r="S89" s="24"/>
      <c r="T89" s="24"/>
    </row>
    <row r="90" spans="1:20" s="355" customFormat="1">
      <c r="A90" s="13"/>
      <c r="B90" s="149" t="s">
        <v>13</v>
      </c>
      <c r="D90" s="146">
        <v>85136</v>
      </c>
      <c r="E90" s="146">
        <v>4935</v>
      </c>
      <c r="F90" s="146">
        <v>55707</v>
      </c>
      <c r="G90" s="146">
        <v>2395</v>
      </c>
      <c r="H90" s="26"/>
      <c r="I90" s="26"/>
      <c r="J90" s="26"/>
      <c r="K90" s="26"/>
      <c r="L90" s="26"/>
      <c r="M90" s="26"/>
      <c r="N90" s="26"/>
      <c r="O90" s="24"/>
      <c r="P90" s="24"/>
      <c r="Q90" s="24"/>
      <c r="R90" s="24"/>
      <c r="S90" s="24"/>
      <c r="T90" s="24"/>
    </row>
    <row r="91" spans="1:20" s="355" customFormat="1">
      <c r="A91" s="13"/>
      <c r="B91" s="149" t="s">
        <v>7</v>
      </c>
      <c r="D91" s="147">
        <v>85139</v>
      </c>
      <c r="E91" s="147">
        <v>9202</v>
      </c>
      <c r="F91" s="147">
        <v>64846</v>
      </c>
      <c r="G91" s="147">
        <v>5772</v>
      </c>
      <c r="H91" s="26"/>
      <c r="I91" s="26"/>
      <c r="J91" s="26"/>
      <c r="K91" s="26"/>
      <c r="L91" s="26"/>
      <c r="M91" s="26"/>
      <c r="N91" s="26"/>
      <c r="O91" s="24"/>
      <c r="P91" s="24"/>
      <c r="Q91" s="24"/>
      <c r="R91" s="24"/>
      <c r="S91" s="24"/>
      <c r="T91" s="24"/>
    </row>
    <row r="92" spans="1:20" s="355" customFormat="1">
      <c r="A92" s="13"/>
      <c r="B92" s="149" t="s">
        <v>9</v>
      </c>
      <c r="D92" s="146">
        <v>90100</v>
      </c>
      <c r="E92" s="146">
        <v>5202</v>
      </c>
      <c r="F92" s="146">
        <v>65402</v>
      </c>
      <c r="G92" s="146">
        <v>4644</v>
      </c>
      <c r="H92" s="26"/>
      <c r="I92" s="26"/>
      <c r="J92" s="26"/>
      <c r="K92" s="26"/>
      <c r="L92" s="26"/>
      <c r="M92" s="26"/>
      <c r="N92" s="26"/>
      <c r="O92" s="24"/>
      <c r="P92" s="24"/>
      <c r="Q92" s="24"/>
      <c r="R92" s="24"/>
      <c r="S92" s="24"/>
      <c r="T92" s="24"/>
    </row>
    <row r="93" spans="1:20" s="355" customFormat="1">
      <c r="A93" s="13"/>
      <c r="B93" s="149" t="s">
        <v>8</v>
      </c>
      <c r="D93" s="146">
        <v>91140</v>
      </c>
      <c r="E93" s="146">
        <v>3039</v>
      </c>
      <c r="F93" s="146">
        <v>67965</v>
      </c>
      <c r="G93" s="146">
        <v>3783</v>
      </c>
      <c r="H93" s="26"/>
      <c r="I93" s="26"/>
      <c r="J93" s="26"/>
      <c r="K93" s="26"/>
      <c r="L93" s="26"/>
      <c r="M93" s="26"/>
      <c r="N93" s="26"/>
      <c r="O93" s="24"/>
      <c r="P93" s="24"/>
      <c r="Q93" s="24"/>
      <c r="R93" s="24"/>
      <c r="S93" s="24"/>
      <c r="T93" s="24"/>
    </row>
    <row r="94" spans="1:20" s="355" customFormat="1">
      <c r="A94" s="13"/>
      <c r="B94" s="360"/>
      <c r="D94" s="146"/>
      <c r="E94" s="146"/>
      <c r="F94" s="146"/>
      <c r="G94" s="146"/>
      <c r="H94" s="26"/>
      <c r="I94" s="26"/>
      <c r="J94" s="26"/>
      <c r="K94" s="26"/>
      <c r="L94" s="26"/>
      <c r="M94" s="26"/>
      <c r="N94" s="26"/>
      <c r="O94" s="24"/>
      <c r="P94" s="24"/>
      <c r="Q94" s="24"/>
      <c r="R94" s="24"/>
      <c r="S94" s="24"/>
      <c r="T94" s="24"/>
    </row>
    <row r="95" spans="1:20" s="355" customFormat="1" ht="26.4" customHeight="1">
      <c r="A95" s="725" t="s">
        <v>246</v>
      </c>
      <c r="B95" s="725"/>
      <c r="C95" s="725"/>
      <c r="D95" s="725"/>
      <c r="E95" s="725"/>
      <c r="F95" s="725"/>
    </row>
    <row r="96" spans="1:20" s="355" customFormat="1" ht="15" customHeight="1">
      <c r="A96" s="725" t="s">
        <v>130</v>
      </c>
      <c r="B96" s="725"/>
      <c r="C96" s="725"/>
      <c r="D96" s="725"/>
      <c r="E96" s="725"/>
      <c r="F96" s="725"/>
    </row>
    <row r="97" spans="1:20" s="355" customFormat="1"/>
    <row r="98" spans="1:20" s="355" customFormat="1">
      <c r="A98" s="666" t="s">
        <v>359</v>
      </c>
      <c r="B98" s="666"/>
      <c r="C98" s="666"/>
      <c r="D98" s="666"/>
      <c r="E98" s="666"/>
      <c r="F98" s="666"/>
      <c r="G98" s="666"/>
      <c r="H98" s="666"/>
      <c r="I98" s="666"/>
      <c r="J98" s="356"/>
      <c r="K98" s="356"/>
      <c r="L98" s="356"/>
      <c r="M98" s="356"/>
      <c r="N98" s="356"/>
      <c r="O98" s="356"/>
      <c r="P98" s="356"/>
      <c r="Q98" s="356"/>
      <c r="R98" s="356"/>
      <c r="S98" s="356"/>
      <c r="T98" s="356"/>
    </row>
    <row r="99" spans="1:20" s="355" customFormat="1">
      <c r="A99" s="656"/>
      <c r="B99" s="656"/>
      <c r="C99" s="656"/>
      <c r="D99" s="656"/>
      <c r="E99" s="656"/>
      <c r="F99" s="656"/>
      <c r="G99" s="656"/>
      <c r="H99" s="656"/>
      <c r="I99" s="656"/>
      <c r="L99" s="150"/>
      <c r="M99" s="150"/>
      <c r="N99" s="150"/>
      <c r="O99" s="150"/>
    </row>
    <row r="100" spans="1:20" s="355" customFormat="1">
      <c r="A100" s="656"/>
      <c r="B100" s="656"/>
      <c r="C100" s="657" t="s">
        <v>126</v>
      </c>
      <c r="D100" s="657"/>
      <c r="E100" s="657"/>
      <c r="F100" s="657"/>
      <c r="G100" s="656"/>
      <c r="H100" s="656"/>
      <c r="I100" s="656"/>
      <c r="L100" s="150"/>
      <c r="M100" s="150"/>
      <c r="N100" s="150"/>
      <c r="O100" s="150"/>
    </row>
    <row r="101" spans="1:20" s="355" customFormat="1" ht="24">
      <c r="A101" s="656"/>
      <c r="B101" s="664"/>
      <c r="C101" s="658" t="s">
        <v>127</v>
      </c>
      <c r="D101" s="658" t="s">
        <v>128</v>
      </c>
      <c r="E101" s="658" t="s">
        <v>129</v>
      </c>
      <c r="F101" s="658" t="s">
        <v>128</v>
      </c>
      <c r="G101" s="656"/>
      <c r="H101" s="656"/>
      <c r="I101" s="656"/>
      <c r="L101" s="150"/>
      <c r="M101" s="150"/>
      <c r="N101" s="150"/>
      <c r="O101" s="150"/>
    </row>
    <row r="102" spans="1:20" s="355" customFormat="1">
      <c r="A102" s="656"/>
      <c r="B102" s="659">
        <v>2015</v>
      </c>
      <c r="C102" s="660">
        <v>67305</v>
      </c>
      <c r="D102" s="660">
        <v>12579</v>
      </c>
      <c r="E102" s="660">
        <v>49015</v>
      </c>
      <c r="F102" s="660">
        <v>5302</v>
      </c>
      <c r="G102" s="656"/>
      <c r="H102" s="656"/>
      <c r="I102" s="656"/>
      <c r="L102" s="150"/>
      <c r="M102" s="150"/>
      <c r="N102" s="150"/>
      <c r="O102" s="150"/>
    </row>
    <row r="103" spans="1:20" s="355" customFormat="1">
      <c r="A103" s="656"/>
      <c r="B103" s="665">
        <v>2016</v>
      </c>
      <c r="C103" s="660">
        <v>61691</v>
      </c>
      <c r="D103" s="660">
        <v>5488</v>
      </c>
      <c r="E103" s="660">
        <v>49046</v>
      </c>
      <c r="F103" s="660">
        <v>4072</v>
      </c>
      <c r="G103" s="656"/>
      <c r="H103" s="656"/>
      <c r="I103" s="656"/>
      <c r="L103" s="150"/>
      <c r="M103" s="150"/>
      <c r="N103" s="150"/>
      <c r="O103" s="150"/>
    </row>
    <row r="104" spans="1:20" s="355" customFormat="1">
      <c r="A104" s="656"/>
      <c r="B104" s="661">
        <v>2017</v>
      </c>
      <c r="C104" s="662">
        <v>62090</v>
      </c>
      <c r="D104" s="662">
        <v>7370</v>
      </c>
      <c r="E104" s="662">
        <v>50358</v>
      </c>
      <c r="F104" s="662">
        <v>4188</v>
      </c>
      <c r="G104" s="656"/>
      <c r="H104" s="656"/>
      <c r="I104" s="656"/>
      <c r="L104" s="150"/>
      <c r="M104" s="150"/>
      <c r="N104" s="150"/>
      <c r="O104" s="150"/>
    </row>
    <row r="105" spans="1:20" s="355" customFormat="1">
      <c r="A105" s="656"/>
      <c r="B105" s="656">
        <v>2018</v>
      </c>
      <c r="C105" s="662">
        <v>71701</v>
      </c>
      <c r="D105" s="662">
        <v>3645</v>
      </c>
      <c r="E105" s="662">
        <v>47023</v>
      </c>
      <c r="F105" s="662">
        <v>3351</v>
      </c>
      <c r="G105" s="656"/>
      <c r="H105" s="656"/>
      <c r="I105" s="656"/>
      <c r="L105" s="150"/>
      <c r="M105" s="150"/>
      <c r="N105" s="150"/>
      <c r="O105" s="150"/>
    </row>
    <row r="106" spans="1:20" s="355" customFormat="1">
      <c r="A106" s="656"/>
      <c r="B106" s="656">
        <v>2019</v>
      </c>
      <c r="C106" s="662">
        <v>71622</v>
      </c>
      <c r="D106" s="662">
        <v>5088</v>
      </c>
      <c r="E106" s="662">
        <v>54780</v>
      </c>
      <c r="F106" s="662">
        <v>5463</v>
      </c>
      <c r="G106" s="656"/>
      <c r="H106" s="656"/>
      <c r="I106" s="656"/>
      <c r="L106" s="150"/>
      <c r="M106" s="150"/>
      <c r="N106" s="150"/>
      <c r="O106" s="150"/>
    </row>
    <row r="107" spans="1:20" s="355" customFormat="1">
      <c r="A107" s="600"/>
      <c r="B107" s="600"/>
      <c r="C107" s="600"/>
      <c r="D107" s="600"/>
      <c r="E107" s="600"/>
      <c r="F107" s="600"/>
      <c r="G107" s="600"/>
      <c r="H107" s="600"/>
      <c r="I107" s="600"/>
      <c r="L107" s="150"/>
      <c r="M107" s="150"/>
      <c r="N107" s="150"/>
      <c r="O107" s="150"/>
    </row>
    <row r="108" spans="1:20" s="355" customFormat="1" ht="15" customHeight="1">
      <c r="A108" s="524" t="s">
        <v>247</v>
      </c>
      <c r="B108" s="663"/>
      <c r="C108" s="663"/>
      <c r="D108" s="663"/>
      <c r="E108" s="663"/>
      <c r="F108" s="663"/>
      <c r="G108" s="656"/>
      <c r="H108" s="656"/>
      <c r="I108" s="656"/>
    </row>
    <row r="109" spans="1:20" s="355" customFormat="1"/>
  </sheetData>
  <mergeCells count="13">
    <mergeCell ref="A1:I1"/>
    <mergeCell ref="A27:H27"/>
    <mergeCell ref="A28:H28"/>
    <mergeCell ref="A30:I30"/>
    <mergeCell ref="A39:H39"/>
    <mergeCell ref="C71:F71"/>
    <mergeCell ref="A95:F95"/>
    <mergeCell ref="A96:F96"/>
    <mergeCell ref="A40:H40"/>
    <mergeCell ref="A67:H67"/>
    <mergeCell ref="A42:I42"/>
    <mergeCell ref="A66:H66"/>
    <mergeCell ref="A69:F69"/>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T101"/>
  <sheetViews>
    <sheetView zoomScale="85" zoomScaleNormal="85" workbookViewId="0">
      <selection activeCell="A2" sqref="A2"/>
    </sheetView>
  </sheetViews>
  <sheetFormatPr defaultColWidth="8.6640625" defaultRowHeight="14.4"/>
  <cols>
    <col min="2" max="2" width="16.5546875" bestFit="1" customWidth="1"/>
  </cols>
  <sheetData>
    <row r="1" spans="1:4" s="356" customFormat="1">
      <c r="A1" s="366" t="s">
        <v>360</v>
      </c>
    </row>
    <row r="2" spans="1:4" s="355" customFormat="1"/>
    <row r="3" spans="1:4" s="355" customFormat="1">
      <c r="C3" s="355" t="s">
        <v>361</v>
      </c>
    </row>
    <row r="4" spans="1:4" s="355" customFormat="1">
      <c r="C4" s="355" t="s">
        <v>245</v>
      </c>
      <c r="D4" s="355" t="s">
        <v>50</v>
      </c>
    </row>
    <row r="5" spans="1:4" s="355" customFormat="1">
      <c r="B5" s="355" t="s">
        <v>23</v>
      </c>
      <c r="C5" s="355">
        <v>25</v>
      </c>
      <c r="D5" s="301"/>
    </row>
    <row r="6" spans="1:4" s="355" customFormat="1">
      <c r="B6" s="355" t="s">
        <v>10</v>
      </c>
      <c r="C6" s="355">
        <v>39</v>
      </c>
      <c r="D6" s="298"/>
    </row>
    <row r="7" spans="1:4" s="355" customFormat="1">
      <c r="B7" s="355" t="s">
        <v>20</v>
      </c>
      <c r="C7" s="355">
        <v>47</v>
      </c>
    </row>
    <row r="8" spans="1:4" s="355" customFormat="1">
      <c r="B8" s="572" t="s">
        <v>16</v>
      </c>
      <c r="C8" s="572"/>
      <c r="D8" s="572">
        <v>51</v>
      </c>
    </row>
    <row r="9" spans="1:4" s="355" customFormat="1">
      <c r="B9" s="355" t="s">
        <v>7</v>
      </c>
      <c r="C9" s="355">
        <v>80</v>
      </c>
    </row>
    <row r="10" spans="1:4" s="355" customFormat="1">
      <c r="B10" s="355" t="s">
        <v>27</v>
      </c>
      <c r="C10" s="355">
        <v>105</v>
      </c>
    </row>
    <row r="11" spans="1:4" s="355" customFormat="1">
      <c r="B11" s="355" t="s">
        <v>15</v>
      </c>
      <c r="C11" s="355">
        <v>110</v>
      </c>
    </row>
    <row r="12" spans="1:4" s="355" customFormat="1">
      <c r="B12" s="355" t="s">
        <v>9</v>
      </c>
      <c r="C12" s="355">
        <v>139</v>
      </c>
    </row>
    <row r="13" spans="1:4" s="355" customFormat="1">
      <c r="B13" s="355" t="s">
        <v>18</v>
      </c>
      <c r="C13" s="355">
        <v>144</v>
      </c>
      <c r="D13" s="298"/>
    </row>
    <row r="14" spans="1:4" s="355" customFormat="1">
      <c r="B14" s="355" t="s">
        <v>11</v>
      </c>
      <c r="C14" s="355">
        <v>169</v>
      </c>
      <c r="D14" s="298"/>
    </row>
    <row r="15" spans="1:4" s="355" customFormat="1">
      <c r="B15" s="355" t="s">
        <v>24</v>
      </c>
      <c r="C15" s="355">
        <v>174</v>
      </c>
    </row>
    <row r="16" spans="1:4" s="355" customFormat="1">
      <c r="B16" s="355" t="s">
        <v>8</v>
      </c>
      <c r="C16" s="355">
        <v>180</v>
      </c>
    </row>
    <row r="17" spans="1:15" s="355" customFormat="1">
      <c r="B17" s="355" t="s">
        <v>21</v>
      </c>
      <c r="C17" s="355">
        <v>182</v>
      </c>
    </row>
    <row r="18" spans="1:15" s="355" customFormat="1">
      <c r="B18" s="355" t="s">
        <v>25</v>
      </c>
      <c r="C18" s="355">
        <v>203</v>
      </c>
    </row>
    <row r="19" spans="1:15" s="355" customFormat="1">
      <c r="B19" s="355" t="s">
        <v>19</v>
      </c>
      <c r="C19" s="355">
        <v>260</v>
      </c>
    </row>
    <row r="20" spans="1:15" s="355" customFormat="1">
      <c r="B20" s="355" t="s">
        <v>12</v>
      </c>
      <c r="C20" s="355">
        <v>271</v>
      </c>
    </row>
    <row r="21" spans="1:15" s="301" customFormat="1">
      <c r="B21" s="355" t="s">
        <v>13</v>
      </c>
      <c r="C21" s="355">
        <v>275</v>
      </c>
      <c r="D21" s="298"/>
    </row>
    <row r="22" spans="1:15" s="355" customFormat="1">
      <c r="B22" s="490" t="s">
        <v>26</v>
      </c>
      <c r="C22" s="490">
        <v>297</v>
      </c>
      <c r="D22" s="490"/>
    </row>
    <row r="23" spans="1:15" s="355" customFormat="1">
      <c r="B23" s="355" t="s">
        <v>22</v>
      </c>
      <c r="C23" s="355">
        <v>304</v>
      </c>
      <c r="D23" s="298"/>
    </row>
    <row r="24" spans="1:15" s="355" customFormat="1">
      <c r="B24" s="355" t="s">
        <v>17</v>
      </c>
      <c r="C24" s="355">
        <v>323</v>
      </c>
    </row>
    <row r="25" spans="1:15" s="355" customFormat="1">
      <c r="B25" s="355" t="s">
        <v>14</v>
      </c>
      <c r="C25" s="355">
        <v>454</v>
      </c>
    </row>
    <row r="26" spans="1:15" s="355" customFormat="1">
      <c r="B26" s="284" t="s">
        <v>42</v>
      </c>
      <c r="C26" s="355">
        <v>3832</v>
      </c>
    </row>
    <row r="27" spans="1:15" s="355" customFormat="1"/>
    <row r="28" spans="1:15" s="355" customFormat="1">
      <c r="A28" s="262" t="s">
        <v>346</v>
      </c>
    </row>
    <row r="29" spans="1:15" s="355" customFormat="1">
      <c r="A29" s="262" t="s">
        <v>362</v>
      </c>
    </row>
    <row r="30" spans="1:15" s="355" customFormat="1"/>
    <row r="31" spans="1:15" s="356" customFormat="1">
      <c r="A31" s="726" t="s">
        <v>428</v>
      </c>
      <c r="B31" s="726"/>
      <c r="C31" s="726"/>
      <c r="D31" s="726"/>
      <c r="E31" s="726"/>
      <c r="F31" s="726"/>
      <c r="G31" s="726"/>
      <c r="H31" s="726"/>
      <c r="I31" s="726"/>
    </row>
    <row r="32" spans="1:15" s="355" customFormat="1">
      <c r="L32" s="150"/>
      <c r="M32" s="150"/>
      <c r="N32" s="150"/>
      <c r="O32" s="150"/>
    </row>
    <row r="33" spans="2:15" s="355" customFormat="1">
      <c r="C33" s="747" t="s">
        <v>147</v>
      </c>
      <c r="D33" s="747"/>
      <c r="L33" s="150"/>
      <c r="M33" s="150"/>
      <c r="N33" s="150"/>
      <c r="O33" s="150"/>
    </row>
    <row r="34" spans="2:15" s="355" customFormat="1" ht="17.850000000000001" customHeight="1">
      <c r="B34" s="163"/>
      <c r="C34" s="164">
        <v>2018</v>
      </c>
      <c r="D34" s="165">
        <v>2019</v>
      </c>
      <c r="E34" s="164" t="s">
        <v>161</v>
      </c>
      <c r="F34" s="228" t="s">
        <v>50</v>
      </c>
      <c r="G34" s="166" t="s">
        <v>492</v>
      </c>
      <c r="L34" s="150"/>
      <c r="M34" s="150"/>
      <c r="N34" s="150"/>
      <c r="O34" s="150"/>
    </row>
    <row r="35" spans="2:15" s="355" customFormat="1">
      <c r="B35" s="167" t="s">
        <v>23</v>
      </c>
      <c r="C35" s="162">
        <v>31</v>
      </c>
      <c r="D35" s="165">
        <v>43</v>
      </c>
      <c r="E35" s="192">
        <f t="shared" ref="E35:E54" si="0">(D35-C35)/C35</f>
        <v>0.38709677419354838</v>
      </c>
      <c r="F35" s="359"/>
      <c r="G35" s="168">
        <v>0</v>
      </c>
      <c r="L35" s="150"/>
      <c r="M35" s="150"/>
      <c r="N35" s="150"/>
      <c r="O35" s="150"/>
    </row>
    <row r="36" spans="2:15" s="355" customFormat="1">
      <c r="B36" s="167" t="s">
        <v>20</v>
      </c>
      <c r="C36" s="162">
        <v>43</v>
      </c>
      <c r="D36" s="165">
        <v>59</v>
      </c>
      <c r="E36" s="192">
        <f t="shared" si="0"/>
        <v>0.37209302325581395</v>
      </c>
      <c r="F36" s="359"/>
      <c r="G36" s="168">
        <v>0</v>
      </c>
      <c r="I36" s="192"/>
      <c r="L36" s="150"/>
      <c r="M36" s="150"/>
      <c r="N36" s="150"/>
      <c r="O36" s="150"/>
    </row>
    <row r="37" spans="2:15" s="355" customFormat="1">
      <c r="B37" s="167" t="s">
        <v>10</v>
      </c>
      <c r="C37" s="162">
        <v>34</v>
      </c>
      <c r="D37" s="165">
        <v>41</v>
      </c>
      <c r="E37" s="192">
        <f t="shared" si="0"/>
        <v>0.20588235294117646</v>
      </c>
      <c r="F37" s="359"/>
      <c r="G37" s="168">
        <v>0</v>
      </c>
      <c r="I37" s="192"/>
      <c r="L37" s="150"/>
      <c r="M37" s="150"/>
      <c r="N37" s="150"/>
      <c r="O37" s="150"/>
    </row>
    <row r="38" spans="2:15" s="355" customFormat="1">
      <c r="B38" s="167" t="s">
        <v>22</v>
      </c>
      <c r="C38" s="162">
        <v>368</v>
      </c>
      <c r="D38" s="165">
        <v>428</v>
      </c>
      <c r="E38" s="192">
        <f t="shared" si="0"/>
        <v>0.16304347826086957</v>
      </c>
      <c r="F38" s="359"/>
      <c r="G38" s="168">
        <v>0</v>
      </c>
      <c r="I38" s="192"/>
      <c r="L38" s="150"/>
      <c r="M38" s="150"/>
      <c r="N38" s="150"/>
      <c r="O38" s="150"/>
    </row>
    <row r="39" spans="2:15" s="355" customFormat="1">
      <c r="B39" s="167" t="s">
        <v>12</v>
      </c>
      <c r="C39" s="162">
        <v>141</v>
      </c>
      <c r="D39" s="165">
        <v>162</v>
      </c>
      <c r="E39" s="192">
        <f t="shared" si="0"/>
        <v>0.14893617021276595</v>
      </c>
      <c r="F39" s="359"/>
      <c r="G39" s="168">
        <v>0</v>
      </c>
      <c r="I39" s="192"/>
      <c r="L39" s="150"/>
      <c r="M39" s="150"/>
      <c r="N39" s="150"/>
      <c r="O39" s="150"/>
    </row>
    <row r="40" spans="2:15" s="355" customFormat="1">
      <c r="B40" s="167" t="s">
        <v>17</v>
      </c>
      <c r="C40" s="162">
        <v>138</v>
      </c>
      <c r="D40" s="165">
        <v>147</v>
      </c>
      <c r="E40" s="192">
        <f t="shared" si="0"/>
        <v>6.5217391304347824E-2</v>
      </c>
      <c r="F40" s="359"/>
      <c r="G40" s="168">
        <v>0</v>
      </c>
      <c r="I40" s="192"/>
      <c r="L40" s="150"/>
      <c r="M40" s="150"/>
      <c r="N40" s="150"/>
      <c r="O40" s="150"/>
    </row>
    <row r="41" spans="2:15" s="355" customFormat="1">
      <c r="B41" s="167" t="s">
        <v>21</v>
      </c>
      <c r="C41" s="162">
        <v>327</v>
      </c>
      <c r="D41" s="165">
        <v>340</v>
      </c>
      <c r="E41" s="192">
        <f t="shared" si="0"/>
        <v>3.9755351681957186E-2</v>
      </c>
      <c r="F41" s="359"/>
      <c r="G41" s="168">
        <v>0</v>
      </c>
      <c r="I41" s="192"/>
      <c r="L41" s="150"/>
      <c r="M41" s="150"/>
      <c r="N41" s="150"/>
      <c r="O41" s="150"/>
    </row>
    <row r="42" spans="2:15" s="355" customFormat="1">
      <c r="B42" s="167" t="s">
        <v>11</v>
      </c>
      <c r="C42" s="162">
        <v>159</v>
      </c>
      <c r="D42" s="165">
        <v>164</v>
      </c>
      <c r="E42" s="192">
        <f t="shared" si="0"/>
        <v>3.1446540880503145E-2</v>
      </c>
      <c r="F42" s="359"/>
      <c r="G42" s="168">
        <v>0</v>
      </c>
      <c r="I42" s="192"/>
      <c r="L42" s="150"/>
      <c r="M42" s="150"/>
      <c r="N42" s="150"/>
      <c r="O42" s="150"/>
    </row>
    <row r="43" spans="2:15" s="355" customFormat="1">
      <c r="B43" s="167" t="s">
        <v>25</v>
      </c>
      <c r="C43" s="162">
        <v>174</v>
      </c>
      <c r="D43" s="165">
        <v>179</v>
      </c>
      <c r="E43" s="192">
        <f t="shared" si="0"/>
        <v>2.8735632183908046E-2</v>
      </c>
      <c r="F43" s="359"/>
      <c r="G43" s="168">
        <v>0</v>
      </c>
      <c r="I43" s="192"/>
      <c r="L43" s="150"/>
      <c r="M43" s="150"/>
      <c r="N43" s="150"/>
      <c r="O43" s="150"/>
    </row>
    <row r="44" spans="2:15" s="355" customFormat="1">
      <c r="B44" s="167" t="s">
        <v>14</v>
      </c>
      <c r="C44" s="162">
        <v>204</v>
      </c>
      <c r="D44" s="165">
        <v>206</v>
      </c>
      <c r="E44" s="192">
        <f t="shared" si="0"/>
        <v>9.8039215686274508E-3</v>
      </c>
      <c r="F44" s="359"/>
      <c r="G44" s="168">
        <v>0</v>
      </c>
      <c r="I44" s="192"/>
      <c r="L44" s="150"/>
      <c r="M44" s="150"/>
      <c r="N44" s="150"/>
      <c r="O44" s="150"/>
    </row>
    <row r="45" spans="2:15" s="355" customFormat="1">
      <c r="B45" s="167" t="s">
        <v>8</v>
      </c>
      <c r="C45" s="162">
        <v>88</v>
      </c>
      <c r="D45" s="165">
        <v>86</v>
      </c>
      <c r="E45" s="192">
        <f t="shared" si="0"/>
        <v>-2.2727272727272728E-2</v>
      </c>
      <c r="F45" s="721"/>
      <c r="G45" s="168">
        <v>0</v>
      </c>
      <c r="I45" s="192"/>
      <c r="L45" s="150"/>
      <c r="M45" s="150"/>
      <c r="N45" s="150"/>
      <c r="O45" s="150"/>
    </row>
    <row r="46" spans="2:15" s="355" customFormat="1">
      <c r="B46" s="167" t="s">
        <v>15</v>
      </c>
      <c r="C46" s="162">
        <v>144</v>
      </c>
      <c r="D46" s="165">
        <v>138</v>
      </c>
      <c r="E46" s="192">
        <f t="shared" si="0"/>
        <v>-4.1666666666666664E-2</v>
      </c>
      <c r="F46" s="161"/>
      <c r="G46" s="168">
        <v>0</v>
      </c>
      <c r="I46" s="192"/>
      <c r="L46" s="150"/>
      <c r="M46" s="150"/>
      <c r="N46" s="150"/>
      <c r="O46" s="150"/>
    </row>
    <row r="47" spans="2:15" s="355" customFormat="1">
      <c r="B47" s="169" t="s">
        <v>24</v>
      </c>
      <c r="C47" s="162">
        <v>190</v>
      </c>
      <c r="D47" s="165">
        <v>180</v>
      </c>
      <c r="E47" s="192">
        <f t="shared" si="0"/>
        <v>-5.2631578947368418E-2</v>
      </c>
      <c r="F47" s="359"/>
      <c r="G47" s="168">
        <v>0</v>
      </c>
      <c r="I47" s="192"/>
      <c r="L47" s="150"/>
      <c r="M47" s="150"/>
      <c r="N47" s="150"/>
      <c r="O47" s="150"/>
    </row>
    <row r="48" spans="2:15" s="355" customFormat="1">
      <c r="B48" s="167" t="s">
        <v>9</v>
      </c>
      <c r="C48" s="162">
        <v>50</v>
      </c>
      <c r="D48" s="165">
        <v>47</v>
      </c>
      <c r="E48" s="192">
        <f t="shared" si="0"/>
        <v>-0.06</v>
      </c>
      <c r="F48" s="359"/>
      <c r="G48" s="168">
        <v>0</v>
      </c>
      <c r="I48" s="192"/>
      <c r="L48" s="150"/>
      <c r="M48" s="150"/>
      <c r="N48" s="150"/>
      <c r="O48" s="150"/>
    </row>
    <row r="49" spans="1:20" s="355" customFormat="1">
      <c r="B49" s="490" t="s">
        <v>26</v>
      </c>
      <c r="C49" s="631">
        <v>182</v>
      </c>
      <c r="D49" s="631">
        <v>171</v>
      </c>
      <c r="E49" s="625">
        <f t="shared" si="0"/>
        <v>-6.043956043956044E-2</v>
      </c>
      <c r="F49" s="341"/>
      <c r="G49" s="168">
        <v>0</v>
      </c>
      <c r="I49" s="192"/>
      <c r="L49" s="150"/>
      <c r="M49" s="150"/>
      <c r="N49" s="150"/>
      <c r="O49" s="150"/>
    </row>
    <row r="50" spans="1:20" s="355" customFormat="1">
      <c r="B50" s="167" t="s">
        <v>19</v>
      </c>
      <c r="C50" s="162">
        <v>219</v>
      </c>
      <c r="D50" s="165">
        <v>204</v>
      </c>
      <c r="E50" s="456">
        <f t="shared" si="0"/>
        <v>-6.8493150684931503E-2</v>
      </c>
      <c r="F50" s="721"/>
      <c r="G50" s="168">
        <v>0</v>
      </c>
      <c r="I50" s="192"/>
      <c r="L50" s="150"/>
      <c r="M50" s="150"/>
      <c r="N50" s="150"/>
      <c r="O50" s="150"/>
    </row>
    <row r="51" spans="1:20" s="355" customFormat="1">
      <c r="B51" s="167" t="s">
        <v>13</v>
      </c>
      <c r="C51" s="162">
        <v>215</v>
      </c>
      <c r="D51" s="165">
        <v>187</v>
      </c>
      <c r="E51" s="192">
        <f t="shared" si="0"/>
        <v>-0.13023255813953488</v>
      </c>
      <c r="F51" s="359"/>
      <c r="G51" s="168">
        <v>0</v>
      </c>
      <c r="I51" s="192"/>
      <c r="L51" s="150"/>
      <c r="M51" s="150"/>
      <c r="N51" s="150"/>
      <c r="O51" s="150"/>
    </row>
    <row r="52" spans="1:20" s="355" customFormat="1">
      <c r="B52" s="167" t="s">
        <v>18</v>
      </c>
      <c r="C52" s="162">
        <v>138</v>
      </c>
      <c r="D52" s="165">
        <v>115</v>
      </c>
      <c r="E52" s="192">
        <f t="shared" si="0"/>
        <v>-0.16666666666666666</v>
      </c>
      <c r="F52" s="359"/>
      <c r="G52" s="168">
        <v>0</v>
      </c>
      <c r="I52" s="192"/>
      <c r="L52" s="150"/>
      <c r="M52" s="150"/>
      <c r="N52" s="150"/>
      <c r="O52" s="150"/>
    </row>
    <row r="53" spans="1:20" s="355" customFormat="1">
      <c r="B53" s="167" t="s">
        <v>27</v>
      </c>
      <c r="C53" s="162">
        <v>112</v>
      </c>
      <c r="D53" s="165">
        <v>91</v>
      </c>
      <c r="E53" s="192">
        <f t="shared" si="0"/>
        <v>-0.1875</v>
      </c>
      <c r="F53" s="359"/>
      <c r="G53" s="168">
        <v>0</v>
      </c>
      <c r="I53" s="192"/>
      <c r="L53" s="150"/>
      <c r="M53" s="150"/>
      <c r="N53" s="150"/>
      <c r="O53" s="150"/>
    </row>
    <row r="54" spans="1:20" s="355" customFormat="1">
      <c r="B54" s="167" t="s">
        <v>7</v>
      </c>
      <c r="C54" s="162">
        <v>19</v>
      </c>
      <c r="D54" s="165">
        <v>13</v>
      </c>
      <c r="E54" s="456">
        <f t="shared" si="0"/>
        <v>-0.31578947368421051</v>
      </c>
      <c r="F54" s="720"/>
      <c r="G54" s="168">
        <v>0</v>
      </c>
      <c r="I54" s="192"/>
      <c r="L54" s="150"/>
      <c r="M54" s="150"/>
      <c r="N54" s="150"/>
      <c r="O54" s="150"/>
    </row>
    <row r="55" spans="1:20" s="301" customFormat="1">
      <c r="B55" s="653" t="s">
        <v>16</v>
      </c>
      <c r="C55" s="650">
        <v>30</v>
      </c>
      <c r="D55" s="496">
        <v>20</v>
      </c>
      <c r="F55" s="341">
        <f>(D55-C55)/C55</f>
        <v>-0.33333333333333331</v>
      </c>
      <c r="G55" s="621">
        <v>0</v>
      </c>
      <c r="I55" s="192"/>
      <c r="N55" s="77"/>
      <c r="O55" s="77"/>
    </row>
    <row r="56" spans="1:20" s="355" customFormat="1">
      <c r="B56" s="284" t="s">
        <v>42</v>
      </c>
      <c r="C56" s="170">
        <v>3006</v>
      </c>
      <c r="D56" s="170">
        <v>3021</v>
      </c>
      <c r="E56" s="192">
        <v>0</v>
      </c>
      <c r="F56" s="359"/>
      <c r="I56" s="192"/>
      <c r="L56" s="150"/>
      <c r="M56" s="150"/>
      <c r="N56" s="150"/>
      <c r="O56" s="150"/>
    </row>
    <row r="57" spans="1:20" s="355" customFormat="1">
      <c r="B57" s="306"/>
      <c r="C57" s="31"/>
      <c r="D57" s="351"/>
      <c r="E57" s="6"/>
      <c r="F57" s="359"/>
      <c r="L57" s="150"/>
      <c r="M57" s="150"/>
      <c r="N57" s="150"/>
      <c r="O57" s="150"/>
    </row>
    <row r="58" spans="1:20" s="355" customFormat="1">
      <c r="A58" s="727" t="s">
        <v>162</v>
      </c>
      <c r="B58" s="727"/>
      <c r="C58" s="727"/>
      <c r="D58" s="727"/>
      <c r="E58" s="727"/>
      <c r="F58" s="727"/>
      <c r="G58" s="727"/>
      <c r="H58" s="727"/>
      <c r="I58" s="727"/>
    </row>
    <row r="59" spans="1:20" s="355" customFormat="1">
      <c r="A59" s="725" t="s">
        <v>249</v>
      </c>
      <c r="B59" s="725"/>
      <c r="C59" s="725"/>
      <c r="D59" s="725"/>
      <c r="E59" s="725"/>
      <c r="F59" s="725"/>
      <c r="G59" s="725"/>
      <c r="H59" s="725"/>
      <c r="I59" s="725"/>
    </row>
    <row r="60" spans="1:20" s="355" customFormat="1">
      <c r="A60" s="362"/>
      <c r="B60" s="362"/>
      <c r="C60" s="362"/>
      <c r="D60" s="362"/>
      <c r="E60" s="362"/>
      <c r="F60" s="362"/>
      <c r="G60" s="362"/>
      <c r="H60" s="362"/>
      <c r="I60" s="362"/>
    </row>
    <row r="61" spans="1:20" s="355" customFormat="1">
      <c r="A61" s="730" t="s">
        <v>429</v>
      </c>
      <c r="B61" s="730"/>
      <c r="C61" s="730"/>
      <c r="D61" s="730"/>
      <c r="E61" s="730"/>
      <c r="F61" s="730"/>
      <c r="G61" s="730"/>
      <c r="H61" s="730"/>
      <c r="I61" s="730"/>
      <c r="J61" s="356"/>
      <c r="K61" s="356"/>
      <c r="L61" s="356"/>
      <c r="M61" s="356"/>
      <c r="N61" s="356"/>
      <c r="O61" s="356"/>
      <c r="P61" s="356"/>
      <c r="Q61" s="356"/>
      <c r="R61" s="356"/>
      <c r="S61" s="356"/>
      <c r="T61" s="356"/>
    </row>
    <row r="62" spans="1:20" s="355" customFormat="1">
      <c r="A62" s="656"/>
      <c r="B62" s="656"/>
      <c r="C62" s="656"/>
      <c r="D62" s="656"/>
      <c r="E62" s="656"/>
      <c r="F62" s="656"/>
      <c r="G62" s="656"/>
      <c r="H62" s="656"/>
      <c r="I62" s="656"/>
    </row>
    <row r="63" spans="1:20" s="355" customFormat="1">
      <c r="A63" s="672"/>
      <c r="B63" s="672"/>
      <c r="C63" s="673" t="s">
        <v>147</v>
      </c>
      <c r="D63" s="674"/>
      <c r="E63" s="674"/>
      <c r="F63" s="674"/>
      <c r="G63" s="674"/>
      <c r="H63" s="675"/>
      <c r="I63" s="676"/>
    </row>
    <row r="64" spans="1:20" s="355" customFormat="1">
      <c r="A64" s="672"/>
      <c r="B64" s="679">
        <v>2015</v>
      </c>
      <c r="C64" s="677">
        <v>21</v>
      </c>
      <c r="D64" s="677"/>
      <c r="E64" s="677"/>
      <c r="F64" s="677"/>
      <c r="G64" s="677"/>
      <c r="H64" s="678"/>
      <c r="I64" s="672"/>
    </row>
    <row r="65" spans="1:16" s="355" customFormat="1">
      <c r="A65" s="672"/>
      <c r="B65" s="679">
        <v>2016</v>
      </c>
      <c r="C65" s="677">
        <v>31</v>
      </c>
      <c r="D65" s="677"/>
      <c r="E65" s="677"/>
      <c r="F65" s="677"/>
      <c r="G65" s="677"/>
      <c r="H65" s="678"/>
      <c r="I65" s="672"/>
    </row>
    <row r="66" spans="1:16" s="355" customFormat="1">
      <c r="A66" s="672"/>
      <c r="B66" s="679">
        <v>2017</v>
      </c>
      <c r="C66" s="677">
        <v>36</v>
      </c>
      <c r="D66" s="677"/>
      <c r="E66" s="677"/>
      <c r="F66" s="677"/>
      <c r="G66" s="677"/>
      <c r="H66" s="678"/>
      <c r="I66" s="672"/>
    </row>
    <row r="67" spans="1:16" s="355" customFormat="1">
      <c r="A67" s="672"/>
      <c r="B67" s="679">
        <v>2018</v>
      </c>
      <c r="C67" s="677">
        <v>30</v>
      </c>
      <c r="D67" s="677"/>
      <c r="E67" s="677"/>
      <c r="F67" s="677"/>
      <c r="G67" s="677"/>
      <c r="H67" s="678"/>
      <c r="I67" s="672"/>
    </row>
    <row r="68" spans="1:16" s="355" customFormat="1">
      <c r="A68" s="672"/>
      <c r="B68" s="679">
        <v>2019</v>
      </c>
      <c r="C68" s="677">
        <v>20</v>
      </c>
      <c r="D68" s="677"/>
      <c r="E68" s="677"/>
      <c r="F68" s="677"/>
      <c r="G68" s="677"/>
      <c r="H68" s="678"/>
      <c r="I68" s="672"/>
    </row>
    <row r="69" spans="1:16" s="355" customFormat="1">
      <c r="A69" s="656"/>
      <c r="B69" s="656"/>
      <c r="C69" s="656"/>
      <c r="D69" s="656"/>
      <c r="E69" s="656"/>
      <c r="F69" s="656"/>
      <c r="G69" s="656"/>
      <c r="H69" s="656"/>
      <c r="I69" s="656"/>
    </row>
    <row r="70" spans="1:16" s="355" customFormat="1">
      <c r="A70" s="731" t="s">
        <v>606</v>
      </c>
      <c r="B70" s="731"/>
      <c r="C70" s="731"/>
      <c r="D70" s="731"/>
      <c r="E70" s="731"/>
      <c r="F70" s="731"/>
      <c r="G70" s="731"/>
      <c r="H70" s="731"/>
      <c r="I70" s="731"/>
    </row>
    <row r="71" spans="1:16" s="355" customFormat="1" ht="15" customHeight="1">
      <c r="A71" s="732" t="s">
        <v>221</v>
      </c>
      <c r="B71" s="732"/>
      <c r="C71" s="732"/>
      <c r="D71" s="732"/>
      <c r="E71" s="732"/>
      <c r="F71" s="732"/>
      <c r="G71" s="732"/>
      <c r="H71" s="732"/>
      <c r="I71" s="732"/>
    </row>
    <row r="72" spans="1:16" s="355" customFormat="1">
      <c r="K72" s="300"/>
      <c r="L72" s="300"/>
      <c r="M72" s="300"/>
      <c r="N72" s="300"/>
      <c r="O72" s="300"/>
      <c r="P72" s="300"/>
    </row>
    <row r="73" spans="1:16" s="356" customFormat="1">
      <c r="A73" s="366" t="s">
        <v>493</v>
      </c>
      <c r="B73" s="366"/>
      <c r="C73" s="366"/>
      <c r="D73" s="366"/>
      <c r="E73" s="366"/>
      <c r="F73" s="366"/>
      <c r="G73" s="366"/>
      <c r="H73" s="366"/>
      <c r="I73" s="366"/>
    </row>
    <row r="74" spans="1:16" s="355" customFormat="1">
      <c r="A74" s="301"/>
      <c r="B74" s="301"/>
      <c r="C74" s="301"/>
      <c r="D74" s="301"/>
      <c r="E74" s="301"/>
      <c r="F74" s="301"/>
      <c r="G74" s="301"/>
      <c r="H74" s="301"/>
      <c r="I74" s="301"/>
    </row>
    <row r="75" spans="1:16" s="225" customFormat="1" ht="24">
      <c r="C75" s="357" t="s">
        <v>163</v>
      </c>
      <c r="D75" s="357" t="s">
        <v>164</v>
      </c>
      <c r="E75" s="357" t="s">
        <v>165</v>
      </c>
      <c r="F75" s="357" t="s">
        <v>166</v>
      </c>
      <c r="G75" s="357" t="s">
        <v>167</v>
      </c>
      <c r="H75" s="357" t="s">
        <v>168</v>
      </c>
      <c r="I75" s="357"/>
      <c r="J75" s="357"/>
      <c r="K75" s="357"/>
      <c r="L75" s="357"/>
      <c r="M75" s="357"/>
      <c r="N75" s="357"/>
    </row>
    <row r="76" spans="1:16" s="355" customFormat="1">
      <c r="B76" s="174" t="s">
        <v>24</v>
      </c>
      <c r="C76" s="298">
        <v>0.25</v>
      </c>
      <c r="D76" s="298">
        <v>0.53</v>
      </c>
      <c r="E76" s="298">
        <v>7.0000000000000007E-2</v>
      </c>
      <c r="F76" s="298">
        <v>0.04</v>
      </c>
      <c r="G76" s="298">
        <v>7.0000000000000007E-2</v>
      </c>
      <c r="H76" s="298">
        <v>0.05</v>
      </c>
      <c r="I76" s="13"/>
      <c r="J76" s="32"/>
      <c r="K76" s="13"/>
      <c r="L76" s="32"/>
      <c r="M76" s="13"/>
      <c r="N76" s="32"/>
    </row>
    <row r="77" spans="1:16" s="355" customFormat="1">
      <c r="B77" s="179" t="s">
        <v>12</v>
      </c>
      <c r="C77" s="298">
        <v>0.36</v>
      </c>
      <c r="D77" s="298">
        <v>0.37</v>
      </c>
      <c r="E77" s="298">
        <v>0.06</v>
      </c>
      <c r="F77" s="298">
        <v>0.05</v>
      </c>
      <c r="G77" s="298">
        <v>0.1</v>
      </c>
      <c r="H77" s="298">
        <v>0.05</v>
      </c>
      <c r="I77" s="13"/>
      <c r="J77" s="32"/>
      <c r="K77" s="13"/>
      <c r="L77" s="32"/>
      <c r="M77" s="13"/>
      <c r="N77" s="32"/>
    </row>
    <row r="78" spans="1:16" s="355" customFormat="1">
      <c r="B78" s="179" t="s">
        <v>11</v>
      </c>
      <c r="C78" s="298">
        <v>0.33</v>
      </c>
      <c r="D78" s="298">
        <v>0.39</v>
      </c>
      <c r="E78" s="298">
        <v>0.08</v>
      </c>
      <c r="F78" s="298">
        <v>0.05</v>
      </c>
      <c r="G78" s="298">
        <v>0.08</v>
      </c>
      <c r="H78" s="298">
        <v>0.06</v>
      </c>
      <c r="I78" s="13"/>
      <c r="J78" s="32"/>
      <c r="K78" s="13"/>
      <c r="L78" s="32"/>
      <c r="M78" s="13"/>
      <c r="N78" s="32"/>
    </row>
    <row r="79" spans="1:16" s="355" customFormat="1">
      <c r="B79" s="179" t="s">
        <v>21</v>
      </c>
      <c r="C79" s="298">
        <v>0.27</v>
      </c>
      <c r="D79" s="298">
        <v>0.43</v>
      </c>
      <c r="E79" s="298">
        <v>0.09</v>
      </c>
      <c r="F79" s="298">
        <v>0.06</v>
      </c>
      <c r="G79" s="298">
        <v>0.09</v>
      </c>
      <c r="H79" s="298">
        <v>0.06</v>
      </c>
      <c r="I79" s="13"/>
      <c r="J79" s="32"/>
      <c r="K79" s="13"/>
      <c r="L79" s="32"/>
      <c r="M79" s="13"/>
      <c r="N79" s="32"/>
    </row>
    <row r="80" spans="1:16" s="355" customFormat="1">
      <c r="B80" s="179" t="s">
        <v>20</v>
      </c>
      <c r="C80" s="298">
        <v>0.32</v>
      </c>
      <c r="D80" s="298">
        <v>0.38</v>
      </c>
      <c r="E80" s="298">
        <v>0.08</v>
      </c>
      <c r="F80" s="298">
        <v>0.05</v>
      </c>
      <c r="G80" s="298">
        <v>7.0000000000000007E-2</v>
      </c>
      <c r="H80" s="298">
        <v>0.1</v>
      </c>
      <c r="I80" s="13"/>
      <c r="J80" s="32"/>
      <c r="K80" s="13"/>
      <c r="L80" s="32"/>
      <c r="M80" s="13"/>
      <c r="N80" s="32"/>
    </row>
    <row r="81" spans="2:14" s="355" customFormat="1">
      <c r="B81" s="179" t="s">
        <v>27</v>
      </c>
      <c r="C81" s="298">
        <v>0.3</v>
      </c>
      <c r="D81" s="298">
        <v>0.45</v>
      </c>
      <c r="E81" s="298">
        <v>0.06</v>
      </c>
      <c r="F81" s="298">
        <v>0.06</v>
      </c>
      <c r="G81" s="298">
        <v>0.08</v>
      </c>
      <c r="H81" s="298">
        <v>0.05</v>
      </c>
      <c r="I81" s="13"/>
      <c r="J81" s="32"/>
      <c r="K81" s="13"/>
      <c r="L81" s="32"/>
      <c r="M81" s="13"/>
      <c r="N81" s="32"/>
    </row>
    <row r="82" spans="2:14" s="355" customFormat="1">
      <c r="B82" s="179" t="s">
        <v>22</v>
      </c>
      <c r="C82" s="298">
        <v>0.25</v>
      </c>
      <c r="D82" s="298">
        <v>0.46</v>
      </c>
      <c r="E82" s="298">
        <v>0.06</v>
      </c>
      <c r="F82" s="298">
        <v>0.05</v>
      </c>
      <c r="G82" s="298">
        <v>0.14000000000000001</v>
      </c>
      <c r="H82" s="298">
        <v>0.04</v>
      </c>
      <c r="I82" s="13"/>
      <c r="J82" s="32"/>
      <c r="K82" s="13"/>
      <c r="L82" s="32"/>
      <c r="M82" s="13"/>
      <c r="N82" s="32"/>
    </row>
    <row r="83" spans="2:14" s="355" customFormat="1">
      <c r="B83" s="179" t="s">
        <v>15</v>
      </c>
      <c r="C83" s="298">
        <v>0.26</v>
      </c>
      <c r="D83" s="298">
        <v>0.47</v>
      </c>
      <c r="E83" s="298">
        <v>0.08</v>
      </c>
      <c r="F83" s="298">
        <v>7.0000000000000007E-2</v>
      </c>
      <c r="G83" s="298">
        <v>0.05</v>
      </c>
      <c r="H83" s="298">
        <v>0.06</v>
      </c>
      <c r="I83" s="13"/>
      <c r="J83" s="32"/>
      <c r="K83" s="13"/>
      <c r="L83" s="32"/>
      <c r="M83" s="13"/>
      <c r="N83" s="32"/>
    </row>
    <row r="84" spans="2:14" s="355" customFormat="1">
      <c r="B84" s="179" t="s">
        <v>25</v>
      </c>
      <c r="C84" s="298">
        <v>0.26</v>
      </c>
      <c r="D84" s="298">
        <v>0.39</v>
      </c>
      <c r="E84" s="298">
        <v>0.05</v>
      </c>
      <c r="F84" s="298">
        <v>0.05</v>
      </c>
      <c r="G84" s="298">
        <v>0.19</v>
      </c>
      <c r="H84" s="298">
        <v>0.06</v>
      </c>
      <c r="I84" s="13"/>
      <c r="J84" s="32"/>
      <c r="K84" s="13"/>
      <c r="L84" s="32"/>
      <c r="M84" s="13"/>
      <c r="N84" s="32"/>
    </row>
    <row r="85" spans="2:14" s="355" customFormat="1">
      <c r="B85" s="179" t="s">
        <v>7</v>
      </c>
      <c r="C85" s="298">
        <v>0.36</v>
      </c>
      <c r="D85" s="298">
        <v>0.4</v>
      </c>
      <c r="E85" s="298">
        <v>0.05</v>
      </c>
      <c r="F85" s="298">
        <v>7.0000000000000007E-2</v>
      </c>
      <c r="G85" s="298">
        <v>0.05</v>
      </c>
      <c r="H85" s="298">
        <v>7.0000000000000007E-2</v>
      </c>
      <c r="I85" s="13"/>
      <c r="J85" s="32"/>
      <c r="K85" s="13"/>
      <c r="L85" s="32"/>
      <c r="M85" s="13"/>
      <c r="N85" s="32"/>
    </row>
    <row r="86" spans="2:14" s="355" customFormat="1">
      <c r="B86" s="179" t="s">
        <v>18</v>
      </c>
      <c r="C86" s="298">
        <v>0.31</v>
      </c>
      <c r="D86" s="298">
        <v>0.39</v>
      </c>
      <c r="E86" s="298">
        <v>0.09</v>
      </c>
      <c r="F86" s="298">
        <v>7.0000000000000007E-2</v>
      </c>
      <c r="G86" s="298">
        <v>0.11</v>
      </c>
      <c r="H86" s="298">
        <v>0.04</v>
      </c>
      <c r="I86" s="13"/>
      <c r="J86" s="32"/>
      <c r="K86" s="13"/>
      <c r="L86" s="32"/>
      <c r="M86" s="13"/>
      <c r="N86" s="32"/>
    </row>
    <row r="87" spans="2:14" s="355" customFormat="1">
      <c r="B87" s="179" t="s">
        <v>14</v>
      </c>
      <c r="C87" s="298">
        <v>0.35</v>
      </c>
      <c r="D87" s="298">
        <v>0.4</v>
      </c>
      <c r="E87" s="298">
        <v>0.06</v>
      </c>
      <c r="F87" s="298">
        <v>0.05</v>
      </c>
      <c r="G87" s="298">
        <v>0.11</v>
      </c>
      <c r="H87" s="298">
        <v>0.04</v>
      </c>
      <c r="I87" s="13"/>
      <c r="J87" s="32"/>
      <c r="K87" s="13"/>
      <c r="L87" s="32"/>
      <c r="M87" s="13"/>
      <c r="N87" s="32"/>
    </row>
    <row r="88" spans="2:14" s="355" customFormat="1">
      <c r="B88" s="179" t="s">
        <v>13</v>
      </c>
      <c r="C88" s="298">
        <v>0.4</v>
      </c>
      <c r="D88" s="298">
        <v>0.39</v>
      </c>
      <c r="E88" s="298">
        <v>0.06</v>
      </c>
      <c r="F88" s="298">
        <v>0.05</v>
      </c>
      <c r="G88" s="298">
        <v>0.06</v>
      </c>
      <c r="H88" s="298">
        <v>0.05</v>
      </c>
      <c r="I88" s="13"/>
      <c r="J88" s="32"/>
      <c r="K88" s="13"/>
      <c r="L88" s="32"/>
      <c r="M88" s="13"/>
      <c r="N88" s="32"/>
    </row>
    <row r="89" spans="2:14" s="355" customFormat="1">
      <c r="B89" s="179" t="s">
        <v>8</v>
      </c>
      <c r="C89" s="298">
        <v>0.41</v>
      </c>
      <c r="D89" s="298">
        <v>0.38</v>
      </c>
      <c r="E89" s="298">
        <v>0.05</v>
      </c>
      <c r="F89" s="298">
        <v>0.05</v>
      </c>
      <c r="G89" s="298">
        <v>0.06</v>
      </c>
      <c r="H89" s="298">
        <v>0.05</v>
      </c>
      <c r="I89" s="13"/>
      <c r="J89" s="32"/>
      <c r="K89" s="13"/>
      <c r="L89" s="32"/>
      <c r="M89" s="13"/>
      <c r="N89" s="32"/>
    </row>
    <row r="90" spans="2:14" s="355" customFormat="1">
      <c r="B90" s="179" t="s">
        <v>19</v>
      </c>
      <c r="C90" s="298">
        <v>0.36</v>
      </c>
      <c r="D90" s="298">
        <v>0.43</v>
      </c>
      <c r="E90" s="298">
        <v>0.06</v>
      </c>
      <c r="F90" s="298">
        <v>0.04</v>
      </c>
      <c r="G90" s="298">
        <v>0.06</v>
      </c>
      <c r="H90" s="298">
        <v>0.04</v>
      </c>
      <c r="I90" s="13"/>
      <c r="J90" s="32"/>
      <c r="K90" s="13"/>
      <c r="L90" s="32"/>
      <c r="M90" s="13"/>
      <c r="N90" s="32"/>
    </row>
    <row r="91" spans="2:14" s="301" customFormat="1">
      <c r="B91" s="677" t="s">
        <v>26</v>
      </c>
      <c r="C91" s="467">
        <v>0.26</v>
      </c>
      <c r="D91" s="467">
        <v>0.45</v>
      </c>
      <c r="E91" s="467">
        <v>0.05</v>
      </c>
      <c r="F91" s="467">
        <v>0.06</v>
      </c>
      <c r="G91" s="467">
        <v>0.13</v>
      </c>
      <c r="H91" s="467">
        <v>0.05</v>
      </c>
      <c r="I91" s="172"/>
      <c r="J91" s="79"/>
      <c r="K91" s="172"/>
      <c r="L91" s="79"/>
      <c r="M91" s="172"/>
      <c r="N91" s="79"/>
    </row>
    <row r="92" spans="2:14" s="355" customFormat="1">
      <c r="B92" s="179" t="s">
        <v>23</v>
      </c>
      <c r="C92" s="298">
        <v>0.25</v>
      </c>
      <c r="D92" s="298">
        <v>0.43</v>
      </c>
      <c r="E92" s="298">
        <v>0.06</v>
      </c>
      <c r="F92" s="298">
        <v>0.09</v>
      </c>
      <c r="G92" s="298">
        <v>7.0000000000000007E-2</v>
      </c>
      <c r="H92" s="298">
        <v>0.09</v>
      </c>
      <c r="I92" s="13"/>
      <c r="J92" s="32"/>
      <c r="K92" s="13"/>
      <c r="L92" s="32"/>
      <c r="M92" s="13"/>
      <c r="N92" s="32"/>
    </row>
    <row r="93" spans="2:14" s="355" customFormat="1">
      <c r="B93" s="179" t="s">
        <v>9</v>
      </c>
      <c r="C93" s="298">
        <v>0.45</v>
      </c>
      <c r="D93" s="298">
        <v>0.31</v>
      </c>
      <c r="E93" s="298">
        <v>0.06</v>
      </c>
      <c r="F93" s="298">
        <v>0.04</v>
      </c>
      <c r="G93" s="298">
        <v>0.09</v>
      </c>
      <c r="H93" s="298">
        <v>0.05</v>
      </c>
      <c r="I93" s="13"/>
      <c r="J93" s="32"/>
      <c r="K93" s="13"/>
      <c r="L93" s="32"/>
      <c r="M93" s="13"/>
      <c r="N93" s="32"/>
    </row>
    <row r="94" spans="2:14" s="355" customFormat="1">
      <c r="B94" s="179" t="s">
        <v>10</v>
      </c>
      <c r="C94" s="298">
        <v>0.37</v>
      </c>
      <c r="D94" s="298">
        <v>0.45</v>
      </c>
      <c r="E94" s="298">
        <v>0.05</v>
      </c>
      <c r="F94" s="298">
        <v>0.03</v>
      </c>
      <c r="G94" s="298">
        <v>7.0000000000000007E-2</v>
      </c>
      <c r="H94" s="298">
        <v>0.02</v>
      </c>
      <c r="I94" s="13"/>
      <c r="J94" s="32"/>
      <c r="K94" s="13"/>
      <c r="L94" s="32"/>
      <c r="M94" s="13"/>
      <c r="N94" s="32"/>
    </row>
    <row r="95" spans="2:14" s="355" customFormat="1">
      <c r="B95" s="179" t="s">
        <v>17</v>
      </c>
      <c r="C95" s="298">
        <v>0.35</v>
      </c>
      <c r="D95" s="298">
        <v>0.37</v>
      </c>
      <c r="E95" s="298">
        <v>0.06</v>
      </c>
      <c r="F95" s="298">
        <v>0.05</v>
      </c>
      <c r="G95" s="298">
        <v>0.12</v>
      </c>
      <c r="H95" s="298">
        <v>0.05</v>
      </c>
      <c r="I95" s="13"/>
      <c r="J95" s="32"/>
      <c r="K95" s="13"/>
      <c r="L95" s="32"/>
      <c r="M95" s="13"/>
      <c r="N95" s="32"/>
    </row>
    <row r="96" spans="2:14" s="355" customFormat="1">
      <c r="B96" s="568" t="s">
        <v>16</v>
      </c>
      <c r="C96" s="302">
        <v>0.32</v>
      </c>
      <c r="D96" s="302">
        <v>0.41</v>
      </c>
      <c r="E96" s="302">
        <v>7.0000000000000007E-2</v>
      </c>
      <c r="F96" s="302">
        <v>0.04</v>
      </c>
      <c r="G96" s="302">
        <v>0.09</v>
      </c>
      <c r="H96" s="302">
        <v>7.0000000000000007E-2</v>
      </c>
      <c r="I96" s="13"/>
      <c r="J96" s="32"/>
      <c r="K96" s="13"/>
      <c r="L96" s="32"/>
      <c r="M96" s="13"/>
      <c r="N96" s="32"/>
    </row>
    <row r="97" spans="1:14" s="301" customFormat="1">
      <c r="B97" s="568" t="s">
        <v>16</v>
      </c>
      <c r="C97" s="302">
        <v>0.32</v>
      </c>
      <c r="D97" s="302">
        <v>0.41</v>
      </c>
      <c r="E97" s="302">
        <v>7.0000000000000007E-2</v>
      </c>
      <c r="F97" s="302">
        <v>0.04</v>
      </c>
      <c r="G97" s="302">
        <v>0.09</v>
      </c>
      <c r="H97" s="302">
        <v>7.0000000000000007E-2</v>
      </c>
      <c r="I97" s="172"/>
      <c r="J97" s="79"/>
      <c r="K97" s="172"/>
      <c r="L97" s="79"/>
      <c r="M97" s="172"/>
      <c r="N97" s="79"/>
    </row>
    <row r="98" spans="1:14" s="301" customFormat="1">
      <c r="B98" s="361"/>
      <c r="C98" s="302"/>
      <c r="D98" s="302"/>
      <c r="E98" s="302"/>
      <c r="F98" s="302"/>
      <c r="G98" s="302"/>
      <c r="H98" s="302"/>
      <c r="I98" s="172"/>
      <c r="J98" s="79"/>
      <c r="K98" s="172"/>
      <c r="L98" s="79"/>
      <c r="M98" s="172"/>
      <c r="N98" s="79"/>
    </row>
    <row r="99" spans="1:14" s="355" customFormat="1" ht="100.5" customHeight="1">
      <c r="A99" s="725" t="s">
        <v>494</v>
      </c>
      <c r="B99" s="725"/>
      <c r="C99" s="725"/>
      <c r="D99" s="725"/>
      <c r="E99" s="725"/>
      <c r="F99" s="725"/>
      <c r="G99" s="725"/>
      <c r="H99" s="725"/>
      <c r="I99" s="725"/>
    </row>
    <row r="100" spans="1:14" s="355" customFormat="1" ht="25.35" customHeight="1">
      <c r="A100" s="725" t="s">
        <v>169</v>
      </c>
      <c r="B100" s="725"/>
      <c r="C100" s="725"/>
      <c r="D100" s="725"/>
      <c r="E100" s="725"/>
      <c r="F100" s="725"/>
      <c r="G100" s="725"/>
      <c r="H100" s="725"/>
      <c r="I100" s="725"/>
    </row>
    <row r="101" spans="1:14" s="355" customFormat="1"/>
  </sheetData>
  <sortState xmlns:xlrd2="http://schemas.microsoft.com/office/spreadsheetml/2017/richdata2" ref="B35:G55">
    <sortCondition descending="1" ref="E35:E55"/>
  </sortState>
  <mergeCells count="9">
    <mergeCell ref="A99:I99"/>
    <mergeCell ref="A100:I100"/>
    <mergeCell ref="A31:I31"/>
    <mergeCell ref="A58:I58"/>
    <mergeCell ref="A59:I59"/>
    <mergeCell ref="C33:D33"/>
    <mergeCell ref="A61:I61"/>
    <mergeCell ref="A70:I70"/>
    <mergeCell ref="A71:I71"/>
  </mergeCells>
  <conditionalFormatting sqref="D98">
    <cfRule type="top10" dxfId="29" priority="17" percent="1" bottom="1" rank="10"/>
    <cfRule type="top10" dxfId="28" priority="20" percent="1" rank="10"/>
  </conditionalFormatting>
  <conditionalFormatting sqref="C98">
    <cfRule type="top10" dxfId="27" priority="18" percent="1" bottom="1" rank="10"/>
    <cfRule type="top10" dxfId="26" priority="19" percent="1" rank="10"/>
  </conditionalFormatting>
  <conditionalFormatting sqref="E98">
    <cfRule type="top10" dxfId="25" priority="15" percent="1" bottom="1" rank="10"/>
    <cfRule type="top10" dxfId="24" priority="16" percent="1" rank="10"/>
  </conditionalFormatting>
  <conditionalFormatting sqref="F98">
    <cfRule type="top10" dxfId="23" priority="13" percent="1" bottom="1" rank="10"/>
    <cfRule type="top10" dxfId="22" priority="14" percent="1" rank="10"/>
  </conditionalFormatting>
  <conditionalFormatting sqref="G98">
    <cfRule type="top10" dxfId="21" priority="11" percent="1" bottom="1" rank="10"/>
    <cfRule type="top10" dxfId="20" priority="12" percent="1" rank="10"/>
  </conditionalFormatting>
  <conditionalFormatting sqref="D76:D96">
    <cfRule type="top10" dxfId="19" priority="27" percent="1" bottom="1" rank="10"/>
    <cfRule type="top10" dxfId="18" priority="30" percent="1" rank="10"/>
  </conditionalFormatting>
  <conditionalFormatting sqref="C76:C96">
    <cfRule type="top10" dxfId="17" priority="28" percent="1" bottom="1" rank="10"/>
    <cfRule type="top10" dxfId="16" priority="29" percent="1" rank="10"/>
  </conditionalFormatting>
  <conditionalFormatting sqref="E76:E96">
    <cfRule type="top10" dxfId="15" priority="25" percent="1" bottom="1" rank="10"/>
    <cfRule type="top10" dxfId="14" priority="26" percent="1" rank="10"/>
  </conditionalFormatting>
  <conditionalFormatting sqref="F76:F96">
    <cfRule type="top10" dxfId="13" priority="23" percent="1" bottom="1" rank="10"/>
    <cfRule type="top10" dxfId="12" priority="24" percent="1" rank="10"/>
  </conditionalFormatting>
  <conditionalFormatting sqref="G76:G96">
    <cfRule type="top10" dxfId="11" priority="21" percent="1" bottom="1" rank="10"/>
    <cfRule type="top10" dxfId="10" priority="22" percent="1" rank="10"/>
  </conditionalFormatting>
  <conditionalFormatting sqref="D97">
    <cfRule type="top10" dxfId="9" priority="7" percent="1" bottom="1" rank="10"/>
    <cfRule type="top10" dxfId="8" priority="10" percent="1" rank="10"/>
  </conditionalFormatting>
  <conditionalFormatting sqref="C97">
    <cfRule type="top10" dxfId="7" priority="8" percent="1" bottom="1" rank="10"/>
    <cfRule type="top10" dxfId="6" priority="9" percent="1" rank="10"/>
  </conditionalFormatting>
  <conditionalFormatting sqref="E97">
    <cfRule type="top10" dxfId="5" priority="5" percent="1" bottom="1" rank="10"/>
    <cfRule type="top10" dxfId="4" priority="6" percent="1" rank="10"/>
  </conditionalFormatting>
  <conditionalFormatting sqref="F97">
    <cfRule type="top10" dxfId="3" priority="3" percent="1" bottom="1" rank="10"/>
    <cfRule type="top10" dxfId="2" priority="4" percent="1" rank="10"/>
  </conditionalFormatting>
  <conditionalFormatting sqref="G97">
    <cfRule type="top10" dxfId="1" priority="1" percent="1" bottom="1" rank="10"/>
    <cfRule type="top10" dxfId="0" priority="2" percent="1" rank="10"/>
  </conditionalFormatting>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I178"/>
  <sheetViews>
    <sheetView workbookViewId="0">
      <selection activeCell="A2" sqref="A2"/>
    </sheetView>
  </sheetViews>
  <sheetFormatPr defaultColWidth="8.6640625" defaultRowHeight="14.4"/>
  <cols>
    <col min="2" max="2" width="36.33203125" customWidth="1"/>
    <col min="3" max="3" width="9.44140625" customWidth="1"/>
  </cols>
  <sheetData>
    <row r="1" spans="1:9" s="18" customFormat="1">
      <c r="A1" s="730" t="s">
        <v>590</v>
      </c>
      <c r="B1" s="730"/>
      <c r="C1" s="730"/>
      <c r="D1" s="730"/>
      <c r="E1" s="730"/>
      <c r="F1" s="730"/>
      <c r="G1" s="730"/>
      <c r="H1" s="730"/>
      <c r="I1" s="730"/>
    </row>
    <row r="2" spans="1:9">
      <c r="A2" s="680"/>
      <c r="B2" s="680"/>
      <c r="C2" s="680"/>
      <c r="D2" s="680"/>
      <c r="E2" s="680"/>
      <c r="F2" s="680"/>
      <c r="G2" s="680"/>
      <c r="H2" s="680"/>
      <c r="I2" s="680"/>
    </row>
    <row r="3" spans="1:9" ht="24.6">
      <c r="A3" s="681"/>
      <c r="B3" s="681"/>
      <c r="C3" s="685" t="s">
        <v>170</v>
      </c>
      <c r="D3" s="681"/>
      <c r="E3" s="681"/>
      <c r="F3" s="681"/>
      <c r="G3" s="681"/>
      <c r="H3" s="681"/>
      <c r="I3" s="681"/>
    </row>
    <row r="4" spans="1:9">
      <c r="A4" s="681"/>
      <c r="B4" s="684" t="s">
        <v>171</v>
      </c>
      <c r="C4" s="683">
        <v>0</v>
      </c>
      <c r="D4" s="681"/>
      <c r="E4" s="681"/>
      <c r="F4" s="681"/>
      <c r="G4" s="681"/>
      <c r="H4" s="681"/>
      <c r="I4" s="681"/>
    </row>
    <row r="5" spans="1:9">
      <c r="A5" s="681"/>
      <c r="B5" s="684" t="s">
        <v>172</v>
      </c>
      <c r="C5" s="687">
        <v>1</v>
      </c>
      <c r="D5" s="681"/>
      <c r="E5" s="681"/>
      <c r="F5" s="681"/>
      <c r="G5" s="681"/>
      <c r="H5" s="681"/>
      <c r="I5" s="681"/>
    </row>
    <row r="6" spans="1:9">
      <c r="A6" s="681"/>
      <c r="B6" s="684" t="s">
        <v>173</v>
      </c>
      <c r="C6" s="687">
        <v>2</v>
      </c>
      <c r="D6" s="681"/>
      <c r="E6" s="681"/>
      <c r="F6" s="681"/>
      <c r="G6" s="681"/>
      <c r="H6" s="681"/>
      <c r="I6" s="681"/>
    </row>
    <row r="7" spans="1:9">
      <c r="A7" s="681"/>
      <c r="B7" s="684" t="s">
        <v>174</v>
      </c>
      <c r="C7" s="687">
        <v>1</v>
      </c>
      <c r="D7" s="681"/>
      <c r="E7" s="681"/>
      <c r="F7" s="681"/>
      <c r="G7" s="681"/>
      <c r="H7" s="681"/>
      <c r="I7" s="681"/>
    </row>
    <row r="8" spans="1:9">
      <c r="A8" s="681"/>
      <c r="B8" s="684" t="s">
        <v>175</v>
      </c>
      <c r="C8" s="687">
        <v>1</v>
      </c>
      <c r="D8" s="681"/>
      <c r="E8" s="681"/>
      <c r="F8" s="681"/>
      <c r="G8" s="681"/>
      <c r="H8" s="681"/>
      <c r="I8" s="681"/>
    </row>
    <row r="9" spans="1:9">
      <c r="A9" s="681"/>
      <c r="B9" s="684" t="s">
        <v>176</v>
      </c>
      <c r="C9" s="687">
        <v>1</v>
      </c>
      <c r="D9" s="681"/>
      <c r="E9" s="681"/>
      <c r="F9" s="681"/>
      <c r="G9" s="681"/>
      <c r="H9" s="681"/>
      <c r="I9" s="681"/>
    </row>
    <row r="10" spans="1:9">
      <c r="A10" s="681"/>
      <c r="B10" s="684" t="s">
        <v>177</v>
      </c>
      <c r="C10" s="687">
        <v>1</v>
      </c>
      <c r="D10" s="681"/>
      <c r="E10" s="681"/>
      <c r="F10" s="681"/>
      <c r="G10" s="681"/>
      <c r="H10" s="681"/>
      <c r="I10" s="681"/>
    </row>
    <row r="11" spans="1:9">
      <c r="A11" s="681"/>
      <c r="B11" s="684" t="s">
        <v>178</v>
      </c>
      <c r="C11" s="687">
        <v>1</v>
      </c>
      <c r="D11" s="681"/>
      <c r="E11" s="681"/>
      <c r="F11" s="681"/>
      <c r="G11" s="681"/>
      <c r="H11" s="681"/>
      <c r="I11" s="681"/>
    </row>
    <row r="12" spans="1:9">
      <c r="A12" s="681"/>
      <c r="B12" s="684" t="s">
        <v>179</v>
      </c>
      <c r="C12" s="687">
        <v>0</v>
      </c>
      <c r="D12" s="681"/>
      <c r="E12" s="681"/>
      <c r="F12" s="681"/>
      <c r="G12" s="681"/>
      <c r="H12" s="681"/>
      <c r="I12" s="681"/>
    </row>
    <row r="13" spans="1:9">
      <c r="A13" s="681"/>
      <c r="B13" s="684" t="s">
        <v>180</v>
      </c>
      <c r="C13" s="687">
        <v>2</v>
      </c>
      <c r="D13" s="681"/>
      <c r="E13" s="681"/>
      <c r="F13" s="681"/>
      <c r="G13" s="681"/>
      <c r="H13" s="681"/>
      <c r="I13" s="681"/>
    </row>
    <row r="14" spans="1:9">
      <c r="A14" s="681"/>
      <c r="B14" s="684" t="s">
        <v>181</v>
      </c>
      <c r="C14" s="687">
        <v>1</v>
      </c>
      <c r="D14" s="681"/>
      <c r="E14" s="681"/>
      <c r="F14" s="681"/>
      <c r="G14" s="681"/>
      <c r="H14" s="681"/>
      <c r="I14" s="681"/>
    </row>
    <row r="15" spans="1:9">
      <c r="A15" s="681"/>
      <c r="B15" s="684" t="s">
        <v>182</v>
      </c>
      <c r="C15" s="687">
        <v>1</v>
      </c>
      <c r="D15" s="681"/>
      <c r="E15" s="681"/>
      <c r="F15" s="681"/>
      <c r="G15" s="681"/>
      <c r="H15" s="681"/>
      <c r="I15" s="681"/>
    </row>
    <row r="16" spans="1:9">
      <c r="A16" s="681"/>
      <c r="B16" s="684" t="s">
        <v>183</v>
      </c>
      <c r="C16" s="687">
        <v>0</v>
      </c>
      <c r="D16" s="681"/>
      <c r="E16" s="681"/>
      <c r="F16" s="681"/>
      <c r="G16" s="681"/>
      <c r="H16" s="681"/>
      <c r="I16" s="681"/>
    </row>
    <row r="17" spans="1:9">
      <c r="A17" s="681"/>
      <c r="B17" s="684" t="s">
        <v>184</v>
      </c>
      <c r="C17" s="687">
        <v>1</v>
      </c>
      <c r="D17" s="681"/>
      <c r="E17" s="681"/>
      <c r="F17" s="681"/>
      <c r="G17" s="681"/>
      <c r="H17" s="681"/>
      <c r="I17" s="681"/>
    </row>
    <row r="18" spans="1:9">
      <c r="A18" s="681"/>
      <c r="B18" s="684" t="s">
        <v>185</v>
      </c>
      <c r="C18" s="687">
        <v>1</v>
      </c>
      <c r="D18" s="681"/>
      <c r="E18" s="681"/>
      <c r="F18" s="681"/>
      <c r="G18" s="681"/>
      <c r="H18" s="681"/>
      <c r="I18" s="681"/>
    </row>
    <row r="19" spans="1:9">
      <c r="A19" s="681"/>
      <c r="B19" s="684" t="s">
        <v>186</v>
      </c>
      <c r="C19" s="687">
        <v>1</v>
      </c>
      <c r="D19" s="681"/>
      <c r="E19" s="681"/>
      <c r="F19" s="681"/>
      <c r="G19" s="681"/>
      <c r="H19" s="681"/>
      <c r="I19" s="681"/>
    </row>
    <row r="20" spans="1:9">
      <c r="A20" s="681"/>
      <c r="B20" s="684" t="s">
        <v>187</v>
      </c>
      <c r="C20" s="683">
        <v>0</v>
      </c>
      <c r="D20" s="681"/>
      <c r="E20" s="681"/>
      <c r="F20" s="681"/>
      <c r="G20" s="681"/>
      <c r="H20" s="681"/>
      <c r="I20" s="681"/>
    </row>
    <row r="21" spans="1:9">
      <c r="A21" s="681"/>
      <c r="B21" s="684" t="s">
        <v>188</v>
      </c>
      <c r="C21" s="683">
        <v>1</v>
      </c>
      <c r="D21" s="681"/>
      <c r="E21" s="681"/>
      <c r="F21" s="681"/>
      <c r="G21" s="681"/>
      <c r="H21" s="681"/>
      <c r="I21" s="681"/>
    </row>
    <row r="22" spans="1:9">
      <c r="A22" s="681"/>
      <c r="B22" s="688" t="s">
        <v>495</v>
      </c>
      <c r="C22" s="682">
        <v>2</v>
      </c>
      <c r="D22" s="681"/>
      <c r="E22" s="681"/>
      <c r="F22" s="681"/>
      <c r="G22" s="681"/>
      <c r="H22" s="681"/>
      <c r="I22" s="681"/>
    </row>
    <row r="23" spans="1:9">
      <c r="A23" s="681"/>
      <c r="B23" s="686" t="s">
        <v>189</v>
      </c>
      <c r="C23" s="683">
        <v>1</v>
      </c>
      <c r="D23" s="681"/>
      <c r="E23" s="681"/>
      <c r="F23" s="681"/>
      <c r="G23" s="681"/>
      <c r="H23" s="681"/>
      <c r="I23" s="681"/>
    </row>
    <row r="24" spans="1:9">
      <c r="A24" s="681"/>
      <c r="B24" s="684" t="s">
        <v>190</v>
      </c>
      <c r="C24" s="683">
        <v>1</v>
      </c>
      <c r="D24" s="681"/>
      <c r="E24" s="681"/>
      <c r="F24" s="681"/>
      <c r="G24" s="681"/>
      <c r="H24" s="681"/>
      <c r="I24" s="681"/>
    </row>
    <row r="25" spans="1:9">
      <c r="A25" s="672"/>
      <c r="B25" s="672"/>
      <c r="C25" s="672"/>
      <c r="D25" s="672"/>
      <c r="E25" s="672"/>
      <c r="F25" s="672"/>
      <c r="G25" s="672"/>
      <c r="H25" s="672"/>
      <c r="I25" s="672"/>
    </row>
    <row r="26" spans="1:9" ht="15.6" customHeight="1">
      <c r="A26" s="732" t="s">
        <v>496</v>
      </c>
      <c r="B26" s="732"/>
      <c r="C26" s="732"/>
      <c r="D26" s="732"/>
      <c r="E26" s="732"/>
      <c r="F26" s="732"/>
      <c r="G26" s="732"/>
      <c r="H26" s="732"/>
      <c r="I26" s="732"/>
    </row>
    <row r="27" spans="1:9" ht="14.25" customHeight="1">
      <c r="A27" s="732" t="s">
        <v>191</v>
      </c>
      <c r="B27" s="732"/>
      <c r="C27" s="732"/>
      <c r="D27" s="732"/>
      <c r="E27" s="732"/>
      <c r="F27" s="732"/>
      <c r="G27" s="732"/>
      <c r="H27" s="732"/>
      <c r="I27" s="732"/>
    </row>
    <row r="29" spans="1:9" s="383" customFormat="1">
      <c r="A29" s="726" t="s">
        <v>497</v>
      </c>
      <c r="B29" s="726"/>
      <c r="C29" s="726"/>
      <c r="D29" s="726"/>
      <c r="E29" s="726"/>
      <c r="F29" s="726"/>
      <c r="G29" s="726"/>
      <c r="H29" s="726"/>
      <c r="I29" s="726"/>
    </row>
    <row r="30" spans="1:9" s="382" customFormat="1"/>
    <row r="31" spans="1:9" s="382" customFormat="1" ht="27.6">
      <c r="B31" s="384"/>
      <c r="C31" s="289" t="s">
        <v>192</v>
      </c>
      <c r="D31" s="289" t="s">
        <v>193</v>
      </c>
      <c r="E31" s="289" t="s">
        <v>50</v>
      </c>
      <c r="F31" s="289" t="s">
        <v>498</v>
      </c>
    </row>
    <row r="32" spans="1:9" s="382" customFormat="1">
      <c r="B32" s="29" t="s">
        <v>7</v>
      </c>
      <c r="C32" s="343">
        <v>0.03</v>
      </c>
      <c r="D32" s="353">
        <v>121</v>
      </c>
      <c r="E32" s="352"/>
      <c r="F32" s="369">
        <v>0.115</v>
      </c>
    </row>
    <row r="33" spans="2:8" s="382" customFormat="1">
      <c r="B33" s="29" t="s">
        <v>12</v>
      </c>
      <c r="C33" s="343">
        <v>7.0999999999999994E-2</v>
      </c>
      <c r="D33" s="353">
        <v>178</v>
      </c>
      <c r="E33" s="377"/>
      <c r="F33" s="369">
        <v>0.115</v>
      </c>
      <c r="H33" s="372"/>
    </row>
    <row r="34" spans="2:8" s="382" customFormat="1">
      <c r="B34" s="29" t="s">
        <v>9</v>
      </c>
      <c r="C34" s="343">
        <v>7.0999999999999994E-2</v>
      </c>
      <c r="D34" s="353">
        <v>137</v>
      </c>
      <c r="E34" s="352"/>
      <c r="F34" s="369">
        <v>0.115</v>
      </c>
      <c r="H34" s="372"/>
    </row>
    <row r="35" spans="2:8" s="382" customFormat="1">
      <c r="B35" s="29" t="s">
        <v>26</v>
      </c>
      <c r="C35" s="343">
        <v>7.3999999999999996E-2</v>
      </c>
      <c r="D35" s="353">
        <v>142</v>
      </c>
      <c r="F35" s="369">
        <v>0.115</v>
      </c>
      <c r="H35" s="372"/>
    </row>
    <row r="36" spans="2:8" s="382" customFormat="1">
      <c r="B36" s="29" t="s">
        <v>8</v>
      </c>
      <c r="C36" s="343">
        <v>7.4999999999999997E-2</v>
      </c>
      <c r="D36" s="353">
        <v>154</v>
      </c>
      <c r="E36" s="377"/>
      <c r="F36" s="369">
        <v>0.115</v>
      </c>
      <c r="H36" s="372"/>
    </row>
    <row r="37" spans="2:8" s="382" customFormat="1">
      <c r="B37" s="29" t="s">
        <v>24</v>
      </c>
      <c r="C37" s="343">
        <v>0.113</v>
      </c>
      <c r="D37" s="353">
        <v>135</v>
      </c>
      <c r="E37" s="377"/>
      <c r="F37" s="369">
        <v>0.115</v>
      </c>
      <c r="H37" s="372"/>
    </row>
    <row r="38" spans="2:8" s="382" customFormat="1">
      <c r="B38" s="29" t="s">
        <v>22</v>
      </c>
      <c r="C38" s="343">
        <v>0.11600000000000001</v>
      </c>
      <c r="D38" s="353">
        <v>272</v>
      </c>
      <c r="E38" s="377"/>
      <c r="F38" s="369">
        <v>0.115</v>
      </c>
      <c r="H38" s="372"/>
    </row>
    <row r="39" spans="2:8" s="382" customFormat="1">
      <c r="B39" s="29" t="s">
        <v>14</v>
      </c>
      <c r="C39" s="343">
        <v>0.11600000000000001</v>
      </c>
      <c r="D39" s="353">
        <v>157</v>
      </c>
      <c r="E39" s="377"/>
      <c r="F39" s="369">
        <v>0.115</v>
      </c>
      <c r="H39" s="372"/>
    </row>
    <row r="40" spans="2:8" s="382" customFormat="1">
      <c r="B40" s="29" t="s">
        <v>25</v>
      </c>
      <c r="C40" s="343">
        <v>0.121</v>
      </c>
      <c r="D40" s="353">
        <v>135</v>
      </c>
      <c r="E40" s="377"/>
      <c r="F40" s="369">
        <v>0.115</v>
      </c>
      <c r="H40" s="372"/>
    </row>
    <row r="41" spans="2:8" s="301" customFormat="1">
      <c r="B41" s="29" t="s">
        <v>13</v>
      </c>
      <c r="C41" s="343">
        <v>0.128</v>
      </c>
      <c r="D41" s="353">
        <v>141</v>
      </c>
      <c r="E41" s="377"/>
      <c r="F41" s="369">
        <v>0.115</v>
      </c>
      <c r="H41" s="381"/>
    </row>
    <row r="42" spans="2:8" s="382" customFormat="1">
      <c r="B42" s="29" t="s">
        <v>23</v>
      </c>
      <c r="C42" s="343">
        <v>0.13</v>
      </c>
      <c r="D42" s="353">
        <v>105</v>
      </c>
      <c r="E42" s="377"/>
      <c r="F42" s="369">
        <v>0.115</v>
      </c>
      <c r="H42" s="372"/>
    </row>
    <row r="43" spans="2:8" s="382" customFormat="1">
      <c r="B43" s="29" t="s">
        <v>17</v>
      </c>
      <c r="C43" s="343">
        <v>0.13200000000000001</v>
      </c>
      <c r="D43" s="353">
        <v>142</v>
      </c>
      <c r="E43" s="377"/>
      <c r="F43" s="369">
        <v>0.115</v>
      </c>
      <c r="H43" s="372"/>
    </row>
    <row r="44" spans="2:8" s="382" customFormat="1">
      <c r="B44" s="29" t="s">
        <v>19</v>
      </c>
      <c r="C44" s="343">
        <v>0.13900000000000001</v>
      </c>
      <c r="D44" s="353">
        <v>153</v>
      </c>
      <c r="E44" s="377"/>
      <c r="F44" s="369">
        <v>0.115</v>
      </c>
      <c r="H44" s="372"/>
    </row>
    <row r="45" spans="2:8" s="382" customFormat="1">
      <c r="B45" s="29" t="s">
        <v>18</v>
      </c>
      <c r="C45" s="343">
        <v>0.14000000000000001</v>
      </c>
      <c r="D45" s="353">
        <v>142</v>
      </c>
      <c r="E45" s="377"/>
      <c r="F45" s="369">
        <v>0.115</v>
      </c>
      <c r="H45" s="372"/>
    </row>
    <row r="46" spans="2:8" s="382" customFormat="1">
      <c r="B46" s="29" t="s">
        <v>15</v>
      </c>
      <c r="C46" s="343">
        <v>0.14799999999999999</v>
      </c>
      <c r="D46" s="353">
        <v>106</v>
      </c>
      <c r="E46" s="377"/>
      <c r="F46" s="369">
        <v>0.115</v>
      </c>
      <c r="H46" s="372"/>
    </row>
    <row r="47" spans="2:8" s="382" customFormat="1">
      <c r="B47" s="29" t="s">
        <v>27</v>
      </c>
      <c r="C47" s="343">
        <v>0.16200000000000001</v>
      </c>
      <c r="D47" s="353">
        <v>119</v>
      </c>
      <c r="E47" s="377"/>
      <c r="F47" s="369">
        <v>0.115</v>
      </c>
      <c r="H47" s="372"/>
    </row>
    <row r="48" spans="2:8" s="382" customFormat="1">
      <c r="B48" s="29" t="s">
        <v>10</v>
      </c>
      <c r="C48" s="343">
        <v>0.17199999999999999</v>
      </c>
      <c r="D48" s="353">
        <v>121</v>
      </c>
      <c r="E48" s="377"/>
      <c r="F48" s="369">
        <v>0.115</v>
      </c>
      <c r="H48" s="372"/>
    </row>
    <row r="49" spans="1:9" s="382" customFormat="1">
      <c r="B49" s="29" t="s">
        <v>21</v>
      </c>
      <c r="C49" s="343">
        <v>0.17399999999999999</v>
      </c>
      <c r="D49" s="353">
        <v>156</v>
      </c>
      <c r="E49" s="377"/>
      <c r="F49" s="369">
        <v>0.115</v>
      </c>
      <c r="H49" s="372"/>
    </row>
    <row r="50" spans="1:9" s="382" customFormat="1">
      <c r="B50" s="29" t="s">
        <v>11</v>
      </c>
      <c r="C50" s="343">
        <v>0.184</v>
      </c>
      <c r="D50" s="353">
        <v>139</v>
      </c>
      <c r="E50" s="377"/>
      <c r="F50" s="369">
        <v>0.115</v>
      </c>
      <c r="H50" s="372"/>
    </row>
    <row r="51" spans="1:9" s="382" customFormat="1">
      <c r="B51" s="370" t="s">
        <v>16</v>
      </c>
      <c r="C51" s="572"/>
      <c r="D51" s="342">
        <v>121</v>
      </c>
      <c r="E51" s="346">
        <v>0.22</v>
      </c>
      <c r="F51" s="620">
        <v>0.115</v>
      </c>
      <c r="H51" s="372"/>
    </row>
    <row r="52" spans="1:9" s="382" customFormat="1">
      <c r="B52" s="29" t="s">
        <v>20</v>
      </c>
      <c r="C52" s="343">
        <v>0.25</v>
      </c>
      <c r="D52" s="353">
        <v>114</v>
      </c>
      <c r="E52" s="377"/>
      <c r="F52" s="369">
        <v>0.115</v>
      </c>
      <c r="H52" s="372"/>
    </row>
    <row r="53" spans="1:9" s="382" customFormat="1"/>
    <row r="54" spans="1:9" s="382" customFormat="1" ht="25.35" customHeight="1">
      <c r="A54" s="725" t="s">
        <v>194</v>
      </c>
      <c r="B54" s="725"/>
      <c r="C54" s="725"/>
      <c r="D54" s="725"/>
      <c r="E54" s="725"/>
      <c r="F54" s="725"/>
      <c r="G54" s="725"/>
      <c r="H54" s="725"/>
      <c r="I54" s="725"/>
    </row>
    <row r="55" spans="1:9" s="382" customFormat="1" ht="95.1" customHeight="1">
      <c r="A55" s="725" t="s">
        <v>499</v>
      </c>
      <c r="B55" s="725"/>
      <c r="C55" s="725"/>
      <c r="D55" s="725"/>
      <c r="E55" s="725"/>
      <c r="F55" s="725"/>
      <c r="G55" s="725"/>
      <c r="H55" s="725"/>
      <c r="I55" s="725"/>
    </row>
    <row r="56" spans="1:9" s="382" customFormat="1">
      <c r="A56" s="385"/>
      <c r="B56" s="385"/>
      <c r="C56" s="385"/>
      <c r="D56" s="385"/>
      <c r="E56" s="385"/>
      <c r="F56" s="385"/>
      <c r="G56" s="385"/>
      <c r="H56" s="385"/>
      <c r="I56" s="385"/>
    </row>
    <row r="57" spans="1:9" s="383" customFormat="1">
      <c r="A57" s="726" t="s">
        <v>430</v>
      </c>
      <c r="B57" s="726"/>
      <c r="C57" s="726"/>
      <c r="D57" s="726"/>
      <c r="E57" s="726"/>
      <c r="F57" s="726"/>
      <c r="G57" s="726"/>
      <c r="H57" s="726"/>
      <c r="I57" s="726"/>
    </row>
    <row r="58" spans="1:9" s="382" customFormat="1">
      <c r="A58" s="689"/>
      <c r="B58" s="689"/>
      <c r="C58" s="689"/>
      <c r="D58" s="689"/>
      <c r="E58" s="689"/>
      <c r="F58" s="689"/>
      <c r="G58" s="689"/>
      <c r="H58" s="689"/>
      <c r="I58" s="689"/>
    </row>
    <row r="59" spans="1:9" s="382" customFormat="1">
      <c r="A59" s="637"/>
      <c r="B59" s="637"/>
      <c r="C59" s="669" t="s">
        <v>192</v>
      </c>
      <c r="D59" s="669" t="s">
        <v>193</v>
      </c>
      <c r="E59" s="669"/>
      <c r="F59" s="669"/>
      <c r="G59" s="637"/>
      <c r="H59" s="637"/>
      <c r="I59" s="637"/>
    </row>
    <row r="60" spans="1:9" s="382" customFormat="1">
      <c r="A60" s="637"/>
      <c r="B60" s="654">
        <v>2014</v>
      </c>
      <c r="C60" s="628">
        <v>0.14000000000000001</v>
      </c>
      <c r="D60" s="637">
        <v>495</v>
      </c>
      <c r="E60" s="630"/>
      <c r="F60" s="652"/>
      <c r="G60" s="637"/>
      <c r="H60" s="637"/>
      <c r="I60" s="637"/>
    </row>
    <row r="61" spans="1:9" s="382" customFormat="1">
      <c r="A61" s="637"/>
      <c r="B61" s="654">
        <v>2015</v>
      </c>
      <c r="C61" s="628">
        <v>0.107</v>
      </c>
      <c r="D61" s="637">
        <v>485</v>
      </c>
      <c r="E61" s="630"/>
      <c r="F61" s="652"/>
      <c r="G61" s="637"/>
      <c r="H61" s="637"/>
      <c r="I61" s="637"/>
    </row>
    <row r="62" spans="1:9" s="382" customFormat="1">
      <c r="A62" s="637"/>
      <c r="B62" s="654">
        <v>2016</v>
      </c>
      <c r="C62" s="628">
        <v>0.12</v>
      </c>
      <c r="D62" s="637">
        <v>324</v>
      </c>
      <c r="E62" s="630"/>
      <c r="F62" s="652"/>
      <c r="G62" s="637"/>
      <c r="H62" s="637"/>
      <c r="I62" s="637"/>
    </row>
    <row r="63" spans="1:9" s="382" customFormat="1">
      <c r="A63" s="637"/>
      <c r="B63" s="654">
        <v>2017</v>
      </c>
      <c r="C63" s="628">
        <v>0.14499999999999999</v>
      </c>
      <c r="D63" s="637">
        <v>515</v>
      </c>
      <c r="E63" s="630"/>
      <c r="F63" s="652"/>
      <c r="G63" s="637"/>
      <c r="H63" s="637"/>
      <c r="I63" s="637"/>
    </row>
    <row r="64" spans="1:9" s="382" customFormat="1">
      <c r="A64" s="637"/>
      <c r="B64" s="654">
        <v>2018</v>
      </c>
      <c r="C64" s="628">
        <v>0.22</v>
      </c>
      <c r="D64" s="637">
        <v>121</v>
      </c>
      <c r="E64" s="630"/>
      <c r="F64" s="652"/>
      <c r="G64" s="637"/>
      <c r="H64" s="637"/>
      <c r="I64" s="637"/>
    </row>
    <row r="65" spans="1:9" s="382" customFormat="1">
      <c r="A65" s="689"/>
      <c r="B65" s="689"/>
      <c r="C65" s="689"/>
      <c r="D65" s="689"/>
      <c r="E65" s="689"/>
      <c r="F65" s="689"/>
      <c r="G65" s="689"/>
      <c r="H65" s="689"/>
      <c r="I65" s="689"/>
    </row>
    <row r="66" spans="1:9" s="382" customFormat="1" ht="15" customHeight="1">
      <c r="A66" s="725" t="s">
        <v>194</v>
      </c>
      <c r="B66" s="725"/>
      <c r="C66" s="725"/>
      <c r="D66" s="725"/>
      <c r="E66" s="725"/>
      <c r="F66" s="725"/>
      <c r="G66" s="725"/>
      <c r="H66" s="725"/>
      <c r="I66" s="725"/>
    </row>
    <row r="67" spans="1:9" s="382" customFormat="1" ht="15" customHeight="1">
      <c r="A67" s="725" t="s">
        <v>499</v>
      </c>
      <c r="B67" s="725"/>
      <c r="C67" s="725"/>
      <c r="D67" s="725"/>
      <c r="E67" s="725"/>
      <c r="F67" s="725"/>
      <c r="G67" s="725"/>
      <c r="H67" s="725"/>
      <c r="I67" s="725"/>
    </row>
    <row r="68" spans="1:9" s="382" customFormat="1"/>
    <row r="69" spans="1:9" s="383" customFormat="1">
      <c r="A69" s="668" t="s">
        <v>545</v>
      </c>
      <c r="B69" s="668"/>
      <c r="C69" s="668"/>
      <c r="D69" s="668"/>
      <c r="E69" s="668"/>
      <c r="F69" s="668"/>
      <c r="G69" s="668"/>
      <c r="H69" s="668"/>
      <c r="I69" s="668"/>
    </row>
    <row r="70" spans="1:9" s="382" customFormat="1">
      <c r="A70" s="637"/>
      <c r="B70" s="637"/>
      <c r="C70" s="637"/>
      <c r="D70" s="637"/>
      <c r="E70" s="637"/>
      <c r="F70" s="637"/>
      <c r="G70" s="637"/>
      <c r="H70" s="637"/>
      <c r="I70" s="637"/>
    </row>
    <row r="71" spans="1:9" s="382" customFormat="1">
      <c r="A71" s="634"/>
      <c r="B71" s="558" t="s">
        <v>195</v>
      </c>
      <c r="C71" s="573" t="s">
        <v>192</v>
      </c>
      <c r="D71" s="573"/>
      <c r="E71" s="573"/>
      <c r="F71" s="573"/>
      <c r="G71" s="573"/>
      <c r="H71" s="634"/>
      <c r="I71" s="634"/>
    </row>
    <row r="72" spans="1:9" s="382" customFormat="1">
      <c r="A72" s="634"/>
      <c r="B72" s="634" t="s">
        <v>205</v>
      </c>
      <c r="C72" s="623">
        <v>0.221</v>
      </c>
      <c r="D72" s="670"/>
      <c r="E72" s="670"/>
      <c r="F72" s="582"/>
      <c r="G72" s="582"/>
      <c r="H72" s="634"/>
      <c r="I72" s="634"/>
    </row>
    <row r="73" spans="1:9" s="382" customFormat="1">
      <c r="A73" s="634"/>
      <c r="B73" s="634" t="s">
        <v>204</v>
      </c>
      <c r="C73" s="634" t="s">
        <v>146</v>
      </c>
      <c r="D73" s="670"/>
      <c r="E73" s="670"/>
      <c r="F73" s="582"/>
      <c r="G73" s="582"/>
      <c r="H73" s="634"/>
      <c r="I73" s="634"/>
    </row>
    <row r="74" spans="1:9" s="382" customFormat="1">
      <c r="A74" s="634"/>
      <c r="B74" s="634" t="s">
        <v>196</v>
      </c>
      <c r="C74" s="634" t="s">
        <v>146</v>
      </c>
      <c r="D74" s="670"/>
      <c r="E74" s="670"/>
      <c r="F74" s="582"/>
      <c r="G74" s="582"/>
      <c r="H74" s="634"/>
      <c r="I74" s="634"/>
    </row>
    <row r="75" spans="1:9" s="382" customFormat="1">
      <c r="A75" s="634"/>
      <c r="B75" s="634" t="s">
        <v>209</v>
      </c>
      <c r="C75" s="634" t="s">
        <v>146</v>
      </c>
      <c r="D75" s="670"/>
      <c r="E75" s="670"/>
      <c r="F75" s="582"/>
      <c r="G75" s="582"/>
      <c r="H75" s="634"/>
      <c r="I75" s="634"/>
    </row>
    <row r="76" spans="1:9" s="382" customFormat="1">
      <c r="A76" s="634"/>
      <c r="B76" s="634" t="s">
        <v>208</v>
      </c>
      <c r="C76" s="634" t="s">
        <v>146</v>
      </c>
      <c r="D76" s="670"/>
      <c r="E76" s="670"/>
      <c r="F76" s="582"/>
      <c r="G76" s="582"/>
      <c r="H76" s="634"/>
      <c r="I76" s="634"/>
    </row>
    <row r="77" spans="1:9" s="382" customFormat="1">
      <c r="A77" s="634"/>
      <c r="B77" s="667"/>
      <c r="C77" s="670"/>
      <c r="D77" s="670"/>
      <c r="E77" s="670"/>
      <c r="F77" s="582"/>
      <c r="G77" s="582"/>
      <c r="H77" s="634"/>
      <c r="I77" s="634"/>
    </row>
    <row r="78" spans="1:9" s="382" customFormat="1" ht="28.2" customHeight="1">
      <c r="A78" s="725" t="s">
        <v>194</v>
      </c>
      <c r="B78" s="725"/>
      <c r="C78" s="725"/>
      <c r="D78" s="725"/>
      <c r="E78" s="725"/>
      <c r="F78" s="725"/>
      <c r="G78" s="725"/>
      <c r="H78" s="725"/>
      <c r="I78" s="725"/>
    </row>
    <row r="79" spans="1:9" s="382" customFormat="1" ht="84.6" customHeight="1">
      <c r="A79" s="725" t="s">
        <v>499</v>
      </c>
      <c r="B79" s="725"/>
      <c r="C79" s="725"/>
      <c r="D79" s="725"/>
      <c r="E79" s="725"/>
      <c r="F79" s="725"/>
      <c r="G79" s="725"/>
      <c r="H79" s="725"/>
      <c r="I79" s="725"/>
    </row>
    <row r="80" spans="1:9" s="382" customFormat="1">
      <c r="A80" s="724" t="s">
        <v>607</v>
      </c>
      <c r="B80" s="384"/>
      <c r="C80" s="377"/>
      <c r="D80" s="377"/>
      <c r="E80" s="377"/>
      <c r="F80" s="368"/>
      <c r="G80" s="368"/>
    </row>
    <row r="81" spans="1:129" s="382" customFormat="1">
      <c r="A81" s="710" t="s">
        <v>546</v>
      </c>
      <c r="B81" s="710"/>
      <c r="C81" s="710"/>
      <c r="D81" s="710"/>
      <c r="E81" s="710"/>
      <c r="F81" s="710"/>
      <c r="G81" s="710"/>
      <c r="H81" s="710"/>
      <c r="I81" s="710"/>
      <c r="J81" s="383"/>
      <c r="K81" s="383"/>
      <c r="L81" s="383"/>
      <c r="M81" s="383"/>
      <c r="N81" s="383"/>
      <c r="O81" s="383"/>
      <c r="P81" s="383"/>
      <c r="Q81" s="383"/>
      <c r="R81" s="383"/>
      <c r="S81" s="383"/>
      <c r="T81" s="383"/>
      <c r="U81" s="383"/>
      <c r="V81" s="383"/>
      <c r="W81" s="383"/>
      <c r="X81" s="383"/>
      <c r="Y81" s="383"/>
      <c r="Z81" s="383"/>
      <c r="AA81" s="383"/>
      <c r="AB81" s="383"/>
      <c r="AC81" s="383"/>
      <c r="AD81" s="383"/>
      <c r="AE81" s="383"/>
      <c r="AF81" s="383"/>
      <c r="AG81" s="383"/>
      <c r="AH81" s="383"/>
      <c r="AI81" s="383"/>
      <c r="AJ81" s="383"/>
      <c r="AK81" s="383"/>
      <c r="AL81" s="383"/>
      <c r="AM81" s="383"/>
      <c r="AN81" s="383"/>
      <c r="AO81" s="383"/>
      <c r="AP81" s="383"/>
      <c r="AQ81" s="383"/>
      <c r="AR81" s="383"/>
      <c r="AS81" s="383"/>
      <c r="AT81" s="383"/>
      <c r="AU81" s="383"/>
      <c r="AV81" s="383"/>
      <c r="AW81" s="383"/>
      <c r="AX81" s="383"/>
      <c r="AY81" s="383"/>
      <c r="AZ81" s="383"/>
      <c r="BA81" s="383"/>
      <c r="BB81" s="383"/>
      <c r="BC81" s="383"/>
      <c r="BD81" s="383"/>
      <c r="BE81" s="383"/>
      <c r="BF81" s="383"/>
      <c r="BG81" s="383"/>
      <c r="BH81" s="383"/>
      <c r="BI81" s="383"/>
      <c r="BJ81" s="383"/>
      <c r="BK81" s="383"/>
      <c r="BL81" s="383"/>
      <c r="BM81" s="383"/>
      <c r="BN81" s="383"/>
      <c r="BO81" s="383"/>
      <c r="BP81" s="383"/>
      <c r="BQ81" s="383"/>
      <c r="BR81" s="383"/>
      <c r="BS81" s="383"/>
      <c r="BT81" s="383"/>
      <c r="BU81" s="383"/>
      <c r="BV81" s="383"/>
      <c r="BW81" s="383"/>
      <c r="BX81" s="383"/>
      <c r="BY81" s="383"/>
      <c r="BZ81" s="383"/>
      <c r="CA81" s="383"/>
      <c r="CB81" s="383"/>
      <c r="CC81" s="383"/>
      <c r="CD81" s="383"/>
      <c r="CE81" s="383"/>
      <c r="CF81" s="383"/>
      <c r="CG81" s="383"/>
      <c r="CH81" s="383"/>
      <c r="CI81" s="383"/>
      <c r="CJ81" s="383"/>
      <c r="CK81" s="383"/>
      <c r="CL81" s="383"/>
      <c r="CM81" s="383"/>
      <c r="CN81" s="383"/>
      <c r="CO81" s="383"/>
      <c r="CP81" s="383"/>
      <c r="CQ81" s="383"/>
      <c r="CR81" s="383"/>
      <c r="CS81" s="383"/>
      <c r="CT81" s="383"/>
      <c r="CU81" s="383"/>
      <c r="CV81" s="383"/>
      <c r="CW81" s="383"/>
      <c r="CX81" s="383"/>
      <c r="CY81" s="383"/>
      <c r="CZ81" s="383"/>
      <c r="DA81" s="383"/>
      <c r="DB81" s="383"/>
      <c r="DC81" s="383"/>
      <c r="DD81" s="383"/>
      <c r="DE81" s="383"/>
      <c r="DF81" s="383"/>
      <c r="DG81" s="383"/>
      <c r="DH81" s="383"/>
      <c r="DI81" s="383"/>
      <c r="DJ81" s="383"/>
      <c r="DK81" s="383"/>
      <c r="DL81" s="383"/>
      <c r="DM81" s="383"/>
      <c r="DN81" s="383"/>
      <c r="DO81" s="383"/>
      <c r="DP81" s="383"/>
      <c r="DQ81" s="383"/>
      <c r="DR81" s="383"/>
      <c r="DS81" s="383"/>
      <c r="DT81" s="383"/>
      <c r="DU81" s="383"/>
      <c r="DV81" s="383"/>
      <c r="DW81" s="383"/>
      <c r="DX81" s="383"/>
      <c r="DY81" s="383"/>
    </row>
    <row r="82" spans="1:129" s="382" customFormat="1">
      <c r="A82" s="703"/>
      <c r="B82" s="706"/>
      <c r="C82" s="708"/>
      <c r="D82" s="708"/>
      <c r="E82" s="708"/>
      <c r="F82" s="709"/>
      <c r="G82" s="709"/>
      <c r="H82" s="703"/>
      <c r="I82" s="703"/>
    </row>
    <row r="83" spans="1:129" s="382" customFormat="1">
      <c r="A83" s="703"/>
      <c r="B83" s="707" t="s">
        <v>197</v>
      </c>
      <c r="C83" s="704" t="s">
        <v>192</v>
      </c>
      <c r="D83" s="704"/>
      <c r="E83" s="704"/>
      <c r="F83" s="704"/>
      <c r="G83" s="704"/>
      <c r="H83" s="703"/>
      <c r="I83" s="703"/>
    </row>
    <row r="84" spans="1:129" s="382" customFormat="1">
      <c r="A84" s="703"/>
      <c r="B84" s="706" t="s">
        <v>198</v>
      </c>
      <c r="C84" s="708">
        <v>0.14000000000000001</v>
      </c>
      <c r="D84" s="708"/>
      <c r="E84" s="708"/>
      <c r="F84" s="709"/>
      <c r="G84" s="709"/>
      <c r="H84" s="703"/>
      <c r="I84" s="703"/>
    </row>
    <row r="85" spans="1:129" s="382" customFormat="1">
      <c r="A85" s="703"/>
      <c r="B85" s="706" t="s">
        <v>199</v>
      </c>
      <c r="C85" s="708">
        <v>0.28799999999999998</v>
      </c>
      <c r="D85" s="708"/>
      <c r="E85" s="708"/>
      <c r="F85" s="709"/>
      <c r="G85" s="709"/>
      <c r="H85" s="703"/>
      <c r="I85" s="703"/>
    </row>
    <row r="86" spans="1:129" s="382" customFormat="1">
      <c r="A86" s="703"/>
      <c r="B86" s="705"/>
      <c r="C86" s="705"/>
      <c r="D86" s="705"/>
      <c r="E86" s="705"/>
      <c r="F86" s="705"/>
      <c r="G86" s="705"/>
      <c r="H86" s="703"/>
      <c r="I86" s="703"/>
    </row>
    <row r="87" spans="1:129" s="382" customFormat="1" ht="15" customHeight="1">
      <c r="A87" s="732" t="s">
        <v>194</v>
      </c>
      <c r="B87" s="732"/>
      <c r="C87" s="732"/>
      <c r="D87" s="732"/>
      <c r="E87" s="732"/>
      <c r="F87" s="732"/>
      <c r="G87" s="732"/>
      <c r="H87" s="732"/>
      <c r="I87" s="732"/>
    </row>
    <row r="88" spans="1:129" s="382" customFormat="1" ht="15" customHeight="1">
      <c r="A88" s="732" t="s">
        <v>499</v>
      </c>
      <c r="B88" s="732"/>
      <c r="C88" s="732"/>
      <c r="D88" s="732"/>
      <c r="E88" s="732"/>
      <c r="F88" s="732"/>
      <c r="G88" s="732"/>
      <c r="H88" s="732"/>
      <c r="I88" s="732"/>
    </row>
    <row r="89" spans="1:129" s="382" customFormat="1"/>
    <row r="90" spans="1:129" s="383" customFormat="1">
      <c r="A90" s="726" t="s">
        <v>500</v>
      </c>
      <c r="B90" s="726"/>
      <c r="C90" s="726"/>
      <c r="D90" s="726"/>
      <c r="E90" s="726"/>
      <c r="F90" s="726"/>
      <c r="G90" s="726"/>
      <c r="H90" s="726"/>
      <c r="I90" s="726"/>
    </row>
    <row r="91" spans="1:129" s="382" customFormat="1"/>
    <row r="92" spans="1:129" s="382" customFormat="1" ht="27.6">
      <c r="B92" s="384"/>
      <c r="C92" s="289" t="s">
        <v>192</v>
      </c>
      <c r="D92" s="289" t="s">
        <v>193</v>
      </c>
      <c r="E92" s="289" t="s">
        <v>50</v>
      </c>
      <c r="F92" s="289" t="s">
        <v>501</v>
      </c>
    </row>
    <row r="93" spans="1:129" s="382" customFormat="1">
      <c r="B93" s="29" t="s">
        <v>26</v>
      </c>
      <c r="C93" s="343">
        <v>6.9000000000000006E-2</v>
      </c>
      <c r="D93" s="353">
        <v>145</v>
      </c>
      <c r="F93" s="380">
        <v>0.11700000000000001</v>
      </c>
    </row>
    <row r="94" spans="1:129" s="382" customFormat="1">
      <c r="B94" s="29" t="s">
        <v>8</v>
      </c>
      <c r="C94" s="343">
        <v>7.0999999999999994E-2</v>
      </c>
      <c r="D94" s="353">
        <v>155</v>
      </c>
      <c r="E94" s="367"/>
      <c r="F94" s="380">
        <v>0.11700000000000001</v>
      </c>
    </row>
    <row r="95" spans="1:129" s="382" customFormat="1">
      <c r="B95" s="29" t="s">
        <v>14</v>
      </c>
      <c r="C95" s="343">
        <v>7.5999999999999998E-2</v>
      </c>
      <c r="D95" s="353">
        <v>158</v>
      </c>
      <c r="E95" s="367"/>
      <c r="F95" s="380">
        <v>0.11700000000000001</v>
      </c>
    </row>
    <row r="96" spans="1:129" s="382" customFormat="1">
      <c r="B96" s="29" t="s">
        <v>25</v>
      </c>
      <c r="C96" s="343">
        <v>8.6999999999999994E-2</v>
      </c>
      <c r="D96" s="353">
        <v>138</v>
      </c>
      <c r="E96" s="367"/>
      <c r="F96" s="380">
        <v>0.11700000000000001</v>
      </c>
    </row>
    <row r="97" spans="2:6" s="382" customFormat="1">
      <c r="B97" s="29" t="s">
        <v>19</v>
      </c>
      <c r="C97" s="343">
        <v>8.6999999999999994E-2</v>
      </c>
      <c r="D97" s="353">
        <v>157</v>
      </c>
      <c r="E97" s="367"/>
      <c r="F97" s="380">
        <v>0.11700000000000001</v>
      </c>
    </row>
    <row r="98" spans="2:6" s="382" customFormat="1">
      <c r="B98" s="29" t="s">
        <v>13</v>
      </c>
      <c r="C98" s="343">
        <v>9.4E-2</v>
      </c>
      <c r="D98" s="353">
        <v>143</v>
      </c>
      <c r="E98" s="367"/>
      <c r="F98" s="380">
        <v>0.11700000000000001</v>
      </c>
    </row>
    <row r="99" spans="2:6" s="382" customFormat="1">
      <c r="B99" s="29" t="s">
        <v>24</v>
      </c>
      <c r="C99" s="343">
        <v>0.106</v>
      </c>
      <c r="D99" s="353">
        <v>138</v>
      </c>
      <c r="E99" s="367"/>
      <c r="F99" s="380">
        <v>0.11700000000000001</v>
      </c>
    </row>
    <row r="100" spans="2:6" s="382" customFormat="1">
      <c r="B100" s="29" t="s">
        <v>18</v>
      </c>
      <c r="C100" s="343">
        <v>0.123</v>
      </c>
      <c r="D100" s="353">
        <v>142</v>
      </c>
      <c r="E100" s="378"/>
      <c r="F100" s="380">
        <v>0.11700000000000001</v>
      </c>
    </row>
    <row r="101" spans="2:6" s="382" customFormat="1">
      <c r="B101" s="29" t="s">
        <v>23</v>
      </c>
      <c r="C101" s="343">
        <v>0.124</v>
      </c>
      <c r="D101" s="353">
        <v>105</v>
      </c>
      <c r="E101" s="367"/>
      <c r="F101" s="380">
        <v>0.11700000000000001</v>
      </c>
    </row>
    <row r="102" spans="2:6" s="382" customFormat="1">
      <c r="B102" s="29" t="s">
        <v>15</v>
      </c>
      <c r="C102" s="343">
        <v>0.125</v>
      </c>
      <c r="D102" s="353">
        <v>107</v>
      </c>
      <c r="E102" s="378"/>
      <c r="F102" s="380">
        <v>0.11700000000000001</v>
      </c>
    </row>
    <row r="103" spans="2:6" s="301" customFormat="1">
      <c r="B103" s="29" t="s">
        <v>12</v>
      </c>
      <c r="C103" s="343">
        <v>0.13100000000000001</v>
      </c>
      <c r="D103" s="353">
        <v>179</v>
      </c>
      <c r="E103" s="367"/>
      <c r="F103" s="380">
        <v>0.11700000000000001</v>
      </c>
    </row>
    <row r="104" spans="2:6" s="382" customFormat="1">
      <c r="B104" s="29" t="s">
        <v>22</v>
      </c>
      <c r="C104" s="343">
        <v>0.14299999999999999</v>
      </c>
      <c r="D104" s="353">
        <v>273</v>
      </c>
      <c r="E104" s="367"/>
      <c r="F104" s="380">
        <v>0.11700000000000001</v>
      </c>
    </row>
    <row r="105" spans="2:6" s="382" customFormat="1">
      <c r="B105" s="29" t="s">
        <v>17</v>
      </c>
      <c r="C105" s="343">
        <v>0.14699999999999999</v>
      </c>
      <c r="D105" s="353">
        <v>144</v>
      </c>
      <c r="E105" s="367"/>
      <c r="F105" s="380">
        <v>0.11700000000000001</v>
      </c>
    </row>
    <row r="106" spans="2:6" s="382" customFormat="1">
      <c r="B106" s="29" t="s">
        <v>10</v>
      </c>
      <c r="C106" s="343">
        <v>0.159</v>
      </c>
      <c r="D106" s="353">
        <v>121</v>
      </c>
      <c r="E106" s="367"/>
      <c r="F106" s="380">
        <v>0.11700000000000001</v>
      </c>
    </row>
    <row r="107" spans="2:6" s="382" customFormat="1">
      <c r="B107" s="370" t="s">
        <v>16</v>
      </c>
      <c r="C107" s="572"/>
      <c r="D107" s="342">
        <v>125</v>
      </c>
      <c r="E107" s="346">
        <v>0.16500000000000001</v>
      </c>
      <c r="F107" s="627">
        <v>0.11700000000000001</v>
      </c>
    </row>
    <row r="108" spans="2:6" s="382" customFormat="1">
      <c r="B108" s="29" t="s">
        <v>9</v>
      </c>
      <c r="C108" s="343">
        <v>0.186</v>
      </c>
      <c r="D108" s="353">
        <v>139</v>
      </c>
      <c r="E108" s="367"/>
      <c r="F108" s="380">
        <v>0.11700000000000001</v>
      </c>
    </row>
    <row r="109" spans="2:6" s="382" customFormat="1">
      <c r="B109" s="29" t="s">
        <v>27</v>
      </c>
      <c r="C109" s="343">
        <v>0.20200000000000001</v>
      </c>
      <c r="D109" s="353">
        <v>122</v>
      </c>
      <c r="E109" s="367"/>
      <c r="F109" s="380">
        <v>0.11700000000000001</v>
      </c>
    </row>
    <row r="110" spans="2:6" s="382" customFormat="1">
      <c r="B110" s="29" t="s">
        <v>11</v>
      </c>
      <c r="C110" s="343">
        <v>0.22</v>
      </c>
      <c r="D110" s="353">
        <v>139</v>
      </c>
      <c r="E110" s="367"/>
      <c r="F110" s="380">
        <v>0.11700000000000001</v>
      </c>
    </row>
    <row r="111" spans="2:6" s="382" customFormat="1">
      <c r="B111" s="29" t="s">
        <v>21</v>
      </c>
      <c r="C111" s="343">
        <v>0.23699999999999999</v>
      </c>
      <c r="D111" s="353">
        <v>157</v>
      </c>
      <c r="E111" s="367"/>
      <c r="F111" s="380">
        <v>0.11700000000000001</v>
      </c>
    </row>
    <row r="112" spans="2:6" s="382" customFormat="1">
      <c r="B112" s="29" t="s">
        <v>7</v>
      </c>
      <c r="C112" s="343">
        <v>0.25800000000000001</v>
      </c>
      <c r="D112" s="353">
        <v>121</v>
      </c>
      <c r="E112" s="367"/>
      <c r="F112" s="380">
        <v>0.11700000000000001</v>
      </c>
    </row>
    <row r="113" spans="1:9" s="382" customFormat="1">
      <c r="B113" s="29" t="s">
        <v>20</v>
      </c>
      <c r="C113" s="343">
        <v>0.313</v>
      </c>
      <c r="D113" s="353">
        <v>116</v>
      </c>
      <c r="E113" s="367"/>
      <c r="F113" s="380">
        <v>0.11700000000000001</v>
      </c>
    </row>
    <row r="114" spans="1:9" s="382" customFormat="1">
      <c r="B114" s="34"/>
      <c r="C114" s="374"/>
      <c r="D114" s="374"/>
      <c r="E114" s="374"/>
      <c r="F114" s="372"/>
      <c r="G114" s="372"/>
    </row>
    <row r="115" spans="1:9" s="382" customFormat="1" ht="25.35" customHeight="1">
      <c r="A115" s="725" t="s">
        <v>200</v>
      </c>
      <c r="B115" s="725"/>
      <c r="C115" s="725"/>
      <c r="D115" s="725"/>
      <c r="E115" s="725"/>
      <c r="F115" s="725"/>
      <c r="G115" s="725"/>
      <c r="H115" s="725"/>
      <c r="I115" s="725"/>
    </row>
    <row r="116" spans="1:9" s="382" customFormat="1" ht="97.35" customHeight="1">
      <c r="A116" s="725" t="s">
        <v>502</v>
      </c>
      <c r="B116" s="725"/>
      <c r="C116" s="725"/>
      <c r="D116" s="725"/>
      <c r="E116" s="725"/>
      <c r="F116" s="725"/>
      <c r="G116" s="725"/>
      <c r="H116" s="725"/>
      <c r="I116" s="725"/>
    </row>
    <row r="117" spans="1:9" s="382" customFormat="1"/>
    <row r="118" spans="1:9" s="383" customFormat="1">
      <c r="A118" s="726" t="s">
        <v>431</v>
      </c>
      <c r="B118" s="726"/>
      <c r="C118" s="726"/>
      <c r="D118" s="726"/>
      <c r="E118" s="726"/>
      <c r="F118" s="726"/>
      <c r="G118" s="726"/>
      <c r="H118" s="726"/>
      <c r="I118" s="726"/>
    </row>
    <row r="119" spans="1:9" s="382" customFormat="1">
      <c r="A119" s="703"/>
      <c r="B119" s="703"/>
      <c r="C119" s="703"/>
      <c r="D119" s="703"/>
      <c r="E119" s="703"/>
      <c r="F119" s="703"/>
      <c r="G119" s="703"/>
      <c r="H119" s="703"/>
      <c r="I119" s="703"/>
    </row>
    <row r="120" spans="1:9" s="382" customFormat="1">
      <c r="A120" s="711"/>
      <c r="B120" s="711"/>
      <c r="C120" s="712" t="s">
        <v>192</v>
      </c>
      <c r="D120" s="712" t="s">
        <v>193</v>
      </c>
      <c r="E120" s="712"/>
      <c r="F120" s="712"/>
      <c r="G120" s="711"/>
      <c r="H120" s="711"/>
      <c r="I120" s="711"/>
    </row>
    <row r="121" spans="1:9" s="382" customFormat="1">
      <c r="A121" s="711"/>
      <c r="B121" s="717">
        <v>2014</v>
      </c>
      <c r="C121" s="714">
        <v>0.192</v>
      </c>
      <c r="D121" s="715">
        <v>506</v>
      </c>
      <c r="E121" s="714"/>
      <c r="F121" s="715"/>
      <c r="G121" s="711"/>
      <c r="H121" s="711"/>
      <c r="I121" s="711"/>
    </row>
    <row r="122" spans="1:9" s="382" customFormat="1">
      <c r="A122" s="711"/>
      <c r="B122" s="717">
        <v>2015</v>
      </c>
      <c r="C122" s="714">
        <v>0.14899999999999999</v>
      </c>
      <c r="D122" s="715">
        <v>497</v>
      </c>
      <c r="E122" s="714"/>
      <c r="F122" s="715"/>
      <c r="G122" s="711"/>
      <c r="H122" s="711"/>
      <c r="I122" s="711"/>
    </row>
    <row r="123" spans="1:9" s="382" customFormat="1">
      <c r="A123" s="711"/>
      <c r="B123" s="717">
        <v>2016</v>
      </c>
      <c r="C123" s="714">
        <v>0.14299999999999999</v>
      </c>
      <c r="D123" s="715">
        <v>329</v>
      </c>
      <c r="E123" s="714"/>
      <c r="F123" s="715"/>
      <c r="G123" s="711"/>
      <c r="H123" s="711"/>
      <c r="I123" s="711"/>
    </row>
    <row r="124" spans="1:9" s="382" customFormat="1">
      <c r="A124" s="711"/>
      <c r="B124" s="717">
        <v>2017</v>
      </c>
      <c r="C124" s="718">
        <v>0.13600000000000001</v>
      </c>
      <c r="D124" s="717">
        <v>519</v>
      </c>
      <c r="E124" s="714"/>
      <c r="F124" s="715"/>
      <c r="G124" s="711"/>
      <c r="H124" s="711"/>
      <c r="I124" s="711"/>
    </row>
    <row r="125" spans="1:9" s="382" customFormat="1">
      <c r="A125" s="711"/>
      <c r="B125" s="717">
        <v>2018</v>
      </c>
      <c r="C125" s="719">
        <v>0.16500000000000001</v>
      </c>
      <c r="D125" s="717">
        <v>125</v>
      </c>
      <c r="E125" s="716"/>
      <c r="F125" s="713"/>
      <c r="G125" s="711"/>
      <c r="H125" s="711"/>
      <c r="I125" s="711"/>
    </row>
    <row r="126" spans="1:9" s="382" customFormat="1">
      <c r="A126" s="703"/>
      <c r="B126" s="703"/>
      <c r="C126" s="703"/>
      <c r="D126" s="703"/>
      <c r="E126" s="703"/>
      <c r="F126" s="703"/>
      <c r="G126" s="703"/>
      <c r="H126" s="703"/>
      <c r="I126" s="703"/>
    </row>
    <row r="127" spans="1:9" s="382" customFormat="1" ht="25.35" customHeight="1">
      <c r="A127" s="725" t="s">
        <v>201</v>
      </c>
      <c r="B127" s="725"/>
      <c r="C127" s="725"/>
      <c r="D127" s="725"/>
      <c r="E127" s="725"/>
      <c r="F127" s="725"/>
      <c r="G127" s="725"/>
      <c r="H127" s="725"/>
      <c r="I127" s="725"/>
    </row>
    <row r="128" spans="1:9" s="382" customFormat="1" ht="95.1" customHeight="1">
      <c r="A128" s="725" t="s">
        <v>503</v>
      </c>
      <c r="B128" s="725"/>
      <c r="C128" s="725"/>
      <c r="D128" s="725"/>
      <c r="E128" s="725"/>
      <c r="F128" s="725"/>
      <c r="G128" s="725"/>
      <c r="H128" s="725"/>
      <c r="I128" s="725"/>
    </row>
    <row r="129" spans="1:139" s="382" customFormat="1"/>
    <row r="130" spans="1:139" s="383" customFormat="1">
      <c r="A130" s="726" t="s">
        <v>591</v>
      </c>
      <c r="B130" s="726"/>
      <c r="C130" s="726"/>
      <c r="D130" s="726"/>
      <c r="E130" s="726"/>
      <c r="F130" s="726"/>
      <c r="G130" s="726"/>
      <c r="H130" s="726"/>
      <c r="I130" s="726"/>
    </row>
    <row r="131" spans="1:139" s="382" customFormat="1">
      <c r="A131" s="711"/>
      <c r="B131" s="711"/>
      <c r="C131" s="711"/>
      <c r="D131" s="711"/>
      <c r="E131" s="711"/>
      <c r="F131" s="711"/>
      <c r="G131" s="711"/>
      <c r="H131" s="711"/>
      <c r="I131" s="711"/>
    </row>
    <row r="132" spans="1:139" s="382" customFormat="1">
      <c r="A132" s="699"/>
      <c r="B132" s="691" t="s">
        <v>195</v>
      </c>
      <c r="C132" s="557" t="s">
        <v>192</v>
      </c>
      <c r="D132" s="557" t="s">
        <v>193</v>
      </c>
      <c r="E132" s="557"/>
      <c r="F132" s="557"/>
      <c r="G132" s="699"/>
      <c r="H132" s="699"/>
      <c r="I132" s="699"/>
    </row>
    <row r="133" spans="1:139" s="382" customFormat="1">
      <c r="A133" s="699"/>
      <c r="B133" s="651" t="s">
        <v>205</v>
      </c>
      <c r="C133" s="692">
        <v>0.20399999999999999</v>
      </c>
      <c r="D133" s="695">
        <v>105</v>
      </c>
      <c r="E133" s="692"/>
      <c r="F133" s="695"/>
      <c r="G133" s="699"/>
      <c r="H133" s="699"/>
      <c r="I133" s="699"/>
    </row>
    <row r="134" spans="1:139" s="382" customFormat="1">
      <c r="A134" s="699"/>
      <c r="B134" s="651" t="s">
        <v>204</v>
      </c>
      <c r="C134" s="692" t="s">
        <v>146</v>
      </c>
      <c r="D134" s="695">
        <v>6</v>
      </c>
      <c r="E134" s="692"/>
      <c r="F134" s="695"/>
      <c r="G134" s="699"/>
      <c r="H134" s="699"/>
      <c r="I134" s="699"/>
    </row>
    <row r="135" spans="1:139" s="382" customFormat="1">
      <c r="A135" s="699"/>
      <c r="B135" s="651" t="s">
        <v>196</v>
      </c>
      <c r="C135" s="692" t="s">
        <v>146</v>
      </c>
      <c r="D135" s="695">
        <v>9</v>
      </c>
      <c r="E135" s="692"/>
      <c r="F135" s="695"/>
      <c r="G135" s="699"/>
      <c r="H135" s="699"/>
      <c r="I135" s="699"/>
    </row>
    <row r="136" spans="1:139" s="382" customFormat="1">
      <c r="A136" s="699"/>
      <c r="B136" s="651" t="s">
        <v>209</v>
      </c>
      <c r="C136" s="692" t="s">
        <v>146</v>
      </c>
      <c r="D136" s="695" t="s">
        <v>146</v>
      </c>
      <c r="E136" s="692"/>
      <c r="F136" s="695"/>
      <c r="G136" s="699"/>
      <c r="H136" s="699"/>
      <c r="I136" s="699"/>
    </row>
    <row r="137" spans="1:139" s="382" customFormat="1">
      <c r="A137" s="699"/>
      <c r="B137" s="651" t="s">
        <v>208</v>
      </c>
      <c r="C137" s="692" t="s">
        <v>146</v>
      </c>
      <c r="D137" s="695">
        <v>2</v>
      </c>
      <c r="E137" s="692"/>
      <c r="F137" s="695"/>
      <c r="G137" s="699"/>
      <c r="H137" s="699"/>
      <c r="I137" s="699"/>
    </row>
    <row r="138" spans="1:139" s="382" customFormat="1">
      <c r="A138" s="699"/>
      <c r="B138" s="651"/>
      <c r="C138" s="692"/>
      <c r="D138" s="695"/>
      <c r="E138" s="692"/>
      <c r="F138" s="695"/>
      <c r="G138" s="699"/>
      <c r="H138" s="699"/>
      <c r="I138" s="699"/>
    </row>
    <row r="139" spans="1:139" s="382" customFormat="1" ht="24.6" customHeight="1">
      <c r="A139" s="725" t="s">
        <v>200</v>
      </c>
      <c r="B139" s="725"/>
      <c r="C139" s="725"/>
      <c r="D139" s="725"/>
      <c r="E139" s="725"/>
      <c r="F139" s="725"/>
      <c r="G139" s="725"/>
      <c r="H139" s="725"/>
      <c r="I139" s="725"/>
    </row>
    <row r="140" spans="1:139" s="382" customFormat="1" ht="87.6" customHeight="1">
      <c r="A140" s="725" t="s">
        <v>503</v>
      </c>
      <c r="B140" s="725"/>
      <c r="C140" s="725"/>
      <c r="D140" s="725"/>
      <c r="E140" s="725"/>
      <c r="F140" s="725"/>
      <c r="G140" s="725"/>
      <c r="H140" s="725"/>
      <c r="I140" s="725"/>
    </row>
    <row r="141" spans="1:139" s="382" customFormat="1">
      <c r="A141" s="724" t="s">
        <v>607</v>
      </c>
      <c r="B141" s="384"/>
      <c r="C141" s="377"/>
      <c r="D141" s="368"/>
      <c r="E141" s="377"/>
      <c r="F141" s="368"/>
    </row>
    <row r="142" spans="1:139" s="382" customFormat="1">
      <c r="A142" s="726" t="s">
        <v>547</v>
      </c>
      <c r="B142" s="726"/>
      <c r="C142" s="726"/>
      <c r="D142" s="726"/>
      <c r="E142" s="726"/>
      <c r="F142" s="726"/>
      <c r="G142" s="726"/>
      <c r="H142" s="726"/>
      <c r="I142" s="726"/>
      <c r="J142" s="383"/>
      <c r="K142" s="383"/>
      <c r="L142" s="383"/>
      <c r="M142" s="383"/>
      <c r="N142" s="383"/>
      <c r="O142" s="383"/>
      <c r="P142" s="383"/>
      <c r="Q142" s="383"/>
      <c r="R142" s="383"/>
      <c r="S142" s="383"/>
      <c r="T142" s="383"/>
      <c r="U142" s="383"/>
      <c r="V142" s="383"/>
      <c r="W142" s="383"/>
      <c r="X142" s="383"/>
      <c r="Y142" s="383"/>
      <c r="Z142" s="383"/>
      <c r="AA142" s="383"/>
      <c r="AB142" s="383"/>
      <c r="AC142" s="383"/>
      <c r="AD142" s="383"/>
      <c r="AE142" s="383"/>
      <c r="AF142" s="383"/>
      <c r="AG142" s="383"/>
      <c r="AH142" s="383"/>
      <c r="AI142" s="383"/>
      <c r="AJ142" s="383"/>
      <c r="AK142" s="383"/>
      <c r="AL142" s="383"/>
      <c r="AM142" s="383"/>
      <c r="AN142" s="383"/>
      <c r="AO142" s="383"/>
      <c r="AP142" s="383"/>
      <c r="AQ142" s="383"/>
      <c r="AR142" s="383"/>
      <c r="AS142" s="383"/>
      <c r="AT142" s="383"/>
      <c r="AU142" s="383"/>
      <c r="AV142" s="383"/>
      <c r="AW142" s="383"/>
      <c r="AX142" s="383"/>
      <c r="AY142" s="383"/>
      <c r="AZ142" s="383"/>
      <c r="BA142" s="383"/>
      <c r="BB142" s="383"/>
      <c r="BC142" s="383"/>
      <c r="BD142" s="383"/>
      <c r="BE142" s="383"/>
      <c r="BF142" s="383"/>
      <c r="BG142" s="383"/>
      <c r="BH142" s="383"/>
      <c r="BI142" s="383"/>
      <c r="BJ142" s="383"/>
      <c r="BK142" s="383"/>
      <c r="BL142" s="383"/>
      <c r="BM142" s="383"/>
      <c r="BN142" s="383"/>
      <c r="BO142" s="383"/>
      <c r="BP142" s="383"/>
      <c r="BQ142" s="383"/>
      <c r="BR142" s="383"/>
      <c r="BS142" s="383"/>
      <c r="BT142" s="383"/>
      <c r="BU142" s="383"/>
      <c r="BV142" s="383"/>
      <c r="BW142" s="383"/>
      <c r="BX142" s="383"/>
      <c r="BY142" s="383"/>
      <c r="BZ142" s="383"/>
      <c r="CA142" s="383"/>
      <c r="CB142" s="383"/>
      <c r="CC142" s="383"/>
      <c r="CD142" s="383"/>
      <c r="CE142" s="383"/>
      <c r="CF142" s="383"/>
      <c r="CG142" s="383"/>
      <c r="CH142" s="383"/>
      <c r="CI142" s="383"/>
      <c r="CJ142" s="383"/>
      <c r="CK142" s="383"/>
      <c r="CL142" s="383"/>
      <c r="CM142" s="383"/>
      <c r="CN142" s="383"/>
      <c r="CO142" s="383"/>
      <c r="CP142" s="383"/>
      <c r="CQ142" s="383"/>
      <c r="CR142" s="383"/>
      <c r="CS142" s="383"/>
      <c r="CT142" s="383"/>
      <c r="CU142" s="383"/>
      <c r="CV142" s="383"/>
      <c r="CW142" s="383"/>
      <c r="CX142" s="383"/>
      <c r="CY142" s="383"/>
      <c r="CZ142" s="383"/>
      <c r="DA142" s="383"/>
      <c r="DB142" s="383"/>
      <c r="DC142" s="383"/>
      <c r="DD142" s="383"/>
      <c r="DE142" s="383"/>
      <c r="DF142" s="383"/>
      <c r="DG142" s="383"/>
      <c r="DH142" s="383"/>
      <c r="DI142" s="383"/>
      <c r="DJ142" s="383"/>
      <c r="DK142" s="383"/>
      <c r="DL142" s="383"/>
      <c r="DM142" s="383"/>
      <c r="DN142" s="383"/>
      <c r="DO142" s="383"/>
      <c r="DP142" s="383"/>
      <c r="DQ142" s="383"/>
      <c r="DR142" s="383"/>
      <c r="DS142" s="383"/>
      <c r="DT142" s="383"/>
      <c r="DU142" s="383"/>
      <c r="DV142" s="383"/>
      <c r="DW142" s="383"/>
      <c r="DX142" s="383"/>
      <c r="DY142" s="383"/>
      <c r="DZ142" s="383"/>
      <c r="EA142" s="383"/>
      <c r="EB142" s="383"/>
      <c r="EC142" s="383"/>
      <c r="ED142" s="383"/>
      <c r="EE142" s="383"/>
      <c r="EF142" s="383"/>
      <c r="EG142" s="383"/>
      <c r="EH142" s="383"/>
      <c r="EI142" s="383"/>
    </row>
    <row r="143" spans="1:139" s="382" customFormat="1">
      <c r="A143" s="693"/>
      <c r="B143" s="671"/>
      <c r="C143" s="562"/>
      <c r="D143" s="690"/>
      <c r="E143" s="562"/>
      <c r="F143" s="580"/>
      <c r="G143" s="580"/>
      <c r="H143" s="693"/>
      <c r="I143" s="693"/>
    </row>
    <row r="144" spans="1:139" s="382" customFormat="1">
      <c r="A144" s="693"/>
      <c r="B144" s="635" t="s">
        <v>197</v>
      </c>
      <c r="C144" s="624" t="s">
        <v>192</v>
      </c>
      <c r="D144" s="624" t="s">
        <v>193</v>
      </c>
      <c r="E144" s="624"/>
      <c r="F144" s="624"/>
      <c r="G144" s="693"/>
      <c r="H144" s="693"/>
      <c r="I144" s="693"/>
    </row>
    <row r="145" spans="1:9" s="382" customFormat="1">
      <c r="A145" s="693"/>
      <c r="B145" s="671" t="s">
        <v>198</v>
      </c>
      <c r="C145" s="562">
        <v>4.9000000000000002E-2</v>
      </c>
      <c r="D145" s="580">
        <v>53</v>
      </c>
      <c r="E145" s="562"/>
      <c r="F145" s="580"/>
      <c r="G145" s="693"/>
      <c r="H145" s="693"/>
      <c r="I145" s="693"/>
    </row>
    <row r="146" spans="1:9" s="382" customFormat="1">
      <c r="A146" s="693"/>
      <c r="B146" s="671" t="s">
        <v>199</v>
      </c>
      <c r="C146" s="562">
        <v>0.27200000000000002</v>
      </c>
      <c r="D146" s="580">
        <v>72</v>
      </c>
      <c r="E146" s="562"/>
      <c r="F146" s="580"/>
      <c r="G146" s="693"/>
      <c r="H146" s="693"/>
      <c r="I146" s="693"/>
    </row>
    <row r="147" spans="1:9" s="382" customFormat="1">
      <c r="A147" s="693"/>
      <c r="B147" s="693"/>
      <c r="C147" s="671"/>
      <c r="D147" s="671"/>
      <c r="E147" s="671"/>
      <c r="F147" s="671"/>
      <c r="G147" s="671"/>
      <c r="H147" s="693"/>
      <c r="I147" s="693"/>
    </row>
    <row r="148" spans="1:9" s="382" customFormat="1" ht="25.35" customHeight="1">
      <c r="A148" s="725" t="s">
        <v>200</v>
      </c>
      <c r="B148" s="725"/>
      <c r="C148" s="725"/>
      <c r="D148" s="725"/>
      <c r="E148" s="725"/>
      <c r="F148" s="725"/>
      <c r="G148" s="725"/>
      <c r="H148" s="725"/>
      <c r="I148" s="725"/>
    </row>
    <row r="149" spans="1:9" s="382" customFormat="1" ht="95.1" customHeight="1">
      <c r="A149" s="725" t="s">
        <v>503</v>
      </c>
      <c r="B149" s="725"/>
      <c r="C149" s="725"/>
      <c r="D149" s="725"/>
      <c r="E149" s="725"/>
      <c r="F149" s="725"/>
      <c r="G149" s="725"/>
      <c r="H149" s="725"/>
      <c r="I149" s="725"/>
    </row>
    <row r="150" spans="1:9" s="382" customFormat="1">
      <c r="A150" s="78"/>
    </row>
    <row r="151" spans="1:9" s="231" customFormat="1">
      <c r="A151" s="281" t="s">
        <v>363</v>
      </c>
    </row>
    <row r="152" spans="1:9" s="382" customFormat="1"/>
    <row r="153" spans="1:9" s="382" customFormat="1" ht="86.4">
      <c r="B153" s="382" t="s">
        <v>50</v>
      </c>
      <c r="C153" s="225" t="s">
        <v>364</v>
      </c>
      <c r="D153" s="382" t="s">
        <v>50</v>
      </c>
      <c r="E153" s="382" t="s">
        <v>365</v>
      </c>
    </row>
    <row r="154" spans="1:9" s="382" customFormat="1">
      <c r="B154" s="263" t="s">
        <v>22</v>
      </c>
      <c r="C154" s="264">
        <v>6.2</v>
      </c>
      <c r="E154" s="382">
        <v>8.3000000000000007</v>
      </c>
    </row>
    <row r="155" spans="1:9" s="382" customFormat="1">
      <c r="B155" s="263" t="s">
        <v>26</v>
      </c>
      <c r="C155" s="264">
        <v>6.5</v>
      </c>
      <c r="E155" s="382">
        <v>8.3000000000000007</v>
      </c>
    </row>
    <row r="156" spans="1:9" s="382" customFormat="1">
      <c r="B156" s="263" t="s">
        <v>25</v>
      </c>
      <c r="C156" s="264">
        <v>6.8</v>
      </c>
      <c r="E156" s="382">
        <v>8.3000000000000007</v>
      </c>
    </row>
    <row r="157" spans="1:9" s="382" customFormat="1">
      <c r="B157" s="263" t="s">
        <v>8</v>
      </c>
      <c r="C157" s="264">
        <v>6.9</v>
      </c>
      <c r="E157" s="382">
        <v>8.3000000000000007</v>
      </c>
    </row>
    <row r="158" spans="1:9" s="382" customFormat="1">
      <c r="B158" s="263" t="s">
        <v>17</v>
      </c>
      <c r="C158" s="264">
        <v>7.2</v>
      </c>
      <c r="E158" s="382">
        <v>8.3000000000000007</v>
      </c>
    </row>
    <row r="159" spans="1:9" s="382" customFormat="1">
      <c r="B159" s="263" t="s">
        <v>14</v>
      </c>
      <c r="C159" s="264">
        <v>7.6</v>
      </c>
      <c r="E159" s="382">
        <v>8.3000000000000007</v>
      </c>
    </row>
    <row r="160" spans="1:9" s="382" customFormat="1">
      <c r="B160" s="263" t="s">
        <v>9</v>
      </c>
      <c r="C160" s="264">
        <v>7.6</v>
      </c>
      <c r="E160" s="382">
        <v>8.3000000000000007</v>
      </c>
    </row>
    <row r="161" spans="2:5" s="382" customFormat="1">
      <c r="B161" s="263" t="s">
        <v>10</v>
      </c>
      <c r="C161" s="264">
        <v>7.6</v>
      </c>
      <c r="E161" s="382">
        <v>8.3000000000000007</v>
      </c>
    </row>
    <row r="162" spans="2:5" s="382" customFormat="1">
      <c r="B162" s="263" t="s">
        <v>18</v>
      </c>
      <c r="C162" s="264">
        <v>7.9</v>
      </c>
      <c r="E162" s="382">
        <v>8.3000000000000007</v>
      </c>
    </row>
    <row r="163" spans="2:5" s="382" customFormat="1">
      <c r="B163" s="263" t="s">
        <v>12</v>
      </c>
      <c r="C163" s="264">
        <v>8</v>
      </c>
      <c r="E163" s="382">
        <v>8.3000000000000007</v>
      </c>
    </row>
    <row r="164" spans="2:5" s="382" customFormat="1">
      <c r="B164" s="263" t="s">
        <v>13</v>
      </c>
      <c r="C164" s="264">
        <v>8.6999999999999993</v>
      </c>
      <c r="E164" s="382">
        <v>8.3000000000000007</v>
      </c>
    </row>
    <row r="165" spans="2:5" s="382" customFormat="1">
      <c r="B165" s="263" t="s">
        <v>11</v>
      </c>
      <c r="C165" s="264">
        <v>9.6</v>
      </c>
      <c r="E165" s="382">
        <v>8.3000000000000007</v>
      </c>
    </row>
    <row r="166" spans="2:5" s="382" customFormat="1">
      <c r="B166" s="263" t="s">
        <v>19</v>
      </c>
      <c r="C166" s="264">
        <v>10.1</v>
      </c>
      <c r="E166" s="382">
        <v>8.3000000000000007</v>
      </c>
    </row>
    <row r="167" spans="2:5" s="382" customFormat="1">
      <c r="B167" s="263" t="s">
        <v>21</v>
      </c>
      <c r="C167" s="264">
        <v>10.4</v>
      </c>
      <c r="E167" s="382">
        <v>8.3000000000000007</v>
      </c>
    </row>
    <row r="168" spans="2:5" s="382" customFormat="1">
      <c r="B168" s="263" t="s">
        <v>20</v>
      </c>
      <c r="C168" s="264">
        <v>10.4</v>
      </c>
      <c r="E168" s="382">
        <v>8.3000000000000007</v>
      </c>
    </row>
    <row r="169" spans="2:5" s="382" customFormat="1">
      <c r="B169" s="263" t="s">
        <v>23</v>
      </c>
      <c r="C169" s="264">
        <v>10.6</v>
      </c>
      <c r="E169" s="382">
        <v>8.3000000000000007</v>
      </c>
    </row>
    <row r="170" spans="2:5" s="382" customFormat="1">
      <c r="B170" s="263" t="s">
        <v>7</v>
      </c>
      <c r="C170" s="264">
        <v>10.8</v>
      </c>
      <c r="E170" s="382">
        <v>8.3000000000000007</v>
      </c>
    </row>
    <row r="171" spans="2:5" s="382" customFormat="1">
      <c r="B171" s="263" t="s">
        <v>15</v>
      </c>
      <c r="C171" s="264">
        <v>10.9</v>
      </c>
      <c r="E171" s="382">
        <v>8.3000000000000007</v>
      </c>
    </row>
    <row r="172" spans="2:5" s="382" customFormat="1">
      <c r="B172" s="263" t="s">
        <v>27</v>
      </c>
      <c r="C172" s="264">
        <v>11.1</v>
      </c>
      <c r="E172" s="382">
        <v>8.3000000000000007</v>
      </c>
    </row>
    <row r="173" spans="2:5" s="382" customFormat="1">
      <c r="B173" s="265" t="s">
        <v>16</v>
      </c>
      <c r="C173" s="572"/>
      <c r="D173" s="266">
        <v>11.1</v>
      </c>
      <c r="E173" s="572">
        <v>8.3000000000000007</v>
      </c>
    </row>
    <row r="174" spans="2:5" s="382" customFormat="1">
      <c r="B174" s="263" t="s">
        <v>24</v>
      </c>
      <c r="C174" s="264">
        <v>12.8</v>
      </c>
      <c r="E174" s="382">
        <v>8.3000000000000007</v>
      </c>
    </row>
    <row r="175" spans="2:5" s="382" customFormat="1">
      <c r="B175" s="267" t="s">
        <v>42</v>
      </c>
      <c r="C175" s="268">
        <v>8.3000000000000007</v>
      </c>
    </row>
    <row r="176" spans="2:5" s="382" customFormat="1"/>
    <row r="177" spans="1:1" s="382" customFormat="1">
      <c r="A177" s="382" t="s">
        <v>603</v>
      </c>
    </row>
    <row r="178" spans="1:1" s="382" customFormat="1"/>
  </sheetData>
  <sortState xmlns:xlrd2="http://schemas.microsoft.com/office/spreadsheetml/2017/richdata2" ref="B154:E174">
    <sortCondition ref="C154:C174"/>
  </sortState>
  <mergeCells count="25">
    <mergeCell ref="A149:I149"/>
    <mergeCell ref="A78:I78"/>
    <mergeCell ref="A79:I79"/>
    <mergeCell ref="A87:I87"/>
    <mergeCell ref="A88:I88"/>
    <mergeCell ref="A118:I118"/>
    <mergeCell ref="A127:I127"/>
    <mergeCell ref="A128:I128"/>
    <mergeCell ref="A130:I130"/>
    <mergeCell ref="A139:I139"/>
    <mergeCell ref="A140:I140"/>
    <mergeCell ref="A142:I142"/>
    <mergeCell ref="A148:I148"/>
    <mergeCell ref="A55:I55"/>
    <mergeCell ref="A90:I90"/>
    <mergeCell ref="A115:I115"/>
    <mergeCell ref="A116:I116"/>
    <mergeCell ref="A57:I57"/>
    <mergeCell ref="A66:I66"/>
    <mergeCell ref="A67:I67"/>
    <mergeCell ref="A29:I29"/>
    <mergeCell ref="A54:I54"/>
    <mergeCell ref="A1:I1"/>
    <mergeCell ref="A26:I26"/>
    <mergeCell ref="A27:I27"/>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167"/>
  <sheetViews>
    <sheetView topLeftCell="A154" zoomScale="80" zoomScaleNormal="80" workbookViewId="0">
      <selection activeCell="E171" sqref="E171"/>
    </sheetView>
  </sheetViews>
  <sheetFormatPr defaultColWidth="8.6640625" defaultRowHeight="14.4"/>
  <cols>
    <col min="2" max="2" width="11.6640625" customWidth="1"/>
    <col min="3" max="3" width="13" customWidth="1"/>
  </cols>
  <sheetData>
    <row r="1" spans="1:10" s="383" customFormat="1">
      <c r="A1" s="366" t="s">
        <v>504</v>
      </c>
    </row>
    <row r="2" spans="1:10" s="382" customFormat="1"/>
    <row r="3" spans="1:10" s="382" customFormat="1">
      <c r="A3" s="384"/>
      <c r="B3" s="384"/>
      <c r="C3" s="748" t="s">
        <v>202</v>
      </c>
      <c r="D3" s="748"/>
      <c r="E3" s="359"/>
      <c r="F3" s="748"/>
      <c r="G3" s="748"/>
      <c r="H3" s="748"/>
      <c r="I3" s="384"/>
      <c r="J3" s="384"/>
    </row>
    <row r="4" spans="1:10" s="382" customFormat="1">
      <c r="A4" s="384"/>
      <c r="B4" s="15"/>
      <c r="C4" s="382" t="s">
        <v>266</v>
      </c>
      <c r="D4" s="33">
        <v>2019</v>
      </c>
      <c r="E4" s="283">
        <v>2020</v>
      </c>
      <c r="F4" s="33" t="s">
        <v>505</v>
      </c>
      <c r="G4" s="359"/>
      <c r="H4" s="33"/>
      <c r="I4" s="384"/>
      <c r="J4" s="384"/>
    </row>
    <row r="5" spans="1:10" s="382" customFormat="1">
      <c r="A5" s="384"/>
      <c r="B5" s="179" t="s">
        <v>23</v>
      </c>
      <c r="D5" s="283">
        <v>2056</v>
      </c>
      <c r="E5" s="382">
        <v>1976</v>
      </c>
      <c r="F5" s="179"/>
      <c r="G5" s="46"/>
      <c r="H5" s="47"/>
      <c r="I5" s="384"/>
      <c r="J5" s="384"/>
    </row>
    <row r="6" spans="1:10" s="382" customFormat="1">
      <c r="A6" s="384"/>
      <c r="B6" s="179" t="s">
        <v>20</v>
      </c>
      <c r="D6" s="283">
        <v>2359</v>
      </c>
      <c r="E6" s="382">
        <v>2201</v>
      </c>
      <c r="F6" s="179"/>
      <c r="G6" s="46"/>
      <c r="H6" s="47"/>
      <c r="I6" s="384"/>
      <c r="J6" s="384"/>
    </row>
    <row r="7" spans="1:10" s="382" customFormat="1">
      <c r="A7" s="384"/>
      <c r="B7" s="568" t="s">
        <v>16</v>
      </c>
      <c r="C7" s="496">
        <v>2936</v>
      </c>
      <c r="D7" s="496">
        <v>2936</v>
      </c>
      <c r="E7" s="572">
        <v>2934</v>
      </c>
      <c r="F7" s="572">
        <v>2934</v>
      </c>
      <c r="G7" s="46"/>
      <c r="H7" s="373"/>
      <c r="I7" s="384"/>
      <c r="J7" s="384"/>
    </row>
    <row r="8" spans="1:10" s="382" customFormat="1">
      <c r="A8" s="384"/>
      <c r="B8" s="179" t="s">
        <v>7</v>
      </c>
      <c r="D8" s="283">
        <v>3529</v>
      </c>
      <c r="E8" s="382">
        <v>3357</v>
      </c>
      <c r="F8" s="179"/>
      <c r="G8" s="46"/>
      <c r="H8" s="47"/>
      <c r="I8" s="384"/>
      <c r="J8" s="384"/>
    </row>
    <row r="9" spans="1:10" s="382" customFormat="1">
      <c r="A9" s="384"/>
      <c r="B9" s="179" t="s">
        <v>10</v>
      </c>
      <c r="D9" s="283">
        <v>4177</v>
      </c>
      <c r="E9" s="382">
        <v>3981</v>
      </c>
      <c r="F9" s="179"/>
      <c r="G9" s="46"/>
      <c r="H9" s="47"/>
      <c r="I9" s="384"/>
      <c r="J9" s="384"/>
    </row>
    <row r="10" spans="1:10" s="382" customFormat="1">
      <c r="A10" s="384"/>
      <c r="B10" s="179" t="s">
        <v>27</v>
      </c>
      <c r="D10" s="283">
        <v>4995</v>
      </c>
      <c r="E10" s="382">
        <v>4845</v>
      </c>
      <c r="F10" s="179"/>
      <c r="G10" s="46"/>
      <c r="H10" s="47"/>
      <c r="I10" s="384"/>
      <c r="J10" s="384"/>
    </row>
    <row r="11" spans="1:10" s="382" customFormat="1">
      <c r="A11" s="384"/>
      <c r="B11" s="174" t="s">
        <v>24</v>
      </c>
      <c r="C11" s="301"/>
      <c r="D11" s="283">
        <v>7577</v>
      </c>
      <c r="E11" s="382">
        <v>7456</v>
      </c>
      <c r="F11" s="16"/>
      <c r="G11" s="46"/>
      <c r="H11" s="47"/>
      <c r="I11" s="384"/>
      <c r="J11" s="384"/>
    </row>
    <row r="12" spans="1:10" s="382" customFormat="1">
      <c r="A12" s="384"/>
      <c r="B12" s="179" t="s">
        <v>9</v>
      </c>
      <c r="D12" s="283">
        <v>9004</v>
      </c>
      <c r="E12" s="382">
        <v>8679</v>
      </c>
      <c r="F12" s="179"/>
      <c r="G12" s="46"/>
      <c r="H12" s="47"/>
      <c r="I12" s="384"/>
      <c r="J12" s="384"/>
    </row>
    <row r="13" spans="1:10" s="301" customFormat="1">
      <c r="A13" s="361"/>
      <c r="B13" s="179" t="s">
        <v>15</v>
      </c>
      <c r="C13" s="382"/>
      <c r="D13" s="283">
        <v>8896</v>
      </c>
      <c r="E13" s="382">
        <v>8790</v>
      </c>
      <c r="F13" s="174"/>
      <c r="G13" s="177"/>
      <c r="H13" s="178"/>
      <c r="I13" s="361"/>
      <c r="J13" s="361"/>
    </row>
    <row r="14" spans="1:10" s="382" customFormat="1">
      <c r="A14" s="384"/>
      <c r="B14" s="179" t="s">
        <v>18</v>
      </c>
      <c r="D14" s="283">
        <v>9860</v>
      </c>
      <c r="E14" s="382">
        <v>9565</v>
      </c>
      <c r="F14" s="179"/>
      <c r="G14" s="46"/>
      <c r="H14" s="47"/>
      <c r="I14" s="384"/>
      <c r="J14" s="384"/>
    </row>
    <row r="15" spans="1:10" s="382" customFormat="1">
      <c r="A15" s="384"/>
      <c r="B15" s="179" t="s">
        <v>25</v>
      </c>
      <c r="D15" s="283">
        <v>12496</v>
      </c>
      <c r="E15" s="382">
        <v>12064</v>
      </c>
      <c r="F15" s="179"/>
      <c r="G15" s="46"/>
      <c r="H15" s="47"/>
      <c r="I15" s="384"/>
      <c r="J15" s="384"/>
    </row>
    <row r="16" spans="1:10" s="382" customFormat="1">
      <c r="A16" s="384"/>
      <c r="B16" s="179" t="s">
        <v>8</v>
      </c>
      <c r="D16" s="283">
        <v>13101</v>
      </c>
      <c r="E16" s="382">
        <v>12731</v>
      </c>
      <c r="F16" s="179"/>
      <c r="G16" s="46"/>
      <c r="H16" s="47"/>
      <c r="I16" s="384"/>
      <c r="J16" s="384"/>
    </row>
    <row r="17" spans="1:10" s="382" customFormat="1">
      <c r="A17" s="384"/>
      <c r="B17" s="179" t="s">
        <v>11</v>
      </c>
      <c r="D17" s="283">
        <v>13284</v>
      </c>
      <c r="E17" s="382">
        <v>13031</v>
      </c>
      <c r="F17" s="179"/>
      <c r="G17" s="46"/>
      <c r="H17" s="47"/>
      <c r="I17" s="384"/>
      <c r="J17" s="384"/>
    </row>
    <row r="18" spans="1:10" s="382" customFormat="1">
      <c r="A18" s="384"/>
      <c r="B18" s="671" t="s">
        <v>26</v>
      </c>
      <c r="C18" s="631"/>
      <c r="D18" s="631">
        <v>14186</v>
      </c>
      <c r="E18" s="490">
        <v>13813</v>
      </c>
      <c r="F18" s="490"/>
      <c r="G18" s="46"/>
      <c r="H18" s="47"/>
      <c r="I18" s="384"/>
      <c r="J18" s="384"/>
    </row>
    <row r="19" spans="1:10" s="382" customFormat="1">
      <c r="A19" s="384"/>
      <c r="B19" s="179" t="s">
        <v>19</v>
      </c>
      <c r="D19" s="283">
        <v>14364</v>
      </c>
      <c r="E19" s="382">
        <v>14224</v>
      </c>
      <c r="F19" s="179"/>
      <c r="G19" s="46"/>
      <c r="H19" s="47"/>
      <c r="I19" s="384"/>
      <c r="J19" s="384"/>
    </row>
    <row r="20" spans="1:10" s="382" customFormat="1">
      <c r="A20" s="384"/>
      <c r="B20" s="179" t="s">
        <v>21</v>
      </c>
      <c r="D20" s="283">
        <v>14788</v>
      </c>
      <c r="E20" s="382">
        <v>14498</v>
      </c>
      <c r="F20" s="179"/>
      <c r="G20" s="46"/>
      <c r="H20" s="47"/>
      <c r="I20" s="384"/>
      <c r="J20" s="384"/>
    </row>
    <row r="21" spans="1:10" s="382" customFormat="1">
      <c r="A21" s="384"/>
      <c r="B21" s="179" t="s">
        <v>17</v>
      </c>
      <c r="D21" s="283">
        <v>14961</v>
      </c>
      <c r="E21" s="382">
        <v>14532</v>
      </c>
      <c r="F21" s="179"/>
      <c r="G21" s="46"/>
      <c r="H21" s="47"/>
      <c r="I21" s="384"/>
      <c r="J21" s="384"/>
    </row>
    <row r="22" spans="1:10" s="382" customFormat="1">
      <c r="A22" s="384"/>
      <c r="B22" s="179" t="s">
        <v>13</v>
      </c>
      <c r="D22" s="283">
        <v>17177</v>
      </c>
      <c r="E22" s="382">
        <v>16104</v>
      </c>
      <c r="F22" s="179"/>
      <c r="G22" s="46"/>
      <c r="H22" s="47"/>
      <c r="I22" s="384"/>
      <c r="J22" s="384"/>
    </row>
    <row r="23" spans="1:10" s="382" customFormat="1">
      <c r="A23" s="384"/>
      <c r="B23" s="179" t="s">
        <v>14</v>
      </c>
      <c r="D23" s="283">
        <v>18583</v>
      </c>
      <c r="E23" s="382">
        <v>18120</v>
      </c>
      <c r="F23" s="179"/>
      <c r="G23" s="46"/>
      <c r="H23" s="47"/>
      <c r="I23" s="384"/>
      <c r="J23" s="384"/>
    </row>
    <row r="24" spans="1:10" s="382" customFormat="1">
      <c r="A24" s="384"/>
      <c r="B24" s="179" t="s">
        <v>22</v>
      </c>
      <c r="D24" s="283">
        <v>22004</v>
      </c>
      <c r="E24" s="382">
        <v>22101</v>
      </c>
      <c r="F24" s="179"/>
      <c r="G24" s="46"/>
      <c r="H24" s="47"/>
      <c r="I24" s="384"/>
      <c r="J24" s="384"/>
    </row>
    <row r="25" spans="1:10" s="382" customFormat="1">
      <c r="A25" s="384"/>
      <c r="B25" s="179" t="s">
        <v>12</v>
      </c>
      <c r="D25" s="283">
        <v>23642</v>
      </c>
      <c r="E25" s="382">
        <v>22961</v>
      </c>
      <c r="F25" s="179"/>
      <c r="G25" s="46"/>
      <c r="H25" s="47"/>
      <c r="I25" s="384"/>
      <c r="J25" s="384"/>
    </row>
    <row r="26" spans="1:10" s="382" customFormat="1">
      <c r="A26" s="384"/>
      <c r="B26" s="179" t="s">
        <v>42</v>
      </c>
      <c r="D26" s="371">
        <v>234047</v>
      </c>
      <c r="E26" s="382">
        <v>227963</v>
      </c>
      <c r="F26" s="179"/>
      <c r="G26" s="46"/>
      <c r="H26" s="348"/>
      <c r="I26" s="384"/>
      <c r="J26" s="384"/>
    </row>
    <row r="27" spans="1:10" s="382" customFormat="1">
      <c r="A27" s="384"/>
      <c r="B27" s="179"/>
      <c r="C27" s="5"/>
      <c r="D27" s="5"/>
      <c r="E27" s="179"/>
      <c r="F27" s="46"/>
      <c r="G27" s="46"/>
      <c r="H27" s="348"/>
      <c r="I27" s="384"/>
      <c r="J27" s="384"/>
    </row>
    <row r="28" spans="1:10" s="382" customFormat="1">
      <c r="A28" s="749" t="s">
        <v>506</v>
      </c>
      <c r="B28" s="749"/>
      <c r="C28" s="749"/>
      <c r="D28" s="749"/>
      <c r="E28" s="749"/>
      <c r="F28" s="749"/>
      <c r="G28" s="749"/>
      <c r="H28" s="749"/>
      <c r="I28" s="749"/>
      <c r="J28" s="749"/>
    </row>
    <row r="29" spans="1:10" s="382" customFormat="1">
      <c r="A29" s="384" t="s">
        <v>507</v>
      </c>
      <c r="B29" s="384"/>
      <c r="C29" s="384"/>
      <c r="D29" s="384"/>
      <c r="E29" s="384"/>
      <c r="F29" s="384"/>
      <c r="G29" s="384"/>
      <c r="H29" s="384"/>
      <c r="I29" s="384"/>
      <c r="J29" s="384"/>
    </row>
    <row r="30" spans="1:10" s="382" customFormat="1">
      <c r="A30" s="384" t="s">
        <v>508</v>
      </c>
      <c r="B30" s="384"/>
      <c r="C30" s="384"/>
      <c r="D30" s="384"/>
      <c r="E30" s="384"/>
      <c r="F30" s="384"/>
      <c r="G30" s="384"/>
      <c r="H30" s="384"/>
      <c r="I30" s="384"/>
      <c r="J30" s="384"/>
    </row>
    <row r="31" spans="1:10" s="382" customFormat="1">
      <c r="A31" s="382" t="s">
        <v>224</v>
      </c>
    </row>
    <row r="32" spans="1:10" s="382" customFormat="1"/>
    <row r="33" spans="1:4" s="383" customFormat="1">
      <c r="A33" s="366" t="s">
        <v>509</v>
      </c>
    </row>
    <row r="34" spans="1:4" s="382" customFormat="1"/>
    <row r="35" spans="1:4" s="382" customFormat="1">
      <c r="C35" s="382" t="s">
        <v>202</v>
      </c>
    </row>
    <row r="36" spans="1:4" s="382" customFormat="1">
      <c r="C36" s="382" t="s">
        <v>245</v>
      </c>
      <c r="D36" s="382" t="s">
        <v>50</v>
      </c>
    </row>
    <row r="37" spans="1:4" s="382" customFormat="1">
      <c r="B37" s="382" t="s">
        <v>23</v>
      </c>
      <c r="C37" s="283">
        <v>80</v>
      </c>
    </row>
    <row r="38" spans="1:4" s="382" customFormat="1">
      <c r="B38" s="382" t="s">
        <v>20</v>
      </c>
      <c r="C38" s="283">
        <v>94</v>
      </c>
    </row>
    <row r="39" spans="1:4" s="382" customFormat="1">
      <c r="B39" s="572" t="s">
        <v>16</v>
      </c>
      <c r="D39" s="496">
        <v>106</v>
      </c>
    </row>
    <row r="40" spans="1:4" s="382" customFormat="1">
      <c r="B40" s="382" t="s">
        <v>7</v>
      </c>
      <c r="C40" s="283">
        <v>130</v>
      </c>
    </row>
    <row r="41" spans="1:4" s="382" customFormat="1">
      <c r="B41" s="382" t="s">
        <v>10</v>
      </c>
      <c r="C41" s="283">
        <v>220</v>
      </c>
    </row>
    <row r="42" spans="1:4" s="382" customFormat="1">
      <c r="B42" s="382" t="s">
        <v>27</v>
      </c>
      <c r="C42" s="283">
        <v>225</v>
      </c>
    </row>
    <row r="43" spans="1:4" s="382" customFormat="1">
      <c r="B43" s="382" t="s">
        <v>15</v>
      </c>
      <c r="C43" s="283">
        <v>370</v>
      </c>
      <c r="D43" s="298"/>
    </row>
    <row r="44" spans="1:4" s="382" customFormat="1">
      <c r="B44" s="382" t="s">
        <v>9</v>
      </c>
      <c r="C44" s="283">
        <v>406</v>
      </c>
    </row>
    <row r="45" spans="1:4" s="382" customFormat="1">
      <c r="B45" s="382" t="s">
        <v>24</v>
      </c>
      <c r="C45" s="283">
        <v>409</v>
      </c>
    </row>
    <row r="46" spans="1:4" s="382" customFormat="1">
      <c r="B46" s="382" t="s">
        <v>18</v>
      </c>
      <c r="C46" s="283">
        <v>487</v>
      </c>
    </row>
    <row r="47" spans="1:4" s="382" customFormat="1">
      <c r="B47" s="382" t="s">
        <v>11</v>
      </c>
      <c r="C47" s="283">
        <v>596</v>
      </c>
      <c r="D47" s="298"/>
    </row>
    <row r="48" spans="1:4" s="382" customFormat="1">
      <c r="B48" s="382" t="s">
        <v>8</v>
      </c>
      <c r="C48" s="283">
        <v>749</v>
      </c>
    </row>
    <row r="49" spans="1:4" s="382" customFormat="1">
      <c r="B49" s="382" t="s">
        <v>21</v>
      </c>
      <c r="C49" s="283">
        <v>777</v>
      </c>
      <c r="D49" s="298"/>
    </row>
    <row r="50" spans="1:4" s="382" customFormat="1">
      <c r="B50" s="382" t="s">
        <v>17</v>
      </c>
      <c r="C50" s="283">
        <v>951</v>
      </c>
    </row>
    <row r="51" spans="1:4" s="382" customFormat="1">
      <c r="B51" s="382" t="s">
        <v>13</v>
      </c>
      <c r="C51" s="347">
        <v>1056</v>
      </c>
    </row>
    <row r="52" spans="1:4" s="382" customFormat="1">
      <c r="B52" s="382" t="s">
        <v>25</v>
      </c>
      <c r="C52" s="347">
        <v>1150</v>
      </c>
    </row>
    <row r="53" spans="1:4" s="301" customFormat="1">
      <c r="B53" s="490" t="s">
        <v>26</v>
      </c>
      <c r="C53" s="700">
        <v>1179</v>
      </c>
      <c r="D53" s="490"/>
    </row>
    <row r="54" spans="1:4" s="382" customFormat="1">
      <c r="B54" s="382" t="s">
        <v>12</v>
      </c>
      <c r="C54" s="347">
        <v>1356</v>
      </c>
    </row>
    <row r="55" spans="1:4" s="382" customFormat="1">
      <c r="B55" s="382" t="s">
        <v>14</v>
      </c>
      <c r="C55" s="347">
        <v>1411</v>
      </c>
      <c r="D55" s="298"/>
    </row>
    <row r="56" spans="1:4" s="382" customFormat="1">
      <c r="B56" s="382" t="s">
        <v>19</v>
      </c>
      <c r="C56" s="347">
        <v>1684</v>
      </c>
    </row>
    <row r="57" spans="1:4" s="382" customFormat="1">
      <c r="B57" s="382" t="s">
        <v>22</v>
      </c>
      <c r="C57" s="347">
        <v>1696</v>
      </c>
    </row>
    <row r="58" spans="1:4" s="382" customFormat="1">
      <c r="B58" s="382" t="s">
        <v>42</v>
      </c>
      <c r="C58" s="347">
        <v>15132</v>
      </c>
    </row>
    <row r="59" spans="1:4" s="382" customFormat="1"/>
    <row r="60" spans="1:4" s="382" customFormat="1">
      <c r="A60" s="382" t="s">
        <v>203</v>
      </c>
    </row>
    <row r="61" spans="1:4" s="382" customFormat="1">
      <c r="A61" s="382" t="s">
        <v>225</v>
      </c>
    </row>
    <row r="62" spans="1:4" s="382" customFormat="1"/>
    <row r="63" spans="1:4" s="383" customFormat="1">
      <c r="A63" s="366" t="s">
        <v>366</v>
      </c>
    </row>
    <row r="64" spans="1:4" s="382" customFormat="1">
      <c r="B64" s="301"/>
    </row>
    <row r="65" spans="2:4" s="382" customFormat="1" ht="28.8">
      <c r="B65" s="382" t="s">
        <v>50</v>
      </c>
      <c r="C65" s="225" t="s">
        <v>367</v>
      </c>
      <c r="D65" s="382" t="s">
        <v>50</v>
      </c>
    </row>
    <row r="66" spans="2:4" s="382" customFormat="1">
      <c r="B66" s="382" t="s">
        <v>23</v>
      </c>
      <c r="C66" s="382">
        <v>46</v>
      </c>
    </row>
    <row r="67" spans="2:4" s="382" customFormat="1">
      <c r="B67" s="382" t="s">
        <v>7</v>
      </c>
      <c r="C67" s="382">
        <v>131</v>
      </c>
    </row>
    <row r="68" spans="2:4" s="382" customFormat="1">
      <c r="B68" s="382" t="s">
        <v>20</v>
      </c>
      <c r="C68" s="382">
        <v>142</v>
      </c>
    </row>
    <row r="69" spans="2:4" s="382" customFormat="1">
      <c r="B69" s="572" t="s">
        <v>16</v>
      </c>
      <c r="D69" s="572">
        <v>148</v>
      </c>
    </row>
    <row r="70" spans="2:4" s="382" customFormat="1">
      <c r="B70" s="382" t="s">
        <v>10</v>
      </c>
      <c r="C70" s="382">
        <v>181</v>
      </c>
    </row>
    <row r="71" spans="2:4" s="382" customFormat="1">
      <c r="B71" s="382" t="s">
        <v>27</v>
      </c>
      <c r="C71" s="382">
        <v>200</v>
      </c>
    </row>
    <row r="72" spans="2:4" s="382" customFormat="1">
      <c r="B72" s="382" t="s">
        <v>15</v>
      </c>
      <c r="C72" s="382">
        <v>419</v>
      </c>
    </row>
    <row r="73" spans="2:4" s="382" customFormat="1">
      <c r="B73" s="382" t="s">
        <v>9</v>
      </c>
      <c r="C73" s="382">
        <v>461</v>
      </c>
    </row>
    <row r="74" spans="2:4" s="382" customFormat="1">
      <c r="B74" s="382" t="s">
        <v>18</v>
      </c>
      <c r="C74" s="382">
        <v>487</v>
      </c>
    </row>
    <row r="75" spans="2:4" s="382" customFormat="1">
      <c r="B75" s="382" t="s">
        <v>24</v>
      </c>
      <c r="C75" s="382">
        <v>496</v>
      </c>
    </row>
    <row r="76" spans="2:4" s="382" customFormat="1">
      <c r="B76" s="382" t="s">
        <v>8</v>
      </c>
      <c r="C76" s="382">
        <v>606</v>
      </c>
    </row>
    <row r="77" spans="2:4" s="382" customFormat="1">
      <c r="B77" s="382" t="s">
        <v>17</v>
      </c>
      <c r="C77" s="382">
        <v>746</v>
      </c>
    </row>
    <row r="78" spans="2:4" s="382" customFormat="1">
      <c r="B78" s="382" t="s">
        <v>25</v>
      </c>
      <c r="C78" s="382">
        <v>751</v>
      </c>
    </row>
    <row r="79" spans="2:4" s="382" customFormat="1">
      <c r="B79" s="382" t="s">
        <v>11</v>
      </c>
      <c r="C79" s="382">
        <v>779</v>
      </c>
    </row>
    <row r="80" spans="2:4" s="382" customFormat="1">
      <c r="B80" s="490" t="s">
        <v>26</v>
      </c>
      <c r="C80" s="490">
        <v>803</v>
      </c>
    </row>
    <row r="81" spans="1:3" s="382" customFormat="1">
      <c r="B81" s="382" t="s">
        <v>13</v>
      </c>
      <c r="C81" s="382">
        <v>932</v>
      </c>
    </row>
    <row r="82" spans="1:3" s="382" customFormat="1">
      <c r="B82" s="382" t="s">
        <v>21</v>
      </c>
      <c r="C82" s="382">
        <v>937</v>
      </c>
    </row>
    <row r="83" spans="1:3" s="382" customFormat="1">
      <c r="B83" s="382" t="s">
        <v>19</v>
      </c>
      <c r="C83" s="363">
        <v>1008</v>
      </c>
    </row>
    <row r="84" spans="1:3" s="382" customFormat="1">
      <c r="B84" s="382" t="s">
        <v>14</v>
      </c>
      <c r="C84" s="363">
        <v>1051</v>
      </c>
    </row>
    <row r="85" spans="1:3" s="382" customFormat="1">
      <c r="B85" s="382" t="s">
        <v>22</v>
      </c>
      <c r="C85" s="363">
        <v>1125</v>
      </c>
    </row>
    <row r="86" spans="1:3" s="382" customFormat="1">
      <c r="B86" s="382" t="s">
        <v>12</v>
      </c>
      <c r="C86" s="363">
        <v>1268</v>
      </c>
    </row>
    <row r="87" spans="1:3" s="382" customFormat="1">
      <c r="B87" s="382" t="s">
        <v>40</v>
      </c>
      <c r="C87" s="363">
        <v>2179</v>
      </c>
    </row>
    <row r="88" spans="1:3" s="382" customFormat="1">
      <c r="B88" s="284" t="s">
        <v>42</v>
      </c>
      <c r="C88" s="111">
        <v>14896</v>
      </c>
    </row>
    <row r="89" spans="1:3" s="382" customFormat="1"/>
    <row r="90" spans="1:3" s="382" customFormat="1">
      <c r="A90" s="382" t="s">
        <v>368</v>
      </c>
    </row>
    <row r="91" spans="1:3" s="382" customFormat="1">
      <c r="A91" s="301" t="s">
        <v>369</v>
      </c>
    </row>
    <row r="92" spans="1:3" s="382" customFormat="1">
      <c r="A92" s="284" t="s">
        <v>370</v>
      </c>
    </row>
    <row r="93" spans="1:3" s="382" customFormat="1"/>
    <row r="94" spans="1:3" s="383" customFormat="1">
      <c r="A94" s="694" t="s">
        <v>371</v>
      </c>
      <c r="B94" s="698"/>
      <c r="C94" s="698"/>
    </row>
    <row r="95" spans="1:3" s="382" customFormat="1">
      <c r="A95" s="622"/>
      <c r="B95" s="570"/>
      <c r="C95" s="622"/>
    </row>
    <row r="96" spans="1:3" s="382" customFormat="1" ht="28.8">
      <c r="A96" s="622"/>
      <c r="B96" s="577" t="s">
        <v>104</v>
      </c>
      <c r="C96" s="696" t="s">
        <v>367</v>
      </c>
    </row>
    <row r="97" spans="1:5" s="382" customFormat="1">
      <c r="A97" s="622"/>
      <c r="B97" s="577">
        <v>2016</v>
      </c>
      <c r="C97" s="622">
        <v>165</v>
      </c>
    </row>
    <row r="98" spans="1:5" s="382" customFormat="1">
      <c r="A98" s="622"/>
      <c r="B98" s="577">
        <v>2017</v>
      </c>
      <c r="C98" s="622">
        <v>163</v>
      </c>
    </row>
    <row r="99" spans="1:5" s="382" customFormat="1">
      <c r="A99" s="622"/>
      <c r="B99" s="577">
        <v>2018</v>
      </c>
      <c r="C99" s="622">
        <v>145</v>
      </c>
    </row>
    <row r="100" spans="1:5" s="382" customFormat="1">
      <c r="A100" s="622"/>
      <c r="B100" s="577">
        <v>2019</v>
      </c>
      <c r="C100" s="622">
        <v>147</v>
      </c>
    </row>
    <row r="101" spans="1:5" s="382" customFormat="1">
      <c r="A101" s="622"/>
      <c r="B101" s="577">
        <v>2020</v>
      </c>
      <c r="C101" s="622">
        <v>148</v>
      </c>
    </row>
    <row r="102" spans="1:5" s="382" customFormat="1">
      <c r="A102" s="693"/>
      <c r="B102" s="693"/>
      <c r="C102" s="693"/>
    </row>
    <row r="103" spans="1:5" s="382" customFormat="1">
      <c r="A103" s="622" t="s">
        <v>372</v>
      </c>
      <c r="B103" s="622"/>
      <c r="C103" s="622"/>
    </row>
    <row r="104" spans="1:5" s="382" customFormat="1">
      <c r="A104" s="570" t="s">
        <v>369</v>
      </c>
      <c r="B104" s="622"/>
      <c r="C104" s="622"/>
    </row>
    <row r="105" spans="1:5" s="382" customFormat="1">
      <c r="A105" s="697" t="s">
        <v>370</v>
      </c>
      <c r="B105" s="622"/>
      <c r="C105" s="622"/>
    </row>
    <row r="106" spans="1:5" s="382" customFormat="1"/>
    <row r="107" spans="1:5" s="281" customFormat="1">
      <c r="A107" s="281" t="s">
        <v>373</v>
      </c>
    </row>
    <row r="108" spans="1:5" s="193" customFormat="1"/>
    <row r="109" spans="1:5" s="382" customFormat="1" ht="73.5" customHeight="1">
      <c r="B109" s="206" t="s">
        <v>50</v>
      </c>
      <c r="C109" s="269" t="s">
        <v>543</v>
      </c>
      <c r="D109" s="382" t="s">
        <v>50</v>
      </c>
      <c r="E109" s="382" t="s">
        <v>374</v>
      </c>
    </row>
    <row r="110" spans="1:5" s="382" customFormat="1">
      <c r="B110" s="270" t="s">
        <v>375</v>
      </c>
      <c r="C110" s="271">
        <v>7.5999999999999998E-2</v>
      </c>
      <c r="E110" s="297">
        <v>2.3E-2</v>
      </c>
    </row>
    <row r="111" spans="1:5" s="382" customFormat="1">
      <c r="B111" s="270" t="s">
        <v>376</v>
      </c>
      <c r="C111" s="271">
        <v>0.04</v>
      </c>
      <c r="E111" s="297">
        <v>2.3E-2</v>
      </c>
    </row>
    <row r="112" spans="1:5" s="382" customFormat="1">
      <c r="B112" s="272" t="s">
        <v>593</v>
      </c>
      <c r="C112" s="570"/>
      <c r="D112" s="273">
        <v>3.6999999999999998E-2</v>
      </c>
      <c r="E112" s="299">
        <v>2.3E-2</v>
      </c>
    </row>
    <row r="113" spans="2:5" s="382" customFormat="1">
      <c r="B113" s="270" t="s">
        <v>377</v>
      </c>
      <c r="C113" s="271">
        <v>3.5999999999999997E-2</v>
      </c>
      <c r="E113" s="297">
        <v>2.3E-2</v>
      </c>
    </row>
    <row r="114" spans="2:5" s="382" customFormat="1">
      <c r="B114" s="270" t="s">
        <v>378</v>
      </c>
      <c r="C114" s="271">
        <v>0.03</v>
      </c>
      <c r="E114" s="297">
        <v>2.3E-2</v>
      </c>
    </row>
    <row r="115" spans="2:5" s="382" customFormat="1">
      <c r="B115" s="270" t="s">
        <v>592</v>
      </c>
      <c r="C115" s="271">
        <v>2.8000000000000001E-2</v>
      </c>
      <c r="D115" s="490"/>
      <c r="E115" s="432">
        <v>2.3E-2</v>
      </c>
    </row>
    <row r="116" spans="2:5" s="382" customFormat="1">
      <c r="B116" s="270" t="s">
        <v>379</v>
      </c>
      <c r="C116" s="271">
        <v>2.7E-2</v>
      </c>
      <c r="E116" s="297">
        <v>2.3E-2</v>
      </c>
    </row>
    <row r="117" spans="2:5" s="382" customFormat="1">
      <c r="B117" s="270" t="s">
        <v>380</v>
      </c>
      <c r="C117" s="271">
        <v>2.5000000000000001E-2</v>
      </c>
      <c r="E117" s="297">
        <v>2.3E-2</v>
      </c>
    </row>
    <row r="118" spans="2:5" s="382" customFormat="1">
      <c r="B118" s="270" t="s">
        <v>381</v>
      </c>
      <c r="C118" s="271">
        <v>2.5000000000000001E-2</v>
      </c>
      <c r="E118" s="297">
        <v>2.3E-2</v>
      </c>
    </row>
    <row r="119" spans="2:5" s="382" customFormat="1">
      <c r="B119" s="274" t="s">
        <v>24</v>
      </c>
      <c r="C119" s="271">
        <v>2.3E-2</v>
      </c>
      <c r="E119" s="297">
        <v>2.3E-2</v>
      </c>
    </row>
    <row r="120" spans="2:5" s="382" customFormat="1">
      <c r="B120" s="270" t="s">
        <v>382</v>
      </c>
      <c r="C120" s="271">
        <v>2.3E-2</v>
      </c>
      <c r="E120" s="297">
        <v>2.3E-2</v>
      </c>
    </row>
    <row r="121" spans="2:5" s="382" customFormat="1">
      <c r="B121" s="270" t="s">
        <v>383</v>
      </c>
      <c r="C121" s="271">
        <v>2.1000000000000001E-2</v>
      </c>
      <c r="E121" s="297">
        <v>2.3E-2</v>
      </c>
    </row>
    <row r="122" spans="2:5" s="382" customFormat="1">
      <c r="B122" s="270" t="s">
        <v>384</v>
      </c>
      <c r="C122" s="271">
        <v>0.02</v>
      </c>
      <c r="E122" s="297">
        <v>2.3E-2</v>
      </c>
    </row>
    <row r="123" spans="2:5" s="382" customFormat="1">
      <c r="B123" s="270" t="s">
        <v>385</v>
      </c>
      <c r="C123" s="271">
        <v>1.9E-2</v>
      </c>
      <c r="E123" s="297">
        <v>2.3E-2</v>
      </c>
    </row>
    <row r="124" spans="2:5" s="382" customFormat="1">
      <c r="B124" s="270" t="s">
        <v>386</v>
      </c>
      <c r="C124" s="271">
        <v>1.7000000000000001E-2</v>
      </c>
      <c r="E124" s="297">
        <v>2.3E-2</v>
      </c>
    </row>
    <row r="125" spans="2:5" s="382" customFormat="1">
      <c r="B125" s="270" t="s">
        <v>387</v>
      </c>
      <c r="C125" s="271">
        <v>1.6E-2</v>
      </c>
      <c r="E125" s="297">
        <v>2.3E-2</v>
      </c>
    </row>
    <row r="126" spans="2:5" s="382" customFormat="1">
      <c r="B126" s="270" t="s">
        <v>388</v>
      </c>
      <c r="C126" s="271">
        <v>1.2E-2</v>
      </c>
      <c r="E126" s="297">
        <v>2.3E-2</v>
      </c>
    </row>
    <row r="127" spans="2:5" s="382" customFormat="1">
      <c r="B127" s="270" t="s">
        <v>389</v>
      </c>
      <c r="C127" s="271">
        <v>1.0999999999999999E-2</v>
      </c>
      <c r="E127" s="297">
        <v>2.3E-2</v>
      </c>
    </row>
    <row r="128" spans="2:5" s="382" customFormat="1">
      <c r="B128" s="270" t="s">
        <v>390</v>
      </c>
      <c r="C128" s="271">
        <v>8.9999999999999993E-3</v>
      </c>
      <c r="E128" s="297">
        <v>2.3E-2</v>
      </c>
    </row>
    <row r="129" spans="1:10" s="382" customFormat="1">
      <c r="B129" s="270" t="s">
        <v>391</v>
      </c>
      <c r="C129" s="271">
        <v>5.0000000000000001E-3</v>
      </c>
      <c r="E129" s="297">
        <v>2.3E-2</v>
      </c>
    </row>
    <row r="130" spans="1:10" s="382" customFormat="1">
      <c r="B130" s="270" t="s">
        <v>392</v>
      </c>
      <c r="C130" s="271">
        <v>4.0000000000000001E-3</v>
      </c>
      <c r="E130" s="297">
        <v>2.3E-2</v>
      </c>
    </row>
    <row r="131" spans="1:10" s="382" customFormat="1">
      <c r="B131" s="275" t="s">
        <v>393</v>
      </c>
      <c r="C131" s="276">
        <v>2.3E-2</v>
      </c>
    </row>
    <row r="132" spans="1:10" s="382" customFormat="1"/>
    <row r="133" spans="1:10" s="382" customFormat="1">
      <c r="A133" s="301" t="s">
        <v>544</v>
      </c>
    </row>
    <row r="134" spans="1:10" s="382" customFormat="1">
      <c r="A134" s="301" t="s">
        <v>394</v>
      </c>
    </row>
    <row r="135" spans="1:10" s="382" customFormat="1">
      <c r="A135" s="382" t="s">
        <v>395</v>
      </c>
    </row>
    <row r="136" spans="1:10" s="382" customFormat="1" ht="42" customHeight="1">
      <c r="A136" s="741" t="s">
        <v>396</v>
      </c>
      <c r="B136" s="741"/>
      <c r="C136" s="741"/>
      <c r="D136" s="741"/>
      <c r="E136" s="741"/>
      <c r="F136" s="741"/>
      <c r="G136" s="741"/>
      <c r="H136" s="741"/>
      <c r="I136" s="741"/>
      <c r="J136" s="741"/>
    </row>
    <row r="137" spans="1:10" s="382" customFormat="1"/>
    <row r="138" spans="1:10" s="383" customFormat="1">
      <c r="A138" s="366" t="s">
        <v>397</v>
      </c>
    </row>
    <row r="139" spans="1:10" s="382" customFormat="1"/>
    <row r="140" spans="1:10" s="382" customFormat="1">
      <c r="C140" s="382" t="s">
        <v>398</v>
      </c>
      <c r="D140" s="382" t="s">
        <v>50</v>
      </c>
    </row>
    <row r="141" spans="1:10" s="382" customFormat="1">
      <c r="B141" s="382" t="s">
        <v>23</v>
      </c>
      <c r="C141" s="382">
        <v>26</v>
      </c>
      <c r="D141" s="301"/>
    </row>
    <row r="142" spans="1:10" s="382" customFormat="1">
      <c r="B142" s="382" t="s">
        <v>7</v>
      </c>
      <c r="C142" s="382">
        <v>49</v>
      </c>
    </row>
    <row r="143" spans="1:10" s="382" customFormat="1">
      <c r="B143" s="382" t="s">
        <v>20</v>
      </c>
      <c r="C143" s="382">
        <v>51</v>
      </c>
    </row>
    <row r="144" spans="1:10" s="382" customFormat="1">
      <c r="B144" s="570" t="s">
        <v>16</v>
      </c>
      <c r="C144" s="570"/>
      <c r="D144" s="570">
        <v>87</v>
      </c>
    </row>
    <row r="145" spans="2:4" s="382" customFormat="1">
      <c r="B145" s="382" t="s">
        <v>10</v>
      </c>
      <c r="C145" s="382">
        <v>108</v>
      </c>
      <c r="D145" s="298"/>
    </row>
    <row r="146" spans="2:4" s="382" customFormat="1">
      <c r="B146" s="382" t="s">
        <v>27</v>
      </c>
      <c r="C146" s="382">
        <v>109</v>
      </c>
    </row>
    <row r="147" spans="2:4" s="382" customFormat="1">
      <c r="B147" s="382" t="s">
        <v>25</v>
      </c>
      <c r="C147" s="382">
        <v>178</v>
      </c>
    </row>
    <row r="148" spans="2:4" s="382" customFormat="1">
      <c r="B148" s="382" t="s">
        <v>24</v>
      </c>
      <c r="C148" s="382">
        <v>185</v>
      </c>
    </row>
    <row r="149" spans="2:4" s="382" customFormat="1">
      <c r="B149" s="382" t="s">
        <v>15</v>
      </c>
      <c r="C149" s="382">
        <v>190</v>
      </c>
    </row>
    <row r="150" spans="2:4" s="382" customFormat="1">
      <c r="B150" s="382" t="s">
        <v>9</v>
      </c>
      <c r="C150" s="382">
        <v>201</v>
      </c>
    </row>
    <row r="151" spans="2:4" s="382" customFormat="1">
      <c r="B151" s="382" t="s">
        <v>11</v>
      </c>
      <c r="C151" s="382">
        <v>233</v>
      </c>
      <c r="D151" s="298"/>
    </row>
    <row r="152" spans="2:4" s="382" customFormat="1">
      <c r="B152" s="382" t="s">
        <v>19</v>
      </c>
      <c r="C152" s="382">
        <v>234</v>
      </c>
    </row>
    <row r="153" spans="2:4" s="382" customFormat="1">
      <c r="B153" s="382" t="s">
        <v>21</v>
      </c>
      <c r="C153" s="382">
        <v>258</v>
      </c>
    </row>
    <row r="154" spans="2:4" s="382" customFormat="1">
      <c r="B154" s="382" t="s">
        <v>8</v>
      </c>
      <c r="C154" s="382">
        <v>270</v>
      </c>
    </row>
    <row r="155" spans="2:4" s="382" customFormat="1">
      <c r="B155" s="382" t="s">
        <v>18</v>
      </c>
      <c r="C155" s="382">
        <v>277</v>
      </c>
      <c r="D155" s="298"/>
    </row>
    <row r="156" spans="2:4" s="382" customFormat="1">
      <c r="B156" s="382" t="s">
        <v>17</v>
      </c>
      <c r="C156" s="382">
        <v>291</v>
      </c>
    </row>
    <row r="157" spans="2:4" s="301" customFormat="1">
      <c r="B157" s="382" t="s">
        <v>22</v>
      </c>
      <c r="C157" s="382">
        <v>323</v>
      </c>
      <c r="D157" s="298"/>
    </row>
    <row r="158" spans="2:4" s="382" customFormat="1">
      <c r="B158" s="382" t="s">
        <v>13</v>
      </c>
      <c r="C158" s="382">
        <v>348</v>
      </c>
      <c r="D158" s="298"/>
    </row>
    <row r="159" spans="2:4" s="382" customFormat="1">
      <c r="B159" s="382" t="s">
        <v>14</v>
      </c>
      <c r="C159" s="382">
        <v>354</v>
      </c>
    </row>
    <row r="160" spans="2:4" s="382" customFormat="1">
      <c r="B160" s="382" t="s">
        <v>12</v>
      </c>
      <c r="C160" s="382">
        <v>414</v>
      </c>
    </row>
    <row r="161" spans="1:3" s="382" customFormat="1">
      <c r="B161" s="490" t="s">
        <v>26</v>
      </c>
      <c r="C161" s="490">
        <v>439</v>
      </c>
    </row>
    <row r="162" spans="1:3" s="382" customFormat="1">
      <c r="B162" s="284" t="s">
        <v>42</v>
      </c>
      <c r="C162" s="284">
        <v>4625</v>
      </c>
    </row>
    <row r="163" spans="1:3" s="382" customFormat="1"/>
    <row r="164" spans="1:3" s="382" customFormat="1">
      <c r="A164" s="262" t="s">
        <v>399</v>
      </c>
    </row>
    <row r="165" spans="1:3" s="382" customFormat="1">
      <c r="A165" s="277" t="s">
        <v>400</v>
      </c>
    </row>
    <row r="166" spans="1:3" s="382" customFormat="1">
      <c r="A166" s="262" t="s">
        <v>401</v>
      </c>
    </row>
    <row r="167" spans="1:3" s="382" customFormat="1"/>
  </sheetData>
  <sortState xmlns:xlrd2="http://schemas.microsoft.com/office/spreadsheetml/2017/richdata2" ref="B5:F25">
    <sortCondition ref="E5:E25"/>
  </sortState>
  <mergeCells count="4">
    <mergeCell ref="C3:D3"/>
    <mergeCell ref="F3:H3"/>
    <mergeCell ref="A28:J28"/>
    <mergeCell ref="A136:J136"/>
  </mergeCells>
  <pageMargins left="0.7" right="0.7" top="0.75" bottom="0.75" header="0.3" footer="0.3"/>
  <pageSetup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J76"/>
  <sheetViews>
    <sheetView topLeftCell="A67" workbookViewId="0">
      <selection activeCell="I81" sqref="I81"/>
    </sheetView>
  </sheetViews>
  <sheetFormatPr defaultRowHeight="14.4"/>
  <cols>
    <col min="2" max="2" width="12" customWidth="1"/>
  </cols>
  <sheetData>
    <row r="1" spans="1:10" s="383" customFormat="1">
      <c r="A1" s="726" t="s">
        <v>441</v>
      </c>
      <c r="B1" s="726"/>
      <c r="C1" s="726"/>
      <c r="D1" s="726"/>
      <c r="E1" s="726"/>
      <c r="F1" s="726"/>
      <c r="G1" s="726"/>
      <c r="H1" s="726"/>
      <c r="I1" s="726"/>
      <c r="J1" s="366"/>
    </row>
    <row r="2" spans="1:10" s="382" customFormat="1"/>
    <row r="3" spans="1:10" s="382" customFormat="1">
      <c r="B3" s="382" t="s">
        <v>50</v>
      </c>
      <c r="C3" s="382" t="s">
        <v>432</v>
      </c>
      <c r="D3" s="382" t="s">
        <v>433</v>
      </c>
      <c r="E3" s="382" t="s">
        <v>434</v>
      </c>
      <c r="F3" s="382" t="s">
        <v>51</v>
      </c>
      <c r="G3" s="382" t="s">
        <v>435</v>
      </c>
    </row>
    <row r="4" spans="1:10" s="382" customFormat="1">
      <c r="B4" s="391" t="s">
        <v>7</v>
      </c>
      <c r="D4" s="382">
        <v>208</v>
      </c>
      <c r="E4" s="382">
        <v>13</v>
      </c>
      <c r="F4" s="382">
        <v>221</v>
      </c>
    </row>
    <row r="5" spans="1:10" s="382" customFormat="1">
      <c r="B5" s="391" t="s">
        <v>10</v>
      </c>
      <c r="D5" s="382">
        <v>290</v>
      </c>
      <c r="E5" s="382">
        <v>34</v>
      </c>
      <c r="F5" s="382">
        <v>324</v>
      </c>
    </row>
    <row r="6" spans="1:10" s="382" customFormat="1">
      <c r="B6" s="391" t="s">
        <v>23</v>
      </c>
      <c r="D6" s="382">
        <v>384</v>
      </c>
      <c r="E6" s="382">
        <v>58</v>
      </c>
      <c r="F6" s="382">
        <v>442</v>
      </c>
    </row>
    <row r="7" spans="1:10" s="382" customFormat="1">
      <c r="B7" s="392" t="s">
        <v>16</v>
      </c>
      <c r="C7" s="570">
        <v>534</v>
      </c>
      <c r="D7" s="570">
        <v>505</v>
      </c>
      <c r="E7" s="570">
        <v>29</v>
      </c>
      <c r="F7" s="570">
        <v>534</v>
      </c>
      <c r="G7" s="570">
        <v>534</v>
      </c>
    </row>
    <row r="8" spans="1:10" s="382" customFormat="1">
      <c r="B8" s="391" t="s">
        <v>20</v>
      </c>
      <c r="D8" s="382">
        <v>520</v>
      </c>
      <c r="E8" s="382">
        <v>82</v>
      </c>
      <c r="F8" s="382">
        <v>602</v>
      </c>
    </row>
    <row r="9" spans="1:10" s="382" customFormat="1">
      <c r="B9" s="391" t="s">
        <v>9</v>
      </c>
      <c r="C9" s="354"/>
      <c r="D9" s="382">
        <v>542</v>
      </c>
      <c r="E9" s="382">
        <v>47</v>
      </c>
      <c r="F9" s="382">
        <v>589</v>
      </c>
      <c r="G9" s="354"/>
    </row>
    <row r="10" spans="1:10" s="382" customFormat="1">
      <c r="B10" s="391" t="s">
        <v>8</v>
      </c>
      <c r="D10" s="382">
        <v>642</v>
      </c>
      <c r="E10" s="382">
        <v>68</v>
      </c>
      <c r="F10" s="382">
        <v>710</v>
      </c>
    </row>
    <row r="11" spans="1:10" s="382" customFormat="1">
      <c r="B11" s="391" t="s">
        <v>18</v>
      </c>
      <c r="D11" s="382">
        <v>987</v>
      </c>
      <c r="E11" s="382">
        <v>265</v>
      </c>
      <c r="F11" s="382">
        <v>1252</v>
      </c>
    </row>
    <row r="12" spans="1:10" s="382" customFormat="1">
      <c r="B12" s="391" t="s">
        <v>12</v>
      </c>
      <c r="D12" s="382">
        <v>1036</v>
      </c>
      <c r="E12" s="382">
        <v>108</v>
      </c>
      <c r="F12" s="382">
        <v>1144</v>
      </c>
    </row>
    <row r="13" spans="1:10" s="382" customFormat="1">
      <c r="B13" s="391" t="s">
        <v>13</v>
      </c>
      <c r="D13" s="382">
        <v>1046</v>
      </c>
      <c r="E13" s="382">
        <v>151</v>
      </c>
      <c r="F13" s="382">
        <v>1197</v>
      </c>
    </row>
    <row r="14" spans="1:10" s="382" customFormat="1">
      <c r="B14" s="391" t="s">
        <v>11</v>
      </c>
      <c r="D14" s="382">
        <v>1142</v>
      </c>
      <c r="E14" s="382">
        <v>159</v>
      </c>
      <c r="F14" s="382">
        <v>1301</v>
      </c>
    </row>
    <row r="15" spans="1:10" s="382" customFormat="1">
      <c r="B15" s="391" t="s">
        <v>15</v>
      </c>
      <c r="D15" s="382">
        <v>1143</v>
      </c>
      <c r="E15" s="382">
        <v>223</v>
      </c>
      <c r="F15" s="382">
        <v>1366</v>
      </c>
    </row>
    <row r="16" spans="1:10" s="382" customFormat="1">
      <c r="B16" s="391" t="s">
        <v>17</v>
      </c>
      <c r="D16" s="382">
        <v>1280</v>
      </c>
      <c r="E16" s="382">
        <v>203</v>
      </c>
      <c r="F16" s="382">
        <v>1483</v>
      </c>
    </row>
    <row r="17" spans="1:7" s="382" customFormat="1">
      <c r="B17" s="391" t="s">
        <v>27</v>
      </c>
      <c r="D17" s="382">
        <v>1297</v>
      </c>
      <c r="E17" s="382">
        <v>160</v>
      </c>
      <c r="F17" s="382">
        <v>1457</v>
      </c>
    </row>
    <row r="18" spans="1:7" s="382" customFormat="1">
      <c r="B18" s="391" t="s">
        <v>24</v>
      </c>
      <c r="D18" s="382">
        <v>1383</v>
      </c>
      <c r="E18" s="382">
        <v>240</v>
      </c>
      <c r="F18" s="382">
        <v>1623</v>
      </c>
    </row>
    <row r="19" spans="1:7" s="382" customFormat="1">
      <c r="B19" s="391" t="s">
        <v>19</v>
      </c>
      <c r="D19" s="382">
        <v>1527</v>
      </c>
      <c r="E19" s="382">
        <v>205</v>
      </c>
      <c r="F19" s="382">
        <v>1732</v>
      </c>
    </row>
    <row r="20" spans="1:7" s="382" customFormat="1">
      <c r="B20" s="641" t="s">
        <v>26</v>
      </c>
      <c r="C20" s="490"/>
      <c r="D20" s="490">
        <v>1614</v>
      </c>
      <c r="E20" s="490">
        <v>196</v>
      </c>
      <c r="F20" s="490">
        <v>1810</v>
      </c>
      <c r="G20" s="354"/>
    </row>
    <row r="21" spans="1:7" s="382" customFormat="1">
      <c r="B21" s="391" t="s">
        <v>25</v>
      </c>
      <c r="D21" s="382">
        <v>1950</v>
      </c>
      <c r="E21" s="382">
        <v>224</v>
      </c>
      <c r="F21" s="382">
        <v>2174</v>
      </c>
    </row>
    <row r="22" spans="1:7" s="382" customFormat="1">
      <c r="B22" s="391" t="s">
        <v>14</v>
      </c>
      <c r="D22" s="382">
        <v>2103</v>
      </c>
      <c r="E22" s="382">
        <v>184</v>
      </c>
      <c r="F22" s="382">
        <v>2287</v>
      </c>
    </row>
    <row r="23" spans="1:7" s="382" customFormat="1">
      <c r="B23" s="391" t="s">
        <v>22</v>
      </c>
      <c r="D23" s="382">
        <v>2435</v>
      </c>
      <c r="E23" s="382">
        <v>596</v>
      </c>
      <c r="F23" s="382">
        <v>3031</v>
      </c>
    </row>
    <row r="24" spans="1:7" s="382" customFormat="1">
      <c r="B24" s="391" t="s">
        <v>21</v>
      </c>
      <c r="D24" s="382">
        <v>2928</v>
      </c>
      <c r="E24" s="382">
        <v>468</v>
      </c>
      <c r="F24" s="382">
        <v>3396</v>
      </c>
    </row>
    <row r="25" spans="1:7" s="382" customFormat="1"/>
    <row r="26" spans="1:7" s="382" customFormat="1">
      <c r="B26" s="391" t="s">
        <v>40</v>
      </c>
      <c r="D26" s="382">
        <v>2370</v>
      </c>
      <c r="E26" s="382">
        <v>4</v>
      </c>
      <c r="F26" s="382">
        <v>2374</v>
      </c>
    </row>
    <row r="27" spans="1:7" s="382" customFormat="1">
      <c r="B27" s="393" t="s">
        <v>436</v>
      </c>
      <c r="D27" s="290">
        <f>SUM(D4:D26)</f>
        <v>27332</v>
      </c>
      <c r="E27" s="290">
        <f>SUM(E4:E26)</f>
        <v>3717</v>
      </c>
      <c r="F27" s="290">
        <f>SUM(F4:F26)</f>
        <v>31049</v>
      </c>
      <c r="G27" s="382" t="s">
        <v>534</v>
      </c>
    </row>
    <row r="28" spans="1:7" s="382" customFormat="1">
      <c r="B28" s="382" t="s">
        <v>437</v>
      </c>
      <c r="D28" s="291">
        <f xml:space="preserve"> AVERAGE(D4:D24)</f>
        <v>1188.6666666666667</v>
      </c>
      <c r="E28" s="291">
        <f xml:space="preserve"> AVERAGE(E4:E24)</f>
        <v>176.8095238095238</v>
      </c>
      <c r="F28" s="291">
        <f xml:space="preserve"> AVERAGE(F4:F24)</f>
        <v>1365.4761904761904</v>
      </c>
      <c r="G28" s="382" t="s">
        <v>535</v>
      </c>
    </row>
    <row r="29" spans="1:7" s="382" customFormat="1"/>
    <row r="30" spans="1:7" s="382" customFormat="1">
      <c r="A30" s="382" t="s">
        <v>524</v>
      </c>
    </row>
    <row r="31" spans="1:7" s="382" customFormat="1">
      <c r="A31" s="382" t="s">
        <v>536</v>
      </c>
    </row>
    <row r="32" spans="1:7" s="382" customFormat="1"/>
    <row r="33" spans="1:10" s="383" customFormat="1">
      <c r="A33" s="626" t="s">
        <v>537</v>
      </c>
      <c r="B33" s="626"/>
      <c r="C33" s="626"/>
      <c r="D33" s="626"/>
      <c r="E33" s="626"/>
      <c r="F33" s="389"/>
      <c r="G33" s="389"/>
      <c r="H33" s="389"/>
      <c r="I33" s="389"/>
      <c r="J33" s="389"/>
    </row>
    <row r="34" spans="1:10" s="382" customFormat="1">
      <c r="A34" s="622"/>
      <c r="B34" s="622"/>
      <c r="C34" s="622"/>
      <c r="D34" s="622"/>
      <c r="E34" s="622"/>
    </row>
    <row r="35" spans="1:10" s="382" customFormat="1">
      <c r="A35" s="640"/>
      <c r="B35" s="559"/>
      <c r="C35" s="559"/>
      <c r="D35" s="629" t="s">
        <v>438</v>
      </c>
      <c r="E35" s="633" t="s">
        <v>439</v>
      </c>
    </row>
    <row r="36" spans="1:10" s="382" customFormat="1">
      <c r="A36" s="640"/>
      <c r="B36" s="655" t="s">
        <v>16</v>
      </c>
      <c r="C36" s="640">
        <v>2013</v>
      </c>
      <c r="D36" s="640">
        <v>39</v>
      </c>
      <c r="E36" s="640">
        <v>98</v>
      </c>
    </row>
    <row r="37" spans="1:10" s="382" customFormat="1">
      <c r="A37" s="640"/>
      <c r="B37" s="655" t="s">
        <v>16</v>
      </c>
      <c r="C37" s="640">
        <v>2014</v>
      </c>
      <c r="D37" s="640">
        <v>38</v>
      </c>
      <c r="E37" s="640">
        <v>90</v>
      </c>
    </row>
    <row r="38" spans="1:10" s="382" customFormat="1">
      <c r="A38" s="640"/>
      <c r="B38" s="655" t="s">
        <v>16</v>
      </c>
      <c r="C38" s="640">
        <v>2015</v>
      </c>
      <c r="D38" s="640">
        <v>34</v>
      </c>
      <c r="E38" s="640">
        <v>62</v>
      </c>
    </row>
    <row r="39" spans="1:10" s="382" customFormat="1">
      <c r="A39" s="640"/>
      <c r="B39" s="655" t="s">
        <v>16</v>
      </c>
      <c r="C39" s="640">
        <v>2016</v>
      </c>
      <c r="D39" s="640">
        <v>24</v>
      </c>
      <c r="E39" s="640">
        <v>65</v>
      </c>
    </row>
    <row r="40" spans="1:10" s="382" customFormat="1">
      <c r="A40" s="640"/>
      <c r="B40" s="655" t="s">
        <v>16</v>
      </c>
      <c r="C40" s="640">
        <v>2017</v>
      </c>
      <c r="D40" s="640">
        <v>26</v>
      </c>
      <c r="E40" s="640">
        <v>61</v>
      </c>
    </row>
    <row r="41" spans="1:10" s="382" customFormat="1">
      <c r="A41" s="640"/>
      <c r="B41" s="655" t="s">
        <v>16</v>
      </c>
      <c r="C41" s="640">
        <v>2018</v>
      </c>
      <c r="D41" s="640">
        <v>21</v>
      </c>
      <c r="E41" s="640">
        <v>58</v>
      </c>
    </row>
    <row r="42" spans="1:10" s="382" customFormat="1">
      <c r="A42" s="640"/>
      <c r="B42" s="655" t="s">
        <v>16</v>
      </c>
      <c r="C42" s="640">
        <v>2019</v>
      </c>
      <c r="D42" s="640">
        <v>14</v>
      </c>
      <c r="E42" s="640">
        <v>28</v>
      </c>
    </row>
    <row r="43" spans="1:10" s="382" customFormat="1">
      <c r="A43" s="640"/>
      <c r="B43" s="655" t="s">
        <v>16</v>
      </c>
      <c r="C43" s="640">
        <v>2020</v>
      </c>
      <c r="D43" s="640">
        <v>20</v>
      </c>
      <c r="E43" s="640">
        <v>9</v>
      </c>
    </row>
    <row r="44" spans="1:10" s="382" customFormat="1">
      <c r="A44" s="640"/>
      <c r="B44" s="702" t="s">
        <v>594</v>
      </c>
      <c r="C44" s="701">
        <v>0</v>
      </c>
      <c r="D44" s="639">
        <v>216</v>
      </c>
      <c r="E44" s="639">
        <v>471</v>
      </c>
    </row>
    <row r="45" spans="1:10" s="382" customFormat="1">
      <c r="A45" s="622"/>
      <c r="B45" s="622"/>
      <c r="C45" s="622"/>
      <c r="D45" s="622"/>
      <c r="E45" s="622"/>
    </row>
    <row r="46" spans="1:10" s="382" customFormat="1">
      <c r="A46" s="640" t="s">
        <v>524</v>
      </c>
      <c r="B46" s="640"/>
      <c r="C46" s="640"/>
      <c r="D46" s="640"/>
      <c r="E46" s="640"/>
    </row>
    <row r="47" spans="1:10" s="382" customFormat="1">
      <c r="A47" s="640" t="s">
        <v>440</v>
      </c>
      <c r="B47" s="640"/>
      <c r="C47" s="640"/>
      <c r="D47" s="640"/>
      <c r="E47" s="640"/>
    </row>
    <row r="48" spans="1:10" s="382" customFormat="1"/>
    <row r="49" spans="1:8" s="231" customFormat="1">
      <c r="A49" s="390" t="s">
        <v>402</v>
      </c>
      <c r="B49" s="390"/>
      <c r="C49" s="390"/>
      <c r="D49" s="390"/>
    </row>
    <row r="50" spans="1:8">
      <c r="A50" s="382"/>
      <c r="B50" s="382"/>
      <c r="C50" s="382"/>
      <c r="D50" s="382"/>
      <c r="E50" s="382"/>
      <c r="F50" s="382"/>
      <c r="G50" s="382"/>
      <c r="H50" s="382"/>
    </row>
    <row r="51" spans="1:8">
      <c r="A51" s="350"/>
      <c r="B51" s="350" t="s">
        <v>50</v>
      </c>
      <c r="C51" s="375">
        <v>2019</v>
      </c>
      <c r="D51" s="375" t="s">
        <v>50</v>
      </c>
      <c r="E51" s="382"/>
      <c r="F51" s="382"/>
      <c r="G51" s="382"/>
      <c r="H51" s="382"/>
    </row>
    <row r="52" spans="1:8">
      <c r="A52" s="350"/>
      <c r="B52" s="344" t="s">
        <v>7</v>
      </c>
      <c r="C52" s="350">
        <v>138</v>
      </c>
      <c r="D52" s="350"/>
      <c r="E52" s="382"/>
      <c r="F52" s="382"/>
      <c r="G52" s="382"/>
      <c r="H52" s="382"/>
    </row>
    <row r="53" spans="1:8">
      <c r="A53" s="350"/>
      <c r="B53" s="344" t="s">
        <v>23</v>
      </c>
      <c r="C53" s="350">
        <v>411</v>
      </c>
      <c r="D53" s="350"/>
      <c r="E53" s="382"/>
      <c r="F53" s="382"/>
      <c r="G53" s="382"/>
      <c r="H53" s="382"/>
    </row>
    <row r="54" spans="1:8">
      <c r="A54" s="350"/>
      <c r="B54" s="340" t="s">
        <v>16</v>
      </c>
      <c r="C54" s="570"/>
      <c r="D54" s="570">
        <v>456</v>
      </c>
      <c r="E54" s="382"/>
      <c r="F54" s="382"/>
      <c r="G54" s="382"/>
      <c r="H54" s="382"/>
    </row>
    <row r="55" spans="1:8">
      <c r="A55" s="350"/>
      <c r="B55" s="344" t="s">
        <v>10</v>
      </c>
      <c r="C55" s="350">
        <v>682</v>
      </c>
      <c r="D55" s="350"/>
      <c r="E55" s="382"/>
      <c r="F55" s="382"/>
      <c r="G55" s="382"/>
      <c r="H55" s="382"/>
    </row>
    <row r="56" spans="1:8">
      <c r="A56" s="350"/>
      <c r="B56" s="344" t="s">
        <v>20</v>
      </c>
      <c r="C56" s="350">
        <v>778</v>
      </c>
      <c r="D56" s="350"/>
      <c r="E56" s="382"/>
      <c r="F56" s="382"/>
      <c r="G56" s="382"/>
      <c r="H56" s="382"/>
    </row>
    <row r="57" spans="1:8">
      <c r="A57" s="350"/>
      <c r="B57" s="344" t="s">
        <v>8</v>
      </c>
      <c r="C57" s="350">
        <v>1060</v>
      </c>
      <c r="D57" s="350"/>
      <c r="E57" s="382"/>
      <c r="F57" s="382"/>
      <c r="G57" s="382"/>
      <c r="H57" s="382"/>
    </row>
    <row r="58" spans="1:8">
      <c r="A58" s="350"/>
      <c r="B58" s="344" t="s">
        <v>9</v>
      </c>
      <c r="C58" s="350">
        <v>1084</v>
      </c>
      <c r="D58" s="350"/>
      <c r="E58" s="382"/>
      <c r="F58" s="382"/>
      <c r="G58" s="382"/>
      <c r="H58" s="382"/>
    </row>
    <row r="59" spans="1:8">
      <c r="A59" s="350"/>
      <c r="B59" s="344" t="s">
        <v>27</v>
      </c>
      <c r="C59" s="350">
        <v>1127</v>
      </c>
      <c r="D59" s="350"/>
      <c r="E59" s="382"/>
      <c r="F59" s="382"/>
      <c r="G59" s="382"/>
      <c r="H59" s="382"/>
    </row>
    <row r="60" spans="1:8">
      <c r="A60" s="350"/>
      <c r="B60" s="344" t="s">
        <v>24</v>
      </c>
      <c r="C60" s="350">
        <v>2061</v>
      </c>
      <c r="D60" s="350"/>
      <c r="E60" s="382"/>
      <c r="F60" s="382"/>
      <c r="G60" s="382"/>
      <c r="H60" s="382"/>
    </row>
    <row r="61" spans="1:8">
      <c r="A61" s="350"/>
      <c r="B61" s="344" t="s">
        <v>18</v>
      </c>
      <c r="C61" s="350">
        <v>2131</v>
      </c>
      <c r="D61" s="350"/>
      <c r="E61" s="382"/>
      <c r="F61" s="382"/>
      <c r="G61" s="382"/>
      <c r="H61" s="382"/>
    </row>
    <row r="62" spans="1:8">
      <c r="A62" s="350"/>
      <c r="B62" s="344" t="s">
        <v>15</v>
      </c>
      <c r="C62" s="350">
        <v>2204</v>
      </c>
      <c r="D62" s="350"/>
      <c r="E62" s="382"/>
      <c r="F62" s="382"/>
      <c r="G62" s="382"/>
      <c r="H62" s="382"/>
    </row>
    <row r="63" spans="1:8">
      <c r="A63" s="350"/>
      <c r="B63" s="344" t="s">
        <v>13</v>
      </c>
      <c r="C63" s="350">
        <v>2238</v>
      </c>
      <c r="D63" s="350"/>
      <c r="E63" s="382"/>
      <c r="F63" s="382"/>
      <c r="G63" s="382"/>
      <c r="H63" s="382"/>
    </row>
    <row r="64" spans="1:8">
      <c r="A64" s="350"/>
      <c r="B64" s="445" t="s">
        <v>26</v>
      </c>
      <c r="C64" s="490">
        <v>2736</v>
      </c>
      <c r="E64" s="382"/>
      <c r="F64" s="382"/>
      <c r="G64" s="382"/>
      <c r="H64" s="382"/>
    </row>
    <row r="65" spans="1:8">
      <c r="A65" s="350"/>
      <c r="B65" s="344" t="s">
        <v>17</v>
      </c>
      <c r="C65" s="350">
        <v>2736</v>
      </c>
      <c r="D65" s="350"/>
      <c r="E65" s="350"/>
      <c r="F65" s="350"/>
      <c r="G65" s="350"/>
      <c r="H65" s="350"/>
    </row>
    <row r="66" spans="1:8">
      <c r="A66" s="350"/>
      <c r="B66" s="344" t="s">
        <v>12</v>
      </c>
      <c r="C66" s="350">
        <v>2947</v>
      </c>
      <c r="D66" s="350"/>
      <c r="E66" s="350"/>
      <c r="F66" s="350"/>
      <c r="G66" s="350"/>
      <c r="H66" s="350"/>
    </row>
    <row r="67" spans="1:8">
      <c r="A67" s="350"/>
      <c r="B67" s="344" t="s">
        <v>11</v>
      </c>
      <c r="C67" s="350">
        <v>3021</v>
      </c>
      <c r="D67" s="350"/>
      <c r="E67" s="350"/>
      <c r="F67" s="350"/>
      <c r="G67" s="350"/>
      <c r="H67" s="350"/>
    </row>
    <row r="68" spans="1:8">
      <c r="A68" s="350"/>
      <c r="B68" s="344" t="s">
        <v>19</v>
      </c>
      <c r="C68" s="350">
        <v>3029</v>
      </c>
      <c r="D68" s="350"/>
      <c r="E68" s="350"/>
      <c r="F68" s="350"/>
      <c r="G68" s="350"/>
      <c r="H68" s="350"/>
    </row>
    <row r="69" spans="1:8">
      <c r="A69" s="350"/>
      <c r="B69" s="344" t="s">
        <v>25</v>
      </c>
      <c r="C69" s="350">
        <v>3600</v>
      </c>
      <c r="D69" s="350"/>
      <c r="E69" s="350"/>
      <c r="F69" s="350"/>
      <c r="G69" s="350"/>
      <c r="H69" s="350"/>
    </row>
    <row r="70" spans="1:8">
      <c r="A70" s="350"/>
      <c r="B70" s="344" t="s">
        <v>21</v>
      </c>
      <c r="C70" s="350">
        <v>3703</v>
      </c>
      <c r="D70" s="350"/>
      <c r="E70" s="350"/>
      <c r="F70" s="350"/>
      <c r="G70" s="350"/>
      <c r="H70" s="350"/>
    </row>
    <row r="71" spans="1:8">
      <c r="A71" s="350"/>
      <c r="B71" s="344" t="s">
        <v>14</v>
      </c>
      <c r="C71" s="350">
        <v>4146</v>
      </c>
      <c r="D71" s="350"/>
      <c r="E71" s="350"/>
      <c r="F71" s="350"/>
      <c r="G71" s="350"/>
      <c r="H71" s="350"/>
    </row>
    <row r="72" spans="1:8">
      <c r="A72" s="350"/>
      <c r="B72" s="344" t="s">
        <v>22</v>
      </c>
      <c r="C72" s="350">
        <v>4944</v>
      </c>
      <c r="D72" s="350"/>
      <c r="E72" s="350"/>
      <c r="F72" s="350"/>
      <c r="G72" s="350"/>
      <c r="H72" s="350"/>
    </row>
    <row r="73" spans="1:8">
      <c r="A73" s="350"/>
      <c r="B73" s="349" t="s">
        <v>42</v>
      </c>
      <c r="C73" s="379">
        <v>45232</v>
      </c>
      <c r="D73" s="350"/>
      <c r="E73" s="350"/>
      <c r="F73" s="350"/>
      <c r="G73" s="350"/>
      <c r="H73" s="350"/>
    </row>
    <row r="74" spans="1:8">
      <c r="A74" s="382"/>
      <c r="B74" s="382"/>
      <c r="C74" s="382"/>
      <c r="D74" s="382"/>
      <c r="E74" s="382"/>
      <c r="F74" s="382"/>
      <c r="G74" s="382"/>
      <c r="H74" s="382"/>
    </row>
    <row r="75" spans="1:8" ht="15" customHeight="1">
      <c r="A75" s="750" t="s">
        <v>403</v>
      </c>
      <c r="B75" s="751"/>
      <c r="C75" s="751"/>
      <c r="D75" s="751"/>
      <c r="E75" s="751"/>
      <c r="F75" s="751"/>
      <c r="G75" s="751"/>
      <c r="H75" s="751"/>
    </row>
    <row r="76" spans="1:8">
      <c r="A76" s="350" t="s">
        <v>404</v>
      </c>
      <c r="B76" s="350"/>
      <c r="C76" s="350"/>
      <c r="D76" s="350"/>
      <c r="E76" s="350"/>
      <c r="F76" s="350"/>
      <c r="G76" s="350"/>
      <c r="H76" s="350"/>
    </row>
  </sheetData>
  <sortState xmlns:xlrd2="http://schemas.microsoft.com/office/spreadsheetml/2017/richdata2" ref="B4:G24">
    <sortCondition ref="D4:D24"/>
  </sortState>
  <mergeCells count="2">
    <mergeCell ref="A1:I1"/>
    <mergeCell ref="A75:H75"/>
  </mergeCells>
  <pageMargins left="0.7" right="0.7" top="0.75" bottom="0.75" header="0.3" footer="0.3"/>
  <pageSetup orientation="portrait"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29"/>
  <sheetViews>
    <sheetView workbookViewId="0"/>
  </sheetViews>
  <sheetFormatPr defaultRowHeight="14.4"/>
  <cols>
    <col min="2" max="2" width="14.109375" customWidth="1"/>
    <col min="3" max="3" width="11.33203125" customWidth="1"/>
  </cols>
  <sheetData>
    <row r="1" spans="1:10" s="231" customFormat="1">
      <c r="A1" s="345" t="s">
        <v>405</v>
      </c>
    </row>
    <row r="2" spans="1:10" s="350" customFormat="1">
      <c r="A2" s="288"/>
      <c r="B2" s="288"/>
      <c r="C2" s="288"/>
      <c r="D2" s="288"/>
      <c r="E2" s="288"/>
      <c r="F2" s="288"/>
      <c r="G2" s="288"/>
      <c r="H2" s="288"/>
      <c r="I2" s="288"/>
      <c r="J2" s="288"/>
    </row>
    <row r="3" spans="1:10" s="350" customFormat="1" ht="43.2">
      <c r="B3" s="285" t="s">
        <v>50</v>
      </c>
      <c r="C3" s="286" t="s">
        <v>406</v>
      </c>
      <c r="D3" s="288" t="s">
        <v>50</v>
      </c>
      <c r="E3" s="288" t="s">
        <v>407</v>
      </c>
      <c r="F3" s="288"/>
      <c r="G3" s="288"/>
      <c r="H3" s="288"/>
      <c r="I3" s="288"/>
      <c r="J3" s="288"/>
    </row>
    <row r="4" spans="1:10" s="350" customFormat="1">
      <c r="B4" s="344" t="s">
        <v>23</v>
      </c>
      <c r="C4" s="244">
        <v>3.53</v>
      </c>
      <c r="D4" s="288"/>
      <c r="E4" s="288">
        <v>5.25</v>
      </c>
      <c r="F4" s="288"/>
      <c r="G4" s="288"/>
      <c r="H4" s="288"/>
      <c r="I4" s="288"/>
      <c r="J4" s="288"/>
    </row>
    <row r="5" spans="1:10" s="350" customFormat="1">
      <c r="B5" s="344" t="s">
        <v>12</v>
      </c>
      <c r="C5" s="244">
        <v>3.77</v>
      </c>
      <c r="D5" s="288"/>
      <c r="E5" s="288">
        <v>5.25</v>
      </c>
      <c r="F5" s="288"/>
      <c r="G5" s="288"/>
      <c r="H5" s="288"/>
      <c r="I5" s="288"/>
      <c r="J5" s="288"/>
    </row>
    <row r="6" spans="1:10" s="350" customFormat="1">
      <c r="B6" s="344" t="s">
        <v>14</v>
      </c>
      <c r="C6" s="244">
        <v>4.0199999999999996</v>
      </c>
      <c r="D6" s="288"/>
      <c r="E6" s="288">
        <v>5.25</v>
      </c>
      <c r="F6" s="288"/>
      <c r="G6" s="288"/>
      <c r="H6" s="288"/>
      <c r="I6" s="288"/>
      <c r="J6" s="288"/>
    </row>
    <row r="7" spans="1:10" s="350" customFormat="1">
      <c r="B7" s="344" t="s">
        <v>19</v>
      </c>
      <c r="C7" s="244">
        <v>4.1500000000000004</v>
      </c>
      <c r="D7" s="288"/>
      <c r="E7" s="288">
        <v>5.25</v>
      </c>
      <c r="F7" s="288"/>
      <c r="G7" s="288"/>
      <c r="H7" s="288"/>
      <c r="I7" s="288"/>
      <c r="J7" s="288"/>
    </row>
    <row r="8" spans="1:10" s="350" customFormat="1">
      <c r="B8" s="344" t="s">
        <v>8</v>
      </c>
      <c r="C8" s="244">
        <v>4.24</v>
      </c>
      <c r="D8" s="288"/>
      <c r="E8" s="288">
        <v>5.25</v>
      </c>
      <c r="F8" s="288"/>
      <c r="G8" s="288"/>
      <c r="H8" s="288"/>
      <c r="I8" s="288"/>
      <c r="J8" s="288"/>
    </row>
    <row r="9" spans="1:10" s="350" customFormat="1">
      <c r="B9" s="445" t="s">
        <v>26</v>
      </c>
      <c r="C9" s="603">
        <v>4.28</v>
      </c>
      <c r="E9" s="288">
        <v>5.25</v>
      </c>
      <c r="F9" s="288"/>
      <c r="G9" s="288"/>
      <c r="H9" s="288"/>
      <c r="I9" s="288"/>
      <c r="J9" s="288"/>
    </row>
    <row r="10" spans="1:10" s="350" customFormat="1">
      <c r="B10" s="344" t="s">
        <v>9</v>
      </c>
      <c r="C10" s="244">
        <v>4.33</v>
      </c>
      <c r="D10" s="288"/>
      <c r="E10" s="288">
        <v>5.25</v>
      </c>
      <c r="F10" s="288"/>
      <c r="G10" s="288"/>
      <c r="H10" s="288"/>
      <c r="I10" s="288"/>
      <c r="J10" s="288"/>
    </row>
    <row r="11" spans="1:10" s="350" customFormat="1">
      <c r="B11" s="344" t="s">
        <v>20</v>
      </c>
      <c r="C11" s="244">
        <v>4.41</v>
      </c>
      <c r="D11" s="288"/>
      <c r="E11" s="288">
        <v>5.25</v>
      </c>
      <c r="F11" s="288"/>
      <c r="G11" s="288"/>
      <c r="H11" s="288"/>
      <c r="I11" s="288"/>
      <c r="J11" s="288"/>
    </row>
    <row r="12" spans="1:10" s="350" customFormat="1">
      <c r="B12" s="344" t="s">
        <v>11</v>
      </c>
      <c r="C12" s="244">
        <v>4.5199999999999996</v>
      </c>
      <c r="D12" s="288"/>
      <c r="E12" s="288">
        <v>5.25</v>
      </c>
      <c r="F12" s="288"/>
      <c r="G12" s="288"/>
      <c r="H12" s="288"/>
      <c r="I12" s="288"/>
      <c r="J12" s="288"/>
    </row>
    <row r="13" spans="1:10" s="350" customFormat="1">
      <c r="B13" s="340" t="s">
        <v>16</v>
      </c>
      <c r="D13" s="602">
        <v>4.87</v>
      </c>
      <c r="E13" s="287">
        <v>5.25</v>
      </c>
      <c r="F13" s="288"/>
      <c r="G13" s="288"/>
      <c r="H13" s="288"/>
      <c r="I13" s="288"/>
      <c r="J13" s="288"/>
    </row>
    <row r="14" spans="1:10" s="350" customFormat="1">
      <c r="B14" s="344" t="s">
        <v>27</v>
      </c>
      <c r="C14" s="244">
        <v>4.91</v>
      </c>
      <c r="D14" s="288"/>
      <c r="E14" s="288">
        <v>5.25</v>
      </c>
      <c r="F14" s="288"/>
      <c r="G14" s="288"/>
      <c r="H14" s="288"/>
      <c r="I14" s="288"/>
      <c r="J14" s="288"/>
    </row>
    <row r="15" spans="1:10" s="350" customFormat="1">
      <c r="B15" s="344" t="s">
        <v>15</v>
      </c>
      <c r="C15" s="244">
        <v>4.91</v>
      </c>
      <c r="D15" s="288"/>
      <c r="E15" s="288">
        <v>5.25</v>
      </c>
      <c r="F15" s="288"/>
      <c r="G15" s="288"/>
      <c r="H15" s="288"/>
      <c r="I15" s="288"/>
      <c r="J15" s="288"/>
    </row>
    <row r="16" spans="1:10" s="350" customFormat="1">
      <c r="B16" s="344" t="s">
        <v>17</v>
      </c>
      <c r="C16" s="244">
        <v>5.16</v>
      </c>
      <c r="D16" s="288"/>
      <c r="E16" s="288">
        <v>5.25</v>
      </c>
      <c r="F16" s="288"/>
      <c r="G16" s="288"/>
      <c r="H16" s="288"/>
      <c r="I16" s="288"/>
      <c r="J16" s="288"/>
    </row>
    <row r="17" spans="1:10" s="350" customFormat="1">
      <c r="B17" s="344" t="s">
        <v>18</v>
      </c>
      <c r="C17" s="244">
        <v>5.47</v>
      </c>
      <c r="D17" s="288"/>
      <c r="E17" s="288">
        <v>5.25</v>
      </c>
      <c r="F17" s="288"/>
      <c r="G17" s="288"/>
      <c r="H17" s="288"/>
      <c r="I17" s="288"/>
      <c r="J17" s="288"/>
    </row>
    <row r="18" spans="1:10" s="350" customFormat="1">
      <c r="B18" s="344" t="s">
        <v>24</v>
      </c>
      <c r="C18" s="244">
        <v>5.68</v>
      </c>
      <c r="D18" s="288"/>
      <c r="E18" s="288">
        <v>5.25</v>
      </c>
      <c r="F18" s="288"/>
      <c r="G18" s="288"/>
      <c r="H18" s="288"/>
      <c r="I18" s="288"/>
      <c r="J18" s="288"/>
    </row>
    <row r="19" spans="1:10" s="350" customFormat="1">
      <c r="B19" s="344" t="s">
        <v>21</v>
      </c>
      <c r="C19" s="244">
        <v>5.93</v>
      </c>
      <c r="D19" s="288"/>
      <c r="E19" s="288">
        <v>5.25</v>
      </c>
      <c r="F19" s="288"/>
      <c r="G19" s="288"/>
      <c r="H19" s="288"/>
      <c r="I19" s="288"/>
      <c r="J19" s="288"/>
    </row>
    <row r="20" spans="1:10" s="350" customFormat="1">
      <c r="B20" s="344" t="s">
        <v>13</v>
      </c>
      <c r="C20" s="244">
        <v>6.06</v>
      </c>
      <c r="D20" s="288"/>
      <c r="E20" s="288">
        <v>5.25</v>
      </c>
      <c r="F20" s="288"/>
      <c r="G20" s="288"/>
      <c r="H20" s="288"/>
      <c r="I20" s="288"/>
      <c r="J20" s="288"/>
    </row>
    <row r="21" spans="1:10" s="350" customFormat="1">
      <c r="B21" s="344" t="s">
        <v>22</v>
      </c>
      <c r="C21" s="244">
        <v>7.43</v>
      </c>
      <c r="D21" s="288"/>
      <c r="E21" s="288">
        <v>5.25</v>
      </c>
      <c r="F21" s="288"/>
      <c r="G21" s="288"/>
      <c r="H21" s="288"/>
      <c r="I21" s="288"/>
      <c r="J21" s="288"/>
    </row>
    <row r="22" spans="1:10" s="350" customFormat="1">
      <c r="B22" s="344" t="s">
        <v>7</v>
      </c>
      <c r="C22" s="244">
        <v>7.83</v>
      </c>
      <c r="D22" s="288"/>
      <c r="E22" s="288">
        <v>5.25</v>
      </c>
      <c r="F22" s="288"/>
      <c r="G22" s="288"/>
      <c r="H22" s="288"/>
      <c r="I22" s="288"/>
      <c r="J22" s="288"/>
    </row>
    <row r="23" spans="1:10" s="350" customFormat="1">
      <c r="B23" s="344" t="s">
        <v>25</v>
      </c>
      <c r="C23" s="244">
        <v>8.4600000000000009</v>
      </c>
      <c r="D23" s="288"/>
      <c r="E23" s="288">
        <v>5.25</v>
      </c>
      <c r="F23" s="288"/>
      <c r="G23" s="288"/>
      <c r="H23" s="288"/>
      <c r="I23" s="288"/>
      <c r="J23" s="288"/>
    </row>
    <row r="24" spans="1:10" s="350" customFormat="1">
      <c r="B24" s="344" t="s">
        <v>10</v>
      </c>
      <c r="C24" s="244" t="s">
        <v>146</v>
      </c>
      <c r="D24" s="288"/>
      <c r="E24" s="288">
        <v>5.25</v>
      </c>
      <c r="F24" s="288"/>
      <c r="G24" s="288"/>
      <c r="H24" s="288"/>
      <c r="I24" s="288"/>
      <c r="J24" s="288"/>
    </row>
    <row r="25" spans="1:10" s="350" customFormat="1">
      <c r="B25" s="349" t="s">
        <v>42</v>
      </c>
      <c r="C25" s="212">
        <v>5.25</v>
      </c>
      <c r="D25" s="288"/>
      <c r="E25" s="288"/>
      <c r="F25" s="288"/>
      <c r="G25" s="288"/>
      <c r="H25" s="288"/>
      <c r="I25" s="288"/>
      <c r="J25" s="288"/>
    </row>
    <row r="26" spans="1:10" s="350" customFormat="1">
      <c r="A26" s="288"/>
      <c r="B26" s="288"/>
      <c r="C26" s="288"/>
      <c r="D26" s="288"/>
      <c r="E26" s="288"/>
      <c r="F26" s="288"/>
      <c r="G26" s="288"/>
      <c r="H26" s="288"/>
      <c r="I26" s="288"/>
      <c r="J26" s="288"/>
    </row>
    <row r="27" spans="1:10" s="350" customFormat="1">
      <c r="A27" s="287" t="s">
        <v>408</v>
      </c>
      <c r="B27" s="288"/>
      <c r="C27" s="288"/>
      <c r="D27" s="288"/>
      <c r="E27" s="288"/>
      <c r="F27" s="288"/>
      <c r="G27" s="288"/>
      <c r="H27" s="288"/>
      <c r="I27" s="288"/>
      <c r="J27" s="288"/>
    </row>
    <row r="28" spans="1:10" s="350" customFormat="1">
      <c r="A28" s="752" t="s">
        <v>409</v>
      </c>
      <c r="B28" s="753"/>
      <c r="C28" s="753"/>
      <c r="D28" s="753"/>
      <c r="E28" s="753"/>
      <c r="F28" s="753"/>
      <c r="G28" s="753"/>
      <c r="H28" s="753"/>
      <c r="I28" s="753"/>
      <c r="J28" s="288"/>
    </row>
    <row r="29" spans="1:10" s="350" customFormat="1">
      <c r="A29" s="288"/>
      <c r="B29" s="288"/>
      <c r="C29" s="288"/>
      <c r="D29" s="288"/>
      <c r="E29" s="288"/>
      <c r="F29" s="288"/>
      <c r="G29" s="288"/>
      <c r="H29" s="288"/>
      <c r="I29" s="288"/>
      <c r="J29" s="288"/>
    </row>
  </sheetData>
  <mergeCells count="1">
    <mergeCell ref="A28:I2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27"/>
  <sheetViews>
    <sheetView topLeftCell="A211" zoomScale="70" zoomScaleNormal="70" workbookViewId="0">
      <selection activeCell="A226" sqref="A226"/>
    </sheetView>
  </sheetViews>
  <sheetFormatPr defaultColWidth="8.6640625" defaultRowHeight="14.4"/>
  <cols>
    <col min="1" max="1" width="8.6640625" style="194"/>
    <col min="2" max="5" width="8.6640625" style="1"/>
    <col min="6" max="16384" width="8.6640625" style="194"/>
  </cols>
  <sheetData>
    <row r="1" spans="1:6" s="43" customFormat="1">
      <c r="A1" s="44" t="s">
        <v>548</v>
      </c>
      <c r="B1" s="18"/>
      <c r="C1" s="18"/>
      <c r="D1" s="18"/>
      <c r="E1" s="18"/>
    </row>
    <row r="2" spans="1:6" ht="28.8">
      <c r="B2" s="173" t="s">
        <v>2</v>
      </c>
      <c r="C2" s="173" t="s">
        <v>3</v>
      </c>
      <c r="D2" s="173" t="s">
        <v>4</v>
      </c>
      <c r="E2" s="173" t="s">
        <v>5</v>
      </c>
      <c r="F2" s="198" t="s">
        <v>6</v>
      </c>
    </row>
    <row r="3" spans="1:6">
      <c r="A3" s="194" t="s">
        <v>8</v>
      </c>
      <c r="B3" s="1">
        <v>21</v>
      </c>
      <c r="C3" s="1">
        <v>22</v>
      </c>
      <c r="D3" s="1">
        <v>20.875</v>
      </c>
      <c r="E3" s="1">
        <v>0.25</v>
      </c>
      <c r="F3" s="194">
        <v>2.2999999999999998</v>
      </c>
    </row>
    <row r="4" spans="1:6">
      <c r="A4" s="194" t="s">
        <v>7</v>
      </c>
      <c r="B4" s="1">
        <v>20</v>
      </c>
      <c r="C4" s="1">
        <v>22</v>
      </c>
      <c r="D4" s="1">
        <v>19.875</v>
      </c>
      <c r="E4" s="1">
        <v>0.25</v>
      </c>
    </row>
    <row r="5" spans="1:6">
      <c r="A5" s="194" t="s">
        <v>9</v>
      </c>
      <c r="B5" s="1">
        <v>19</v>
      </c>
      <c r="C5" s="1">
        <v>22</v>
      </c>
      <c r="D5" s="1">
        <v>18.875</v>
      </c>
      <c r="E5" s="1">
        <v>0.25</v>
      </c>
    </row>
    <row r="6" spans="1:6">
      <c r="A6" s="194" t="s">
        <v>12</v>
      </c>
      <c r="B6" s="1">
        <v>18</v>
      </c>
      <c r="C6" s="1">
        <v>22</v>
      </c>
      <c r="D6" s="1">
        <v>17.875</v>
      </c>
      <c r="E6" s="1">
        <v>0.25</v>
      </c>
    </row>
    <row r="7" spans="1:6">
      <c r="A7" s="194" t="s">
        <v>13</v>
      </c>
      <c r="B7" s="1">
        <v>17</v>
      </c>
      <c r="C7" s="1">
        <v>22</v>
      </c>
      <c r="D7" s="1">
        <v>16.875</v>
      </c>
      <c r="E7" s="1">
        <v>0.25</v>
      </c>
    </row>
    <row r="8" spans="1:6">
      <c r="A8" s="194" t="s">
        <v>10</v>
      </c>
      <c r="B8" s="1">
        <v>16</v>
      </c>
      <c r="C8" s="1">
        <v>22</v>
      </c>
      <c r="D8" s="1">
        <v>15.875</v>
      </c>
      <c r="E8" s="1">
        <v>0.25</v>
      </c>
    </row>
    <row r="9" spans="1:6">
      <c r="A9" s="194" t="s">
        <v>14</v>
      </c>
      <c r="B9" s="1">
        <v>15</v>
      </c>
      <c r="C9" s="1">
        <v>22</v>
      </c>
      <c r="D9" s="1">
        <v>14.875</v>
      </c>
      <c r="E9" s="1">
        <v>0.25</v>
      </c>
    </row>
    <row r="10" spans="1:6">
      <c r="A10" s="194" t="s">
        <v>15</v>
      </c>
      <c r="B10" s="1">
        <v>14</v>
      </c>
      <c r="C10" s="1">
        <v>22</v>
      </c>
      <c r="D10" s="1">
        <v>13.875</v>
      </c>
      <c r="E10" s="1">
        <v>0.25</v>
      </c>
    </row>
    <row r="11" spans="1:6">
      <c r="A11" s="194" t="s">
        <v>11</v>
      </c>
      <c r="B11" s="1">
        <v>13</v>
      </c>
      <c r="C11" s="1">
        <v>22</v>
      </c>
      <c r="D11" s="1">
        <v>12.875</v>
      </c>
      <c r="E11" s="1">
        <v>0.25</v>
      </c>
    </row>
    <row r="12" spans="1:6">
      <c r="A12" s="194" t="s">
        <v>16</v>
      </c>
      <c r="B12" s="1">
        <v>12</v>
      </c>
      <c r="C12" s="1">
        <v>22</v>
      </c>
      <c r="D12" s="1">
        <v>11.875</v>
      </c>
      <c r="E12" s="1">
        <v>0.25</v>
      </c>
    </row>
    <row r="13" spans="1:6">
      <c r="A13" s="194" t="s">
        <v>17</v>
      </c>
      <c r="B13" s="1">
        <v>11</v>
      </c>
      <c r="C13" s="1">
        <v>22</v>
      </c>
      <c r="D13" s="1">
        <v>10.875</v>
      </c>
      <c r="E13" s="1">
        <v>0.25</v>
      </c>
    </row>
    <row r="14" spans="1:6">
      <c r="A14" s="194" t="s">
        <v>18</v>
      </c>
      <c r="B14" s="1">
        <v>10</v>
      </c>
      <c r="C14" s="1">
        <v>22</v>
      </c>
      <c r="D14" s="1">
        <v>9.875</v>
      </c>
      <c r="E14" s="1">
        <v>0.25</v>
      </c>
    </row>
    <row r="15" spans="1:6">
      <c r="A15" s="194" t="s">
        <v>25</v>
      </c>
      <c r="B15" s="1">
        <v>9</v>
      </c>
      <c r="C15" s="1">
        <v>22</v>
      </c>
      <c r="D15" s="1">
        <v>8.875</v>
      </c>
      <c r="E15" s="1">
        <v>0.25</v>
      </c>
    </row>
    <row r="16" spans="1:6">
      <c r="A16" s="194" t="s">
        <v>26</v>
      </c>
      <c r="B16" s="1">
        <v>8</v>
      </c>
      <c r="C16" s="1">
        <v>22</v>
      </c>
      <c r="D16" s="1">
        <v>7.875</v>
      </c>
      <c r="E16" s="1">
        <v>0.25</v>
      </c>
    </row>
    <row r="17" spans="1:6">
      <c r="A17" s="194" t="s">
        <v>19</v>
      </c>
      <c r="B17" s="1">
        <v>7</v>
      </c>
      <c r="C17" s="1">
        <v>22</v>
      </c>
      <c r="D17" s="1">
        <v>6.875</v>
      </c>
      <c r="E17" s="1">
        <v>0.25</v>
      </c>
    </row>
    <row r="18" spans="1:6">
      <c r="A18" s="194" t="s">
        <v>21</v>
      </c>
      <c r="B18" s="1">
        <v>6</v>
      </c>
      <c r="C18" s="1">
        <v>22</v>
      </c>
      <c r="D18" s="1">
        <v>5.875</v>
      </c>
      <c r="E18" s="1">
        <v>0.25</v>
      </c>
    </row>
    <row r="19" spans="1:6">
      <c r="A19" s="194" t="s">
        <v>20</v>
      </c>
      <c r="B19" s="1">
        <v>5</v>
      </c>
      <c r="C19" s="1">
        <v>22</v>
      </c>
      <c r="D19" s="1">
        <v>4.875</v>
      </c>
      <c r="E19" s="1">
        <v>0.25</v>
      </c>
    </row>
    <row r="20" spans="1:6">
      <c r="A20" s="194" t="s">
        <v>23</v>
      </c>
      <c r="B20" s="1">
        <v>4</v>
      </c>
      <c r="C20" s="1">
        <v>22</v>
      </c>
      <c r="D20" s="1">
        <v>3.875</v>
      </c>
      <c r="E20" s="1">
        <v>0.25</v>
      </c>
    </row>
    <row r="21" spans="1:6">
      <c r="A21" s="194" t="s">
        <v>22</v>
      </c>
      <c r="B21" s="1">
        <v>3</v>
      </c>
      <c r="C21" s="1">
        <v>22</v>
      </c>
      <c r="D21" s="1">
        <v>2.875</v>
      </c>
      <c r="E21" s="1">
        <v>0.25</v>
      </c>
    </row>
    <row r="22" spans="1:6">
      <c r="A22" s="194" t="s">
        <v>24</v>
      </c>
      <c r="B22" s="1">
        <v>2</v>
      </c>
      <c r="C22" s="1">
        <v>22</v>
      </c>
      <c r="D22" s="1">
        <v>1.875</v>
      </c>
      <c r="E22" s="1">
        <v>0.25</v>
      </c>
    </row>
    <row r="23" spans="1:6">
      <c r="A23" s="194" t="s">
        <v>27</v>
      </c>
      <c r="B23" s="1">
        <v>1</v>
      </c>
      <c r="C23" s="1">
        <v>22</v>
      </c>
      <c r="D23" s="1">
        <v>0.875</v>
      </c>
      <c r="E23" s="1">
        <v>0.25</v>
      </c>
    </row>
    <row r="25" spans="1:6">
      <c r="A25" s="194" t="s">
        <v>7</v>
      </c>
      <c r="B25" s="1">
        <v>21</v>
      </c>
      <c r="C25" s="1">
        <v>22</v>
      </c>
      <c r="D25" s="1">
        <v>20.875</v>
      </c>
      <c r="E25" s="1">
        <v>0.25</v>
      </c>
      <c r="F25" s="194">
        <v>2.6</v>
      </c>
    </row>
    <row r="26" spans="1:6">
      <c r="A26" s="194" t="s">
        <v>9</v>
      </c>
      <c r="B26" s="1">
        <v>20</v>
      </c>
      <c r="C26" s="1">
        <v>22</v>
      </c>
      <c r="D26" s="1">
        <v>19.875</v>
      </c>
      <c r="E26" s="1">
        <v>0.25</v>
      </c>
    </row>
    <row r="27" spans="1:6">
      <c r="A27" s="194" t="s">
        <v>12</v>
      </c>
      <c r="B27" s="1">
        <v>19</v>
      </c>
      <c r="C27" s="1">
        <v>22</v>
      </c>
      <c r="D27" s="1">
        <v>18.875</v>
      </c>
      <c r="E27" s="1">
        <v>0.25</v>
      </c>
    </row>
    <row r="28" spans="1:6">
      <c r="A28" s="194" t="s">
        <v>13</v>
      </c>
      <c r="B28" s="1">
        <v>18</v>
      </c>
      <c r="C28" s="1">
        <v>22</v>
      </c>
      <c r="D28" s="1">
        <v>17.875</v>
      </c>
      <c r="E28" s="1">
        <v>0.25</v>
      </c>
    </row>
    <row r="29" spans="1:6">
      <c r="A29" s="194" t="s">
        <v>8</v>
      </c>
      <c r="B29" s="1">
        <v>17</v>
      </c>
      <c r="C29" s="1">
        <v>22</v>
      </c>
      <c r="D29" s="1">
        <v>16.875</v>
      </c>
      <c r="E29" s="1">
        <v>0.25</v>
      </c>
    </row>
    <row r="30" spans="1:6">
      <c r="A30" s="194" t="s">
        <v>11</v>
      </c>
      <c r="B30" s="1">
        <v>16</v>
      </c>
      <c r="C30" s="1">
        <v>22</v>
      </c>
      <c r="D30" s="1">
        <v>15.875</v>
      </c>
      <c r="E30" s="1">
        <v>0.25</v>
      </c>
    </row>
    <row r="31" spans="1:6">
      <c r="A31" s="194" t="s">
        <v>207</v>
      </c>
      <c r="B31" s="1">
        <v>15</v>
      </c>
      <c r="C31" s="1">
        <v>22</v>
      </c>
      <c r="D31" s="1">
        <v>14.875</v>
      </c>
      <c r="E31" s="1">
        <v>0.25</v>
      </c>
    </row>
    <row r="32" spans="1:6">
      <c r="A32" s="194" t="s">
        <v>15</v>
      </c>
      <c r="B32" s="1">
        <v>14</v>
      </c>
      <c r="C32" s="1">
        <v>22</v>
      </c>
      <c r="D32" s="1">
        <v>13.875</v>
      </c>
      <c r="E32" s="1">
        <v>0.25</v>
      </c>
    </row>
    <row r="33" spans="1:6">
      <c r="A33" s="194" t="s">
        <v>16</v>
      </c>
      <c r="B33" s="1">
        <v>13</v>
      </c>
      <c r="C33" s="1">
        <v>22</v>
      </c>
      <c r="D33" s="1">
        <v>12.875</v>
      </c>
      <c r="E33" s="1">
        <v>0.25</v>
      </c>
    </row>
    <row r="34" spans="1:6">
      <c r="A34" s="194" t="s">
        <v>14</v>
      </c>
      <c r="B34" s="1">
        <v>12</v>
      </c>
      <c r="C34" s="1">
        <v>22</v>
      </c>
      <c r="D34" s="1">
        <v>11.875</v>
      </c>
      <c r="E34" s="1">
        <v>0.25</v>
      </c>
    </row>
    <row r="35" spans="1:6">
      <c r="A35" s="194" t="s">
        <v>17</v>
      </c>
      <c r="B35" s="1">
        <v>11</v>
      </c>
      <c r="C35" s="1">
        <v>22</v>
      </c>
      <c r="D35" s="1">
        <v>10.875</v>
      </c>
      <c r="E35" s="1">
        <v>0.25</v>
      </c>
    </row>
    <row r="36" spans="1:6">
      <c r="A36" s="194" t="s">
        <v>19</v>
      </c>
      <c r="B36" s="1">
        <v>10</v>
      </c>
      <c r="C36" s="1">
        <v>22</v>
      </c>
      <c r="D36" s="1">
        <v>9.875</v>
      </c>
      <c r="E36" s="1">
        <v>0.25</v>
      </c>
    </row>
    <row r="37" spans="1:6">
      <c r="A37" s="194" t="s">
        <v>18</v>
      </c>
      <c r="B37" s="1">
        <v>9</v>
      </c>
      <c r="C37" s="1">
        <v>22</v>
      </c>
      <c r="D37" s="1">
        <v>8.875</v>
      </c>
      <c r="E37" s="1">
        <v>0.25</v>
      </c>
    </row>
    <row r="38" spans="1:6">
      <c r="A38" s="194" t="s">
        <v>31</v>
      </c>
      <c r="B38" s="1">
        <v>8</v>
      </c>
      <c r="C38" s="1">
        <v>22</v>
      </c>
      <c r="D38" s="1">
        <v>7.875</v>
      </c>
      <c r="E38" s="1">
        <v>0.25</v>
      </c>
    </row>
    <row r="39" spans="1:6">
      <c r="A39" s="194" t="s">
        <v>21</v>
      </c>
      <c r="B39" s="1">
        <v>7</v>
      </c>
      <c r="C39" s="1">
        <v>22</v>
      </c>
      <c r="D39" s="1">
        <v>6.875</v>
      </c>
      <c r="E39" s="1">
        <v>0.25</v>
      </c>
    </row>
    <row r="40" spans="1:6">
      <c r="A40" s="194" t="s">
        <v>24</v>
      </c>
      <c r="B40" s="1">
        <v>6</v>
      </c>
      <c r="C40" s="1">
        <v>22</v>
      </c>
      <c r="D40" s="1">
        <v>5.875</v>
      </c>
      <c r="E40" s="1">
        <v>0.25</v>
      </c>
    </row>
    <row r="41" spans="1:6">
      <c r="A41" s="194" t="s">
        <v>27</v>
      </c>
      <c r="B41" s="1">
        <v>5</v>
      </c>
      <c r="C41" s="1">
        <v>22</v>
      </c>
      <c r="D41" s="1">
        <v>4.875</v>
      </c>
      <c r="E41" s="1">
        <v>0.25</v>
      </c>
    </row>
    <row r="42" spans="1:6">
      <c r="A42" s="194" t="s">
        <v>25</v>
      </c>
      <c r="B42" s="1">
        <v>4</v>
      </c>
      <c r="C42" s="1">
        <v>22</v>
      </c>
      <c r="D42" s="1">
        <v>3.875</v>
      </c>
      <c r="E42" s="1">
        <v>0.25</v>
      </c>
    </row>
    <row r="43" spans="1:6">
      <c r="A43" s="194" t="s">
        <v>22</v>
      </c>
      <c r="B43" s="1">
        <v>3</v>
      </c>
      <c r="C43" s="1">
        <v>22</v>
      </c>
      <c r="D43" s="1">
        <v>2.875</v>
      </c>
      <c r="E43" s="1">
        <v>0.25</v>
      </c>
    </row>
    <row r="44" spans="1:6">
      <c r="A44" s="194" t="s">
        <v>26</v>
      </c>
      <c r="B44" s="1">
        <v>2</v>
      </c>
      <c r="C44" s="1">
        <v>22</v>
      </c>
      <c r="D44" s="1">
        <v>1.875</v>
      </c>
      <c r="E44" s="1">
        <v>0.25</v>
      </c>
    </row>
    <row r="45" spans="1:6">
      <c r="A45" s="194" t="s">
        <v>23</v>
      </c>
      <c r="B45" s="1">
        <v>1</v>
      </c>
      <c r="C45" s="1">
        <v>22</v>
      </c>
      <c r="D45" s="1">
        <v>0.875</v>
      </c>
      <c r="E45" s="1">
        <v>0.25</v>
      </c>
    </row>
    <row r="47" spans="1:6">
      <c r="A47" s="194" t="s">
        <v>7</v>
      </c>
      <c r="B47" s="1">
        <v>21</v>
      </c>
      <c r="C47" s="1">
        <v>22</v>
      </c>
      <c r="D47" s="1">
        <v>20.875</v>
      </c>
      <c r="E47" s="1">
        <v>0.25</v>
      </c>
      <c r="F47" s="194">
        <v>3.1</v>
      </c>
    </row>
    <row r="48" spans="1:6">
      <c r="A48" s="194" t="s">
        <v>10</v>
      </c>
      <c r="B48" s="1">
        <v>20</v>
      </c>
      <c r="C48" s="1">
        <v>22</v>
      </c>
      <c r="D48" s="1">
        <v>19.875</v>
      </c>
      <c r="E48" s="1">
        <v>0.25</v>
      </c>
    </row>
    <row r="49" spans="1:5">
      <c r="A49" s="194" t="s">
        <v>16</v>
      </c>
      <c r="B49" s="1">
        <v>19</v>
      </c>
      <c r="C49" s="1">
        <v>22</v>
      </c>
      <c r="D49" s="1">
        <v>18.875</v>
      </c>
      <c r="E49" s="1">
        <v>0.25</v>
      </c>
    </row>
    <row r="50" spans="1:5">
      <c r="A50" s="194" t="s">
        <v>11</v>
      </c>
      <c r="B50" s="1">
        <v>18</v>
      </c>
      <c r="C50" s="1">
        <v>22</v>
      </c>
      <c r="D50" s="1">
        <v>17.875</v>
      </c>
      <c r="E50" s="1">
        <v>0.25</v>
      </c>
    </row>
    <row r="51" spans="1:5">
      <c r="A51" s="194" t="s">
        <v>8</v>
      </c>
      <c r="B51" s="1">
        <v>17</v>
      </c>
      <c r="C51" s="1">
        <v>22</v>
      </c>
      <c r="D51" s="1">
        <v>16.875</v>
      </c>
      <c r="E51" s="1">
        <v>0.25</v>
      </c>
    </row>
    <row r="52" spans="1:5">
      <c r="A52" s="194" t="s">
        <v>15</v>
      </c>
      <c r="B52" s="1">
        <v>16</v>
      </c>
      <c r="C52" s="1">
        <v>22</v>
      </c>
      <c r="D52" s="1">
        <v>15.875</v>
      </c>
      <c r="E52" s="1">
        <v>0.25</v>
      </c>
    </row>
    <row r="53" spans="1:5">
      <c r="A53" s="194" t="s">
        <v>9</v>
      </c>
      <c r="B53" s="1">
        <v>15</v>
      </c>
      <c r="C53" s="1">
        <v>22</v>
      </c>
      <c r="D53" s="1">
        <v>14.875</v>
      </c>
      <c r="E53" s="1">
        <v>0.25</v>
      </c>
    </row>
    <row r="54" spans="1:5">
      <c r="A54" s="194" t="s">
        <v>23</v>
      </c>
      <c r="B54" s="1">
        <v>14</v>
      </c>
      <c r="C54" s="1">
        <v>22</v>
      </c>
      <c r="D54" s="1">
        <v>13.875</v>
      </c>
      <c r="E54" s="1">
        <v>0.25</v>
      </c>
    </row>
    <row r="55" spans="1:5">
      <c r="A55" s="194" t="s">
        <v>14</v>
      </c>
      <c r="B55" s="1">
        <v>13</v>
      </c>
      <c r="C55" s="1">
        <v>22</v>
      </c>
      <c r="D55" s="1">
        <v>12.875</v>
      </c>
      <c r="E55" s="1">
        <v>0.25</v>
      </c>
    </row>
    <row r="56" spans="1:5">
      <c r="A56" s="194" t="s">
        <v>18</v>
      </c>
      <c r="B56" s="1">
        <v>12</v>
      </c>
      <c r="C56" s="1">
        <v>22</v>
      </c>
      <c r="D56" s="1">
        <v>11.875</v>
      </c>
      <c r="E56" s="1">
        <v>0.25</v>
      </c>
    </row>
    <row r="57" spans="1:5">
      <c r="A57" s="194" t="s">
        <v>19</v>
      </c>
      <c r="B57" s="1">
        <v>11</v>
      </c>
      <c r="C57" s="1">
        <v>22</v>
      </c>
      <c r="D57" s="1">
        <v>10.875</v>
      </c>
      <c r="E57" s="1">
        <v>0.25</v>
      </c>
    </row>
    <row r="58" spans="1:5">
      <c r="A58" s="194" t="s">
        <v>21</v>
      </c>
      <c r="B58" s="1">
        <v>10</v>
      </c>
      <c r="C58" s="1">
        <v>22</v>
      </c>
      <c r="D58" s="1">
        <v>9.875</v>
      </c>
      <c r="E58" s="1">
        <v>0.25</v>
      </c>
    </row>
    <row r="59" spans="1:5">
      <c r="A59" s="194" t="s">
        <v>13</v>
      </c>
      <c r="B59" s="1">
        <v>9</v>
      </c>
      <c r="C59" s="1">
        <v>22</v>
      </c>
      <c r="D59" s="1">
        <v>8.875</v>
      </c>
      <c r="E59" s="1">
        <v>0.25</v>
      </c>
    </row>
    <row r="60" spans="1:5">
      <c r="A60" s="194" t="s">
        <v>20</v>
      </c>
      <c r="B60" s="1">
        <v>8</v>
      </c>
      <c r="C60" s="1">
        <v>22</v>
      </c>
      <c r="D60" s="1">
        <v>7.875</v>
      </c>
      <c r="E60" s="1">
        <v>0.25</v>
      </c>
    </row>
    <row r="61" spans="1:5">
      <c r="A61" s="194" t="s">
        <v>12</v>
      </c>
      <c r="B61" s="1">
        <v>7</v>
      </c>
      <c r="C61" s="1">
        <v>22</v>
      </c>
      <c r="D61" s="1">
        <v>6.875</v>
      </c>
      <c r="E61" s="1">
        <v>0.25</v>
      </c>
    </row>
    <row r="62" spans="1:5">
      <c r="A62" s="194" t="s">
        <v>17</v>
      </c>
      <c r="B62" s="1">
        <v>6</v>
      </c>
      <c r="C62" s="1">
        <v>22</v>
      </c>
      <c r="D62" s="1">
        <v>5.875</v>
      </c>
      <c r="E62" s="1">
        <v>0.25</v>
      </c>
    </row>
    <row r="63" spans="1:5">
      <c r="A63" s="194" t="s">
        <v>24</v>
      </c>
      <c r="B63" s="1">
        <v>5</v>
      </c>
      <c r="C63" s="1">
        <v>22</v>
      </c>
      <c r="D63" s="1">
        <v>4.875</v>
      </c>
      <c r="E63" s="1">
        <v>0.25</v>
      </c>
    </row>
    <row r="64" spans="1:5">
      <c r="A64" s="194" t="s">
        <v>25</v>
      </c>
      <c r="B64" s="1">
        <v>4</v>
      </c>
      <c r="C64" s="1">
        <v>22</v>
      </c>
      <c r="D64" s="1">
        <v>3.875</v>
      </c>
      <c r="E64" s="1">
        <v>0.25</v>
      </c>
    </row>
    <row r="65" spans="1:6">
      <c r="A65" s="194" t="s">
        <v>27</v>
      </c>
      <c r="B65" s="1">
        <v>3</v>
      </c>
      <c r="C65" s="1">
        <v>22</v>
      </c>
      <c r="D65" s="1">
        <v>2.875</v>
      </c>
      <c r="E65" s="1">
        <v>0.25</v>
      </c>
    </row>
    <row r="66" spans="1:6">
      <c r="A66" s="194" t="s">
        <v>26</v>
      </c>
      <c r="B66" s="1">
        <v>2</v>
      </c>
      <c r="C66" s="1">
        <v>22</v>
      </c>
      <c r="D66" s="1">
        <v>1.875</v>
      </c>
      <c r="E66" s="1">
        <v>0.25</v>
      </c>
    </row>
    <row r="67" spans="1:6">
      <c r="A67" s="194" t="s">
        <v>22</v>
      </c>
      <c r="B67" s="1">
        <v>1</v>
      </c>
      <c r="C67" s="1">
        <v>22</v>
      </c>
      <c r="D67" s="1">
        <v>0.875</v>
      </c>
      <c r="E67" s="1">
        <v>0.25</v>
      </c>
    </row>
    <row r="69" spans="1:6">
      <c r="A69" s="186" t="s">
        <v>9</v>
      </c>
      <c r="B69" s="73">
        <v>21</v>
      </c>
      <c r="C69" s="1">
        <v>22</v>
      </c>
      <c r="D69" s="1">
        <v>20.875</v>
      </c>
      <c r="E69" s="1">
        <v>0.25</v>
      </c>
      <c r="F69" s="73">
        <v>4.0999999999999996</v>
      </c>
    </row>
    <row r="70" spans="1:6">
      <c r="A70" s="186" t="s">
        <v>7</v>
      </c>
      <c r="B70" s="73">
        <v>20</v>
      </c>
      <c r="C70" s="1">
        <v>22</v>
      </c>
      <c r="D70" s="1">
        <v>19.875</v>
      </c>
      <c r="E70" s="1">
        <v>0.25</v>
      </c>
      <c r="F70" s="7"/>
    </row>
    <row r="71" spans="1:6">
      <c r="A71" s="186" t="s">
        <v>8</v>
      </c>
      <c r="B71" s="73">
        <v>19</v>
      </c>
      <c r="C71" s="1">
        <v>22</v>
      </c>
      <c r="D71" s="1">
        <v>18.875</v>
      </c>
      <c r="E71" s="1">
        <v>0.25</v>
      </c>
      <c r="F71" s="22"/>
    </row>
    <row r="72" spans="1:6">
      <c r="A72" s="186" t="s">
        <v>10</v>
      </c>
      <c r="B72" s="73">
        <v>18</v>
      </c>
      <c r="C72" s="1">
        <v>22</v>
      </c>
      <c r="D72" s="1">
        <v>17.875</v>
      </c>
      <c r="E72" s="1">
        <v>0.25</v>
      </c>
      <c r="F72" s="7"/>
    </row>
    <row r="73" spans="1:6">
      <c r="A73" s="186" t="s">
        <v>11</v>
      </c>
      <c r="B73" s="73">
        <v>17</v>
      </c>
      <c r="C73" s="1">
        <v>22</v>
      </c>
      <c r="D73" s="1">
        <v>16.875</v>
      </c>
      <c r="E73" s="1">
        <v>0.25</v>
      </c>
      <c r="F73" s="7"/>
    </row>
    <row r="74" spans="1:6">
      <c r="A74" s="186" t="s">
        <v>12</v>
      </c>
      <c r="B74" s="73">
        <v>16</v>
      </c>
      <c r="C74" s="1">
        <v>22</v>
      </c>
      <c r="D74" s="1">
        <v>15.875</v>
      </c>
      <c r="E74" s="1">
        <v>0.25</v>
      </c>
      <c r="F74" s="7"/>
    </row>
    <row r="75" spans="1:6">
      <c r="A75" s="186" t="s">
        <v>13</v>
      </c>
      <c r="B75" s="73">
        <v>15</v>
      </c>
      <c r="C75" s="1">
        <v>22</v>
      </c>
      <c r="D75" s="1">
        <v>14.875</v>
      </c>
      <c r="E75" s="1">
        <v>0.25</v>
      </c>
      <c r="F75" s="7"/>
    </row>
    <row r="76" spans="1:6">
      <c r="A76" s="186" t="s">
        <v>17</v>
      </c>
      <c r="B76" s="73">
        <v>14</v>
      </c>
      <c r="C76" s="1">
        <v>22</v>
      </c>
      <c r="D76" s="1">
        <v>13.875</v>
      </c>
      <c r="E76" s="1">
        <v>0.25</v>
      </c>
      <c r="F76" s="7"/>
    </row>
    <row r="77" spans="1:6">
      <c r="A77" s="186" t="s">
        <v>14</v>
      </c>
      <c r="B77" s="73">
        <v>13</v>
      </c>
      <c r="C77" s="1">
        <v>22</v>
      </c>
      <c r="D77" s="1">
        <v>12.875</v>
      </c>
      <c r="E77" s="1">
        <v>0.25</v>
      </c>
      <c r="F77" s="22"/>
    </row>
    <row r="78" spans="1:6">
      <c r="A78" s="186" t="s">
        <v>15</v>
      </c>
      <c r="B78" s="73">
        <v>12</v>
      </c>
      <c r="C78" s="1">
        <v>22</v>
      </c>
      <c r="D78" s="1">
        <v>11.875</v>
      </c>
      <c r="E78" s="1">
        <v>0.25</v>
      </c>
      <c r="F78" s="7"/>
    </row>
    <row r="79" spans="1:6">
      <c r="A79" s="186" t="s">
        <v>18</v>
      </c>
      <c r="B79" s="73">
        <v>11</v>
      </c>
      <c r="C79" s="1">
        <v>22</v>
      </c>
      <c r="D79" s="1">
        <v>10.875</v>
      </c>
      <c r="E79" s="1">
        <v>0.25</v>
      </c>
      <c r="F79" s="7"/>
    </row>
    <row r="80" spans="1:6">
      <c r="A80" s="186" t="s">
        <v>16</v>
      </c>
      <c r="B80" s="73">
        <v>10</v>
      </c>
      <c r="C80" s="1">
        <v>22</v>
      </c>
      <c r="D80" s="1">
        <v>9.875</v>
      </c>
      <c r="E80" s="1">
        <v>0.25</v>
      </c>
      <c r="F80" s="190"/>
    </row>
    <row r="81" spans="1:6">
      <c r="A81" s="186" t="s">
        <v>19</v>
      </c>
      <c r="B81" s="73">
        <v>9</v>
      </c>
      <c r="C81" s="1">
        <v>22</v>
      </c>
      <c r="D81" s="1">
        <v>7.875</v>
      </c>
      <c r="E81" s="1">
        <v>0.25</v>
      </c>
      <c r="F81" s="7"/>
    </row>
    <row r="82" spans="1:6">
      <c r="A82" s="186" t="s">
        <v>21</v>
      </c>
      <c r="B82" s="73">
        <v>8</v>
      </c>
      <c r="C82" s="1">
        <v>22</v>
      </c>
      <c r="D82" s="1">
        <v>6.875</v>
      </c>
      <c r="E82" s="1">
        <v>0.25</v>
      </c>
      <c r="F82" s="7"/>
    </row>
    <row r="83" spans="1:6">
      <c r="A83" s="186" t="s">
        <v>26</v>
      </c>
      <c r="B83" s="73">
        <v>7</v>
      </c>
      <c r="C83" s="1">
        <v>22</v>
      </c>
      <c r="D83" s="1">
        <v>5.875</v>
      </c>
      <c r="E83" s="1">
        <v>0.25</v>
      </c>
      <c r="F83" s="7"/>
    </row>
    <row r="84" spans="1:6">
      <c r="A84" s="186" t="s">
        <v>24</v>
      </c>
      <c r="B84" s="73">
        <v>6</v>
      </c>
      <c r="C84" s="1">
        <v>22</v>
      </c>
      <c r="D84" s="1">
        <v>4.875</v>
      </c>
      <c r="E84" s="1">
        <v>0.25</v>
      </c>
      <c r="F84" s="7"/>
    </row>
    <row r="85" spans="1:6">
      <c r="A85" s="186" t="s">
        <v>22</v>
      </c>
      <c r="B85" s="73">
        <v>5</v>
      </c>
      <c r="C85" s="1">
        <v>22</v>
      </c>
      <c r="D85" s="1">
        <v>3.875</v>
      </c>
      <c r="E85" s="1">
        <v>0.25</v>
      </c>
      <c r="F85" s="7"/>
    </row>
    <row r="86" spans="1:6">
      <c r="A86" s="186" t="s">
        <v>23</v>
      </c>
      <c r="B86" s="73">
        <v>4</v>
      </c>
      <c r="C86" s="1">
        <v>22</v>
      </c>
      <c r="D86" s="1">
        <v>1.875</v>
      </c>
      <c r="E86" s="1">
        <v>0.25</v>
      </c>
      <c r="F86" s="7"/>
    </row>
    <row r="87" spans="1:6">
      <c r="A87" s="186" t="s">
        <v>25</v>
      </c>
      <c r="B87" s="73">
        <v>3</v>
      </c>
      <c r="C87" s="1">
        <v>22</v>
      </c>
      <c r="D87" s="1">
        <v>0.875</v>
      </c>
      <c r="E87" s="1">
        <v>0.25</v>
      </c>
      <c r="F87" s="7"/>
    </row>
    <row r="88" spans="1:6">
      <c r="A88" s="186" t="s">
        <v>20</v>
      </c>
      <c r="B88" s="73">
        <v>2</v>
      </c>
      <c r="C88" s="1">
        <v>22</v>
      </c>
      <c r="D88" s="1">
        <v>0.875</v>
      </c>
      <c r="E88" s="1">
        <v>0.25</v>
      </c>
      <c r="F88" s="7"/>
    </row>
    <row r="89" spans="1:6">
      <c r="A89" s="186" t="s">
        <v>27</v>
      </c>
      <c r="B89" s="73">
        <v>1</v>
      </c>
      <c r="C89" s="1">
        <v>22</v>
      </c>
      <c r="D89" s="1">
        <v>0.875</v>
      </c>
      <c r="E89" s="1">
        <v>0.25</v>
      </c>
      <c r="F89" s="7"/>
    </row>
    <row r="90" spans="1:6">
      <c r="A90" s="186"/>
      <c r="F90" s="7"/>
    </row>
    <row r="91" spans="1:6">
      <c r="A91" s="56" t="s">
        <v>25</v>
      </c>
      <c r="B91" s="56">
        <v>21</v>
      </c>
      <c r="C91" s="194">
        <v>22</v>
      </c>
      <c r="D91" s="194">
        <f t="shared" ref="D91:D111" si="0">B91-E91/2</f>
        <v>20.875</v>
      </c>
      <c r="E91" s="194">
        <v>0.25</v>
      </c>
      <c r="F91" s="194">
        <v>6.3</v>
      </c>
    </row>
    <row r="92" spans="1:6">
      <c r="A92" s="56" t="s">
        <v>22</v>
      </c>
      <c r="B92" s="56">
        <v>20</v>
      </c>
      <c r="C92" s="194">
        <v>22</v>
      </c>
      <c r="D92" s="194">
        <f t="shared" si="0"/>
        <v>19.875</v>
      </c>
      <c r="E92" s="194">
        <v>0.25</v>
      </c>
    </row>
    <row r="93" spans="1:6">
      <c r="A93" s="56" t="s">
        <v>12</v>
      </c>
      <c r="B93" s="56">
        <v>19</v>
      </c>
      <c r="C93" s="194">
        <v>22</v>
      </c>
      <c r="D93" s="194">
        <f t="shared" si="0"/>
        <v>18.875</v>
      </c>
      <c r="E93" s="194">
        <v>0.25</v>
      </c>
    </row>
    <row r="94" spans="1:6">
      <c r="A94" s="56" t="s">
        <v>18</v>
      </c>
      <c r="B94" s="56">
        <v>18</v>
      </c>
      <c r="C94" s="194">
        <v>22</v>
      </c>
      <c r="D94" s="194">
        <f t="shared" si="0"/>
        <v>17.875</v>
      </c>
      <c r="E94" s="194">
        <v>0.25</v>
      </c>
    </row>
    <row r="95" spans="1:6">
      <c r="A95" s="56" t="s">
        <v>26</v>
      </c>
      <c r="B95" s="56">
        <v>17</v>
      </c>
      <c r="C95" s="194">
        <v>22</v>
      </c>
      <c r="D95" s="194">
        <f t="shared" si="0"/>
        <v>16.875</v>
      </c>
      <c r="E95" s="194">
        <v>0.25</v>
      </c>
    </row>
    <row r="96" spans="1:6">
      <c r="A96" s="56" t="s">
        <v>17</v>
      </c>
      <c r="B96" s="56">
        <v>16</v>
      </c>
      <c r="C96" s="194">
        <v>22</v>
      </c>
      <c r="D96" s="194">
        <f t="shared" si="0"/>
        <v>15.875</v>
      </c>
      <c r="E96" s="194">
        <v>0.25</v>
      </c>
    </row>
    <row r="97" spans="1:6" ht="28.8">
      <c r="A97" s="56" t="s">
        <v>14</v>
      </c>
      <c r="B97" s="56">
        <v>15</v>
      </c>
      <c r="C97" s="194">
        <v>22</v>
      </c>
      <c r="D97" s="194">
        <f t="shared" si="0"/>
        <v>14.875</v>
      </c>
      <c r="E97" s="194">
        <v>0.25</v>
      </c>
    </row>
    <row r="98" spans="1:6">
      <c r="A98" s="56" t="s">
        <v>21</v>
      </c>
      <c r="B98" s="56">
        <v>14</v>
      </c>
      <c r="C98" s="194">
        <v>22</v>
      </c>
      <c r="D98" s="194">
        <f t="shared" si="0"/>
        <v>13.875</v>
      </c>
      <c r="E98" s="194">
        <v>0.25</v>
      </c>
    </row>
    <row r="99" spans="1:6" ht="28.8">
      <c r="A99" s="56" t="s">
        <v>13</v>
      </c>
      <c r="B99" s="56">
        <v>13</v>
      </c>
      <c r="C99" s="194">
        <v>22</v>
      </c>
      <c r="D99" s="194">
        <f t="shared" si="0"/>
        <v>12.875</v>
      </c>
      <c r="E99" s="194">
        <v>0.25</v>
      </c>
    </row>
    <row r="100" spans="1:6">
      <c r="A100" s="56" t="s">
        <v>8</v>
      </c>
      <c r="B100" s="56">
        <v>12</v>
      </c>
      <c r="C100" s="194">
        <v>22</v>
      </c>
      <c r="D100" s="194">
        <f t="shared" si="0"/>
        <v>11.875</v>
      </c>
      <c r="E100" s="194">
        <v>0.25</v>
      </c>
    </row>
    <row r="101" spans="1:6">
      <c r="A101" s="56" t="s">
        <v>19</v>
      </c>
      <c r="B101" s="56">
        <v>11</v>
      </c>
      <c r="C101" s="194">
        <v>22</v>
      </c>
      <c r="D101" s="194">
        <f t="shared" si="0"/>
        <v>10.875</v>
      </c>
      <c r="E101" s="194">
        <v>0.25</v>
      </c>
    </row>
    <row r="102" spans="1:6">
      <c r="A102" s="56" t="s">
        <v>9</v>
      </c>
      <c r="B102" s="56">
        <v>10</v>
      </c>
      <c r="C102" s="194">
        <v>22</v>
      </c>
      <c r="D102" s="194">
        <f t="shared" si="0"/>
        <v>9.875</v>
      </c>
      <c r="E102" s="194">
        <v>0.25</v>
      </c>
    </row>
    <row r="103" spans="1:6" ht="28.8">
      <c r="A103" s="56" t="s">
        <v>20</v>
      </c>
      <c r="B103" s="56">
        <v>9</v>
      </c>
      <c r="C103" s="194">
        <v>22</v>
      </c>
      <c r="D103" s="194">
        <f t="shared" si="0"/>
        <v>8.875</v>
      </c>
      <c r="E103" s="194">
        <v>0.25</v>
      </c>
    </row>
    <row r="104" spans="1:6" ht="28.8">
      <c r="A104" s="56" t="s">
        <v>11</v>
      </c>
      <c r="B104" s="56">
        <v>8</v>
      </c>
      <c r="C104" s="194">
        <v>22</v>
      </c>
      <c r="D104" s="194">
        <f t="shared" si="0"/>
        <v>7.875</v>
      </c>
      <c r="E104" s="194">
        <v>0.25</v>
      </c>
    </row>
    <row r="105" spans="1:6" ht="28.8">
      <c r="A105" s="56" t="s">
        <v>15</v>
      </c>
      <c r="B105" s="56">
        <v>7</v>
      </c>
      <c r="C105" s="194">
        <v>22</v>
      </c>
      <c r="D105" s="194">
        <f t="shared" si="0"/>
        <v>6.875</v>
      </c>
      <c r="E105" s="194">
        <v>0.25</v>
      </c>
    </row>
    <row r="106" spans="1:6" ht="28.8">
      <c r="A106" s="56" t="s">
        <v>7</v>
      </c>
      <c r="B106" s="56">
        <v>6</v>
      </c>
      <c r="C106" s="194">
        <v>22</v>
      </c>
      <c r="D106" s="194">
        <f t="shared" si="0"/>
        <v>5.875</v>
      </c>
      <c r="E106" s="194">
        <v>0.25</v>
      </c>
    </row>
    <row r="107" spans="1:6">
      <c r="A107" s="56" t="s">
        <v>10</v>
      </c>
      <c r="B107" s="56">
        <v>5</v>
      </c>
      <c r="C107" s="194">
        <v>22</v>
      </c>
      <c r="D107" s="194">
        <f t="shared" si="0"/>
        <v>4.875</v>
      </c>
      <c r="E107" s="194">
        <v>0.25</v>
      </c>
    </row>
    <row r="108" spans="1:6">
      <c r="A108" s="56" t="s">
        <v>16</v>
      </c>
      <c r="B108" s="56">
        <v>4</v>
      </c>
      <c r="C108" s="194">
        <v>22</v>
      </c>
      <c r="D108" s="194">
        <f t="shared" si="0"/>
        <v>3.875</v>
      </c>
      <c r="E108" s="194">
        <v>0.25</v>
      </c>
    </row>
    <row r="109" spans="1:6">
      <c r="A109" s="56" t="s">
        <v>24</v>
      </c>
      <c r="B109" s="56">
        <v>3</v>
      </c>
      <c r="C109" s="194">
        <v>22</v>
      </c>
      <c r="D109" s="194">
        <f t="shared" si="0"/>
        <v>2.875</v>
      </c>
      <c r="E109" s="194">
        <v>0.25</v>
      </c>
    </row>
    <row r="110" spans="1:6">
      <c r="A110" s="56" t="s">
        <v>23</v>
      </c>
      <c r="B110" s="56">
        <v>2</v>
      </c>
      <c r="C110" s="194">
        <v>22</v>
      </c>
      <c r="D110" s="194">
        <f t="shared" si="0"/>
        <v>1.875</v>
      </c>
      <c r="E110" s="194">
        <v>0.25</v>
      </c>
    </row>
    <row r="111" spans="1:6" ht="28.8">
      <c r="A111" s="56" t="s">
        <v>27</v>
      </c>
      <c r="B111" s="56">
        <v>1</v>
      </c>
      <c r="C111" s="194">
        <v>22</v>
      </c>
      <c r="D111" s="194">
        <f t="shared" si="0"/>
        <v>0.875</v>
      </c>
      <c r="E111" s="194">
        <v>0.25</v>
      </c>
    </row>
    <row r="112" spans="1:6">
      <c r="A112" s="186"/>
      <c r="B112" s="187"/>
      <c r="C112" s="187"/>
      <c r="D112" s="194"/>
      <c r="E112" s="187"/>
      <c r="F112" s="7"/>
    </row>
    <row r="113" spans="1:6">
      <c r="A113" s="194" t="s">
        <v>25</v>
      </c>
      <c r="B113" s="1">
        <v>21</v>
      </c>
      <c r="C113" s="1">
        <v>22</v>
      </c>
      <c r="D113" s="1">
        <v>20.875</v>
      </c>
      <c r="E113" s="1">
        <v>0.25</v>
      </c>
      <c r="F113" s="194">
        <v>6.4</v>
      </c>
    </row>
    <row r="114" spans="1:6">
      <c r="A114" s="194" t="s">
        <v>22</v>
      </c>
      <c r="B114" s="1">
        <v>20</v>
      </c>
      <c r="C114" s="1">
        <v>22</v>
      </c>
      <c r="D114" s="1">
        <v>19.875</v>
      </c>
      <c r="E114" s="1">
        <v>0.25</v>
      </c>
    </row>
    <row r="115" spans="1:6">
      <c r="A115" s="194" t="s">
        <v>17</v>
      </c>
      <c r="B115" s="1">
        <v>19</v>
      </c>
      <c r="C115" s="1">
        <v>22</v>
      </c>
      <c r="D115" s="1">
        <v>18.875</v>
      </c>
      <c r="E115" s="1">
        <v>0.25</v>
      </c>
    </row>
    <row r="116" spans="1:6">
      <c r="A116" s="194" t="s">
        <v>12</v>
      </c>
      <c r="B116" s="1">
        <v>18</v>
      </c>
      <c r="C116" s="1">
        <v>22</v>
      </c>
      <c r="D116" s="1">
        <v>17.875</v>
      </c>
      <c r="E116" s="1">
        <v>0.25</v>
      </c>
    </row>
    <row r="117" spans="1:6">
      <c r="A117" s="194" t="s">
        <v>26</v>
      </c>
      <c r="B117" s="1">
        <v>17</v>
      </c>
      <c r="C117" s="1">
        <v>22</v>
      </c>
      <c r="D117" s="1">
        <v>16.875</v>
      </c>
      <c r="E117" s="1">
        <v>0.25</v>
      </c>
    </row>
    <row r="118" spans="1:6">
      <c r="A118" s="194" t="s">
        <v>21</v>
      </c>
      <c r="B118" s="1">
        <v>16</v>
      </c>
      <c r="C118" s="1">
        <v>22</v>
      </c>
      <c r="D118" s="1">
        <v>15.875</v>
      </c>
      <c r="E118" s="1">
        <v>0.25</v>
      </c>
    </row>
    <row r="119" spans="1:6">
      <c r="A119" s="194" t="s">
        <v>18</v>
      </c>
      <c r="B119" s="1">
        <v>15</v>
      </c>
      <c r="C119" s="1">
        <v>22</v>
      </c>
      <c r="D119" s="1">
        <v>14.875</v>
      </c>
      <c r="E119" s="1">
        <v>0.25</v>
      </c>
    </row>
    <row r="120" spans="1:6">
      <c r="A120" s="194" t="s">
        <v>14</v>
      </c>
      <c r="B120" s="1">
        <v>14</v>
      </c>
      <c r="C120" s="1">
        <v>22</v>
      </c>
      <c r="D120" s="1">
        <v>13.875</v>
      </c>
      <c r="E120" s="1">
        <v>0.25</v>
      </c>
    </row>
    <row r="121" spans="1:6">
      <c r="A121" s="194" t="s">
        <v>24</v>
      </c>
      <c r="B121" s="1">
        <v>13</v>
      </c>
      <c r="C121" s="1">
        <v>22</v>
      </c>
      <c r="D121" s="1">
        <v>12.875</v>
      </c>
      <c r="E121" s="1">
        <v>0.25</v>
      </c>
    </row>
    <row r="122" spans="1:6">
      <c r="A122" s="194" t="s">
        <v>13</v>
      </c>
      <c r="B122" s="1">
        <v>12</v>
      </c>
      <c r="C122" s="1">
        <v>22</v>
      </c>
      <c r="D122" s="1">
        <v>11.875</v>
      </c>
      <c r="E122" s="1">
        <v>0.25</v>
      </c>
    </row>
    <row r="123" spans="1:6">
      <c r="A123" s="194" t="s">
        <v>15</v>
      </c>
      <c r="B123" s="1">
        <v>11</v>
      </c>
      <c r="C123" s="1">
        <v>22</v>
      </c>
      <c r="D123" s="1">
        <v>10.875</v>
      </c>
      <c r="E123" s="1">
        <v>0.25</v>
      </c>
    </row>
    <row r="124" spans="1:6">
      <c r="A124" s="194" t="s">
        <v>11</v>
      </c>
      <c r="B124" s="1">
        <v>10</v>
      </c>
      <c r="C124" s="1">
        <v>22</v>
      </c>
      <c r="D124" s="1">
        <v>9.875</v>
      </c>
      <c r="E124" s="1">
        <v>0.25</v>
      </c>
    </row>
    <row r="125" spans="1:6">
      <c r="A125" s="194" t="s">
        <v>8</v>
      </c>
      <c r="B125" s="1">
        <v>9</v>
      </c>
      <c r="C125" s="1">
        <v>22</v>
      </c>
      <c r="D125" s="1">
        <v>8.875</v>
      </c>
      <c r="E125" s="1">
        <v>0.25</v>
      </c>
    </row>
    <row r="126" spans="1:6">
      <c r="A126" s="194" t="s">
        <v>27</v>
      </c>
      <c r="B126" s="1">
        <v>8</v>
      </c>
      <c r="C126" s="1">
        <v>22</v>
      </c>
      <c r="D126" s="1">
        <v>7.875</v>
      </c>
      <c r="E126" s="1">
        <v>0.25</v>
      </c>
    </row>
    <row r="127" spans="1:6">
      <c r="A127" s="194" t="s">
        <v>9</v>
      </c>
      <c r="B127" s="1">
        <v>7</v>
      </c>
      <c r="C127" s="1">
        <v>22</v>
      </c>
      <c r="D127" s="1">
        <v>6.875</v>
      </c>
      <c r="E127" s="1">
        <v>0.25</v>
      </c>
    </row>
    <row r="128" spans="1:6">
      <c r="A128" s="194" t="s">
        <v>20</v>
      </c>
      <c r="B128" s="1">
        <v>6</v>
      </c>
      <c r="C128" s="1">
        <v>22</v>
      </c>
      <c r="D128" s="1">
        <v>5.875</v>
      </c>
      <c r="E128" s="1">
        <v>0.25</v>
      </c>
    </row>
    <row r="129" spans="1:6">
      <c r="A129" s="194" t="s">
        <v>23</v>
      </c>
      <c r="B129" s="1">
        <v>5</v>
      </c>
      <c r="C129" s="1">
        <v>22</v>
      </c>
      <c r="D129" s="1">
        <v>4.875</v>
      </c>
      <c r="E129" s="1">
        <v>0.25</v>
      </c>
    </row>
    <row r="130" spans="1:6">
      <c r="A130" s="194" t="s">
        <v>19</v>
      </c>
      <c r="B130" s="1">
        <v>4</v>
      </c>
      <c r="C130" s="1">
        <v>22</v>
      </c>
      <c r="D130" s="1">
        <v>3.875</v>
      </c>
      <c r="E130" s="1">
        <v>0.25</v>
      </c>
    </row>
    <row r="131" spans="1:6">
      <c r="A131" s="194" t="s">
        <v>16</v>
      </c>
      <c r="B131" s="1">
        <v>3</v>
      </c>
      <c r="C131" s="1">
        <v>22</v>
      </c>
      <c r="D131" s="1">
        <v>2.875</v>
      </c>
      <c r="E131" s="1">
        <v>0.25</v>
      </c>
    </row>
    <row r="132" spans="1:6">
      <c r="A132" s="194" t="s">
        <v>10</v>
      </c>
      <c r="B132" s="1">
        <v>2</v>
      </c>
      <c r="C132" s="1">
        <v>22</v>
      </c>
      <c r="D132" s="1">
        <v>1.875</v>
      </c>
      <c r="E132" s="1">
        <v>0.25</v>
      </c>
    </row>
    <row r="133" spans="1:6">
      <c r="A133" s="194" t="s">
        <v>7</v>
      </c>
      <c r="B133" s="1">
        <v>1</v>
      </c>
      <c r="C133" s="1">
        <v>22</v>
      </c>
      <c r="D133" s="1">
        <v>0.875</v>
      </c>
      <c r="E133" s="1">
        <v>0.25</v>
      </c>
    </row>
    <row r="135" spans="1:6">
      <c r="A135" s="194" t="s">
        <v>10</v>
      </c>
      <c r="B135" s="1">
        <v>21</v>
      </c>
      <c r="C135" s="1">
        <v>22</v>
      </c>
      <c r="D135" s="1">
        <v>20.875</v>
      </c>
      <c r="E135" s="1">
        <v>0.25</v>
      </c>
      <c r="F135" s="194">
        <v>7.1</v>
      </c>
    </row>
    <row r="136" spans="1:6">
      <c r="A136" s="194" t="s">
        <v>81</v>
      </c>
      <c r="B136" s="1">
        <v>20</v>
      </c>
      <c r="C136" s="1">
        <v>22</v>
      </c>
      <c r="D136" s="1">
        <v>19.875</v>
      </c>
      <c r="E136" s="1">
        <v>0.25</v>
      </c>
    </row>
    <row r="137" spans="1:6">
      <c r="A137" s="194" t="s">
        <v>16</v>
      </c>
      <c r="B137" s="1">
        <v>19</v>
      </c>
      <c r="C137" s="1">
        <v>22</v>
      </c>
      <c r="D137" s="1">
        <v>18.875</v>
      </c>
      <c r="E137" s="1">
        <v>0.25</v>
      </c>
    </row>
    <row r="138" spans="1:6">
      <c r="A138" s="194" t="s">
        <v>20</v>
      </c>
      <c r="B138" s="1">
        <v>18</v>
      </c>
      <c r="C138" s="1">
        <v>22</v>
      </c>
      <c r="D138" s="1">
        <v>17.875</v>
      </c>
      <c r="E138" s="1">
        <v>0.25</v>
      </c>
    </row>
    <row r="139" spans="1:6">
      <c r="A139" s="194" t="s">
        <v>23</v>
      </c>
      <c r="B139" s="1">
        <v>17</v>
      </c>
      <c r="C139" s="1">
        <v>22</v>
      </c>
      <c r="D139" s="1">
        <v>16.875</v>
      </c>
      <c r="E139" s="1">
        <v>0.25</v>
      </c>
    </row>
    <row r="140" spans="1:6">
      <c r="A140" s="194" t="s">
        <v>21</v>
      </c>
      <c r="B140" s="1">
        <v>16</v>
      </c>
      <c r="C140" s="1">
        <v>22</v>
      </c>
      <c r="D140" s="1">
        <v>15.875</v>
      </c>
      <c r="E140" s="1">
        <v>0.25</v>
      </c>
    </row>
    <row r="141" spans="1:6">
      <c r="A141" s="194" t="s">
        <v>27</v>
      </c>
      <c r="B141" s="1">
        <v>15</v>
      </c>
      <c r="C141" s="1">
        <v>22</v>
      </c>
      <c r="D141" s="1">
        <v>14.875</v>
      </c>
      <c r="E141" s="1">
        <v>0.25</v>
      </c>
    </row>
    <row r="142" spans="1:6">
      <c r="A142" s="194" t="s">
        <v>19</v>
      </c>
      <c r="B142" s="1">
        <v>14</v>
      </c>
      <c r="C142" s="1">
        <v>22</v>
      </c>
      <c r="D142" s="1">
        <v>13.875</v>
      </c>
      <c r="E142" s="1">
        <v>0.25</v>
      </c>
    </row>
    <row r="143" spans="1:6">
      <c r="A143" s="194" t="s">
        <v>11</v>
      </c>
      <c r="B143" s="1">
        <v>13</v>
      </c>
      <c r="C143" s="1">
        <v>22</v>
      </c>
      <c r="D143" s="1">
        <v>12.875</v>
      </c>
      <c r="E143" s="1">
        <v>0.25</v>
      </c>
    </row>
    <row r="144" spans="1:6">
      <c r="A144" s="194" t="s">
        <v>24</v>
      </c>
      <c r="B144" s="1">
        <v>12</v>
      </c>
      <c r="C144" s="1">
        <v>22</v>
      </c>
      <c r="D144" s="1">
        <v>11.875</v>
      </c>
      <c r="E144" s="1">
        <v>0.25</v>
      </c>
    </row>
    <row r="145" spans="1:6">
      <c r="A145" s="194" t="s">
        <v>12</v>
      </c>
      <c r="B145" s="1">
        <v>11</v>
      </c>
      <c r="C145" s="1">
        <v>22</v>
      </c>
      <c r="D145" s="1">
        <v>10.875</v>
      </c>
      <c r="E145" s="1">
        <v>0.25</v>
      </c>
    </row>
    <row r="146" spans="1:6">
      <c r="A146" s="194" t="s">
        <v>13</v>
      </c>
      <c r="B146" s="1">
        <v>10</v>
      </c>
      <c r="C146" s="1">
        <v>22</v>
      </c>
      <c r="D146" s="1">
        <v>9.875</v>
      </c>
      <c r="E146" s="1">
        <v>0.25</v>
      </c>
    </row>
    <row r="147" spans="1:6">
      <c r="A147" s="194" t="s">
        <v>8</v>
      </c>
      <c r="B147" s="1">
        <v>9</v>
      </c>
      <c r="C147" s="1">
        <v>22</v>
      </c>
      <c r="D147" s="1">
        <v>8.875</v>
      </c>
      <c r="E147" s="1">
        <v>0.25</v>
      </c>
    </row>
    <row r="148" spans="1:6">
      <c r="A148" s="194" t="s">
        <v>18</v>
      </c>
      <c r="B148" s="1">
        <v>8</v>
      </c>
      <c r="C148" s="1">
        <v>22</v>
      </c>
      <c r="D148" s="1">
        <v>7.875</v>
      </c>
      <c r="E148" s="1">
        <v>0.25</v>
      </c>
    </row>
    <row r="149" spans="1:6">
      <c r="A149" s="194" t="s">
        <v>25</v>
      </c>
      <c r="B149" s="1">
        <v>7</v>
      </c>
      <c r="C149" s="1">
        <v>22</v>
      </c>
      <c r="D149" s="1">
        <v>6.875</v>
      </c>
      <c r="E149" s="1">
        <v>0.25</v>
      </c>
    </row>
    <row r="150" spans="1:6">
      <c r="A150" s="194" t="s">
        <v>14</v>
      </c>
      <c r="B150" s="1">
        <v>6</v>
      </c>
      <c r="C150" s="1">
        <v>22</v>
      </c>
      <c r="D150" s="1">
        <v>5.875</v>
      </c>
      <c r="E150" s="1">
        <v>0.25</v>
      </c>
    </row>
    <row r="151" spans="1:6">
      <c r="A151" s="194" t="s">
        <v>15</v>
      </c>
      <c r="B151" s="1">
        <v>5</v>
      </c>
      <c r="C151" s="1">
        <v>22</v>
      </c>
      <c r="D151" s="1">
        <v>4.875</v>
      </c>
      <c r="E151" s="1">
        <v>0.25</v>
      </c>
    </row>
    <row r="152" spans="1:6">
      <c r="A152" s="194" t="s">
        <v>22</v>
      </c>
      <c r="B152" s="1">
        <v>4</v>
      </c>
      <c r="C152" s="1">
        <v>22</v>
      </c>
      <c r="D152" s="1">
        <v>3.875</v>
      </c>
      <c r="E152" s="1">
        <v>0.25</v>
      </c>
    </row>
    <row r="153" spans="1:6">
      <c r="A153" s="194" t="s">
        <v>9</v>
      </c>
      <c r="B153" s="1">
        <v>3</v>
      </c>
      <c r="C153" s="1">
        <v>22</v>
      </c>
      <c r="D153" s="1">
        <v>2.875</v>
      </c>
      <c r="E153" s="1">
        <v>0.25</v>
      </c>
    </row>
    <row r="154" spans="1:6">
      <c r="A154" s="194" t="s">
        <v>17</v>
      </c>
      <c r="B154" s="1">
        <v>2</v>
      </c>
      <c r="C154" s="1">
        <v>22</v>
      </c>
      <c r="D154" s="1">
        <v>1.875</v>
      </c>
      <c r="E154" s="1">
        <v>0.25</v>
      </c>
    </row>
    <row r="155" spans="1:6">
      <c r="A155" s="194" t="s">
        <v>92</v>
      </c>
      <c r="B155" s="1">
        <v>1</v>
      </c>
      <c r="C155" s="1">
        <v>22</v>
      </c>
      <c r="D155" s="1">
        <v>0.875</v>
      </c>
      <c r="E155" s="1">
        <v>0.25</v>
      </c>
    </row>
    <row r="157" spans="1:6">
      <c r="A157" s="194" t="s">
        <v>8</v>
      </c>
      <c r="B157" s="1">
        <v>21</v>
      </c>
      <c r="C157" s="1">
        <v>22</v>
      </c>
      <c r="D157" s="1">
        <v>20.875</v>
      </c>
      <c r="E157" s="1">
        <v>0.25</v>
      </c>
      <c r="F157" s="194">
        <v>7.6</v>
      </c>
    </row>
    <row r="158" spans="1:6">
      <c r="A158" s="194" t="s">
        <v>11</v>
      </c>
      <c r="B158" s="1">
        <v>20</v>
      </c>
      <c r="C158" s="1">
        <v>22</v>
      </c>
      <c r="D158" s="1">
        <v>19.875</v>
      </c>
      <c r="E158" s="1">
        <v>0.25</v>
      </c>
    </row>
    <row r="159" spans="1:6">
      <c r="A159" s="194" t="s">
        <v>15</v>
      </c>
      <c r="B159" s="1">
        <v>19</v>
      </c>
      <c r="C159" s="1">
        <v>22</v>
      </c>
      <c r="D159" s="1">
        <v>18.875</v>
      </c>
      <c r="E159" s="1">
        <v>0.25</v>
      </c>
    </row>
    <row r="160" spans="1:6">
      <c r="A160" s="194" t="s">
        <v>20</v>
      </c>
      <c r="B160" s="1">
        <v>18</v>
      </c>
      <c r="C160" s="1">
        <v>22</v>
      </c>
      <c r="D160" s="1">
        <v>17.875</v>
      </c>
      <c r="E160" s="1">
        <v>0.25</v>
      </c>
    </row>
    <row r="161" spans="1:5">
      <c r="A161" s="194" t="s">
        <v>7</v>
      </c>
      <c r="B161" s="1">
        <v>17</v>
      </c>
      <c r="C161" s="1">
        <v>22</v>
      </c>
      <c r="D161" s="1">
        <v>16.875</v>
      </c>
      <c r="E161" s="1">
        <v>0.25</v>
      </c>
    </row>
    <row r="162" spans="1:5">
      <c r="A162" s="194" t="s">
        <v>12</v>
      </c>
      <c r="B162" s="1">
        <v>16</v>
      </c>
      <c r="C162" s="1">
        <v>22</v>
      </c>
      <c r="D162" s="1">
        <v>15.875</v>
      </c>
      <c r="E162" s="1">
        <v>0.25</v>
      </c>
    </row>
    <row r="163" spans="1:5">
      <c r="A163" s="194" t="s">
        <v>9</v>
      </c>
      <c r="B163" s="1">
        <v>15</v>
      </c>
      <c r="C163" s="1">
        <v>22</v>
      </c>
      <c r="D163" s="1">
        <v>14.875</v>
      </c>
      <c r="E163" s="1">
        <v>0.25</v>
      </c>
    </row>
    <row r="164" spans="1:5">
      <c r="A164" s="194" t="s">
        <v>10</v>
      </c>
      <c r="B164" s="1">
        <v>14</v>
      </c>
      <c r="C164" s="1">
        <v>22</v>
      </c>
      <c r="D164" s="1">
        <v>13.875</v>
      </c>
      <c r="E164" s="1">
        <v>0.25</v>
      </c>
    </row>
    <row r="165" spans="1:5">
      <c r="A165" s="194" t="s">
        <v>23</v>
      </c>
      <c r="B165" s="1">
        <v>13</v>
      </c>
      <c r="C165" s="1">
        <v>22</v>
      </c>
      <c r="D165" s="1">
        <v>12.875</v>
      </c>
      <c r="E165" s="1">
        <v>0.25</v>
      </c>
    </row>
    <row r="166" spans="1:5">
      <c r="A166" s="194" t="s">
        <v>16</v>
      </c>
      <c r="B166" s="1">
        <v>12</v>
      </c>
      <c r="C166" s="1">
        <v>22</v>
      </c>
      <c r="D166" s="1">
        <v>11.875</v>
      </c>
      <c r="E166" s="1">
        <v>0.25</v>
      </c>
    </row>
    <row r="167" spans="1:5">
      <c r="A167" s="194" t="s">
        <v>27</v>
      </c>
      <c r="B167" s="1">
        <v>11</v>
      </c>
      <c r="C167" s="1">
        <v>22</v>
      </c>
      <c r="D167" s="1">
        <v>10.875</v>
      </c>
      <c r="E167" s="1">
        <v>0.25</v>
      </c>
    </row>
    <row r="168" spans="1:5">
      <c r="A168" s="194" t="s">
        <v>26</v>
      </c>
      <c r="B168" s="1">
        <v>10</v>
      </c>
      <c r="C168" s="1">
        <v>22</v>
      </c>
      <c r="D168" s="1">
        <v>9.875</v>
      </c>
      <c r="E168" s="1">
        <v>0.25</v>
      </c>
    </row>
    <row r="169" spans="1:5">
      <c r="A169" s="194" t="s">
        <v>14</v>
      </c>
      <c r="B169" s="1">
        <v>9</v>
      </c>
      <c r="C169" s="1">
        <v>22</v>
      </c>
      <c r="D169" s="1">
        <v>8.875</v>
      </c>
      <c r="E169" s="1">
        <v>0.25</v>
      </c>
    </row>
    <row r="170" spans="1:5">
      <c r="A170" s="194" t="s">
        <v>13</v>
      </c>
      <c r="B170" s="1">
        <v>8</v>
      </c>
      <c r="C170" s="1">
        <v>22</v>
      </c>
      <c r="D170" s="1">
        <v>7.875</v>
      </c>
      <c r="E170" s="1">
        <v>0.25</v>
      </c>
    </row>
    <row r="171" spans="1:5">
      <c r="A171" s="194" t="s">
        <v>24</v>
      </c>
      <c r="B171" s="1">
        <v>7</v>
      </c>
      <c r="C171" s="1">
        <v>22</v>
      </c>
      <c r="D171" s="1">
        <v>6.875</v>
      </c>
      <c r="E171" s="1">
        <v>0.25</v>
      </c>
    </row>
    <row r="172" spans="1:5">
      <c r="A172" s="194" t="s">
        <v>17</v>
      </c>
      <c r="B172" s="1">
        <v>6</v>
      </c>
      <c r="C172" s="1">
        <v>22</v>
      </c>
      <c r="D172" s="1">
        <v>5.875</v>
      </c>
      <c r="E172" s="1">
        <v>0.25</v>
      </c>
    </row>
    <row r="173" spans="1:5">
      <c r="A173" s="194" t="s">
        <v>21</v>
      </c>
      <c r="B173" s="1">
        <v>5</v>
      </c>
      <c r="C173" s="1">
        <v>22</v>
      </c>
      <c r="D173" s="1">
        <v>4.875</v>
      </c>
      <c r="E173" s="1">
        <v>0.25</v>
      </c>
    </row>
    <row r="174" spans="1:5">
      <c r="A174" s="194" t="s">
        <v>25</v>
      </c>
      <c r="B174" s="1">
        <v>4</v>
      </c>
      <c r="C174" s="1">
        <v>22</v>
      </c>
      <c r="D174" s="1">
        <v>3.875</v>
      </c>
      <c r="E174" s="1">
        <v>0.25</v>
      </c>
    </row>
    <row r="175" spans="1:5">
      <c r="A175" s="194" t="s">
        <v>19</v>
      </c>
      <c r="B175" s="1">
        <v>3</v>
      </c>
      <c r="C175" s="1">
        <v>22</v>
      </c>
      <c r="D175" s="1">
        <v>2.875</v>
      </c>
      <c r="E175" s="1">
        <v>0.25</v>
      </c>
    </row>
    <row r="176" spans="1:5">
      <c r="A176" s="194" t="s">
        <v>22</v>
      </c>
      <c r="B176" s="1">
        <v>2</v>
      </c>
      <c r="C176" s="1">
        <v>22</v>
      </c>
      <c r="D176" s="1">
        <v>1.875</v>
      </c>
      <c r="E176" s="1">
        <v>0.25</v>
      </c>
    </row>
    <row r="177" spans="1:6">
      <c r="A177" s="194" t="s">
        <v>18</v>
      </c>
      <c r="B177" s="1">
        <v>1</v>
      </c>
      <c r="C177" s="1">
        <v>22</v>
      </c>
      <c r="D177" s="1">
        <v>0.875</v>
      </c>
      <c r="E177" s="1">
        <v>0.25</v>
      </c>
    </row>
    <row r="179" spans="1:6">
      <c r="A179" s="37" t="s">
        <v>7</v>
      </c>
      <c r="B179" s="1">
        <v>19</v>
      </c>
      <c r="C179" s="1">
        <v>22</v>
      </c>
      <c r="D179" s="1">
        <v>18.875</v>
      </c>
      <c r="E179" s="1">
        <v>0.25</v>
      </c>
      <c r="F179" s="194">
        <v>7.8</v>
      </c>
    </row>
    <row r="180" spans="1:6">
      <c r="A180" s="37" t="s">
        <v>10</v>
      </c>
      <c r="B180" s="1">
        <v>18</v>
      </c>
      <c r="C180" s="1">
        <v>22</v>
      </c>
      <c r="D180" s="1">
        <v>17.875</v>
      </c>
      <c r="E180" s="1">
        <v>0.25</v>
      </c>
    </row>
    <row r="181" spans="1:6">
      <c r="A181" s="37" t="s">
        <v>16</v>
      </c>
      <c r="B181" s="1">
        <v>17</v>
      </c>
      <c r="C181" s="1">
        <v>22</v>
      </c>
      <c r="D181" s="1">
        <v>16.875</v>
      </c>
      <c r="E181" s="1">
        <v>0.25</v>
      </c>
    </row>
    <row r="182" spans="1:6">
      <c r="A182" s="37" t="s">
        <v>27</v>
      </c>
      <c r="B182" s="1">
        <v>16</v>
      </c>
      <c r="C182" s="1">
        <v>22</v>
      </c>
      <c r="D182" s="1">
        <v>15.875</v>
      </c>
      <c r="E182" s="1">
        <v>0.25</v>
      </c>
    </row>
    <row r="183" spans="1:6">
      <c r="A183" s="37" t="s">
        <v>15</v>
      </c>
      <c r="B183" s="1">
        <v>15</v>
      </c>
      <c r="C183" s="1">
        <v>22</v>
      </c>
      <c r="D183" s="1">
        <v>14.875</v>
      </c>
      <c r="E183" s="1">
        <v>0.25</v>
      </c>
    </row>
    <row r="184" spans="1:6">
      <c r="A184" s="37" t="s">
        <v>9</v>
      </c>
      <c r="B184" s="1">
        <v>14</v>
      </c>
      <c r="C184" s="1">
        <v>22</v>
      </c>
      <c r="D184" s="1">
        <v>13.875</v>
      </c>
      <c r="E184" s="1">
        <v>0.25</v>
      </c>
    </row>
    <row r="185" spans="1:6">
      <c r="A185" s="37" t="s">
        <v>8</v>
      </c>
      <c r="B185" s="1">
        <v>13</v>
      </c>
      <c r="C185" s="1">
        <v>22</v>
      </c>
      <c r="D185" s="1">
        <v>12.875</v>
      </c>
      <c r="E185" s="1">
        <v>0.25</v>
      </c>
    </row>
    <row r="186" spans="1:6">
      <c r="A186" s="37" t="s">
        <v>24</v>
      </c>
      <c r="B186" s="1">
        <v>12</v>
      </c>
      <c r="C186" s="1">
        <v>22</v>
      </c>
      <c r="D186" s="1">
        <v>11.875</v>
      </c>
      <c r="E186" s="1">
        <v>0.25</v>
      </c>
    </row>
    <row r="187" spans="1:6">
      <c r="A187" s="37" t="s">
        <v>13</v>
      </c>
      <c r="B187" s="1">
        <v>11</v>
      </c>
      <c r="C187" s="1">
        <v>22</v>
      </c>
      <c r="D187" s="1">
        <v>10.875</v>
      </c>
      <c r="E187" s="1">
        <v>0.25</v>
      </c>
    </row>
    <row r="188" spans="1:6">
      <c r="A188" s="37" t="s">
        <v>11</v>
      </c>
      <c r="B188" s="1">
        <v>10</v>
      </c>
      <c r="C188" s="1">
        <v>22</v>
      </c>
      <c r="D188" s="1">
        <v>9.875</v>
      </c>
      <c r="E188" s="1">
        <v>0.25</v>
      </c>
    </row>
    <row r="189" spans="1:6">
      <c r="A189" s="37" t="s">
        <v>12</v>
      </c>
      <c r="B189" s="1">
        <v>9</v>
      </c>
      <c r="C189" s="1">
        <v>22</v>
      </c>
      <c r="D189" s="1">
        <v>8.875</v>
      </c>
      <c r="E189" s="1">
        <v>0.25</v>
      </c>
    </row>
    <row r="190" spans="1:6">
      <c r="A190" s="37" t="s">
        <v>18</v>
      </c>
      <c r="B190" s="1">
        <v>8</v>
      </c>
      <c r="C190" s="1">
        <v>22</v>
      </c>
      <c r="D190" s="1">
        <v>7.875</v>
      </c>
      <c r="E190" s="1">
        <v>0.25</v>
      </c>
    </row>
    <row r="191" spans="1:6">
      <c r="A191" s="37" t="s">
        <v>21</v>
      </c>
      <c r="B191" s="1">
        <v>7</v>
      </c>
      <c r="C191" s="1">
        <v>22</v>
      </c>
      <c r="D191" s="1">
        <v>6.875</v>
      </c>
      <c r="E191" s="1">
        <v>0.25</v>
      </c>
    </row>
    <row r="192" spans="1:6">
      <c r="A192" s="37" t="s">
        <v>26</v>
      </c>
      <c r="B192" s="1">
        <v>6</v>
      </c>
      <c r="C192" s="1">
        <v>22</v>
      </c>
      <c r="D192" s="1">
        <v>5.875</v>
      </c>
      <c r="E192" s="1">
        <v>0.25</v>
      </c>
    </row>
    <row r="193" spans="1:6">
      <c r="A193" s="37" t="s">
        <v>19</v>
      </c>
      <c r="B193" s="1">
        <v>5</v>
      </c>
      <c r="C193" s="1">
        <v>22</v>
      </c>
      <c r="D193" s="1">
        <v>4.875</v>
      </c>
      <c r="E193" s="1">
        <v>0.25</v>
      </c>
    </row>
    <row r="194" spans="1:6">
      <c r="A194" s="37" t="s">
        <v>17</v>
      </c>
      <c r="B194" s="1">
        <v>4</v>
      </c>
      <c r="C194" s="1">
        <v>22</v>
      </c>
      <c r="D194" s="1">
        <v>3.875</v>
      </c>
      <c r="E194" s="1">
        <v>0.25</v>
      </c>
    </row>
    <row r="195" spans="1:6">
      <c r="A195" s="37" t="s">
        <v>25</v>
      </c>
      <c r="B195" s="1">
        <v>3</v>
      </c>
      <c r="C195" s="1">
        <v>22</v>
      </c>
      <c r="D195" s="1">
        <v>2.875</v>
      </c>
      <c r="E195" s="1">
        <v>0.25</v>
      </c>
    </row>
    <row r="196" spans="1:6">
      <c r="A196" s="37" t="s">
        <v>14</v>
      </c>
      <c r="B196" s="1">
        <v>2</v>
      </c>
      <c r="C196" s="1">
        <v>22</v>
      </c>
      <c r="D196" s="1">
        <v>1.875</v>
      </c>
      <c r="E196" s="1">
        <v>0.25</v>
      </c>
    </row>
    <row r="197" spans="1:6">
      <c r="A197" s="37" t="s">
        <v>22</v>
      </c>
      <c r="B197" s="1">
        <v>1</v>
      </c>
      <c r="C197" s="1">
        <v>22</v>
      </c>
      <c r="D197" s="1">
        <v>0.875</v>
      </c>
      <c r="E197" s="1">
        <v>0.25</v>
      </c>
    </row>
    <row r="198" spans="1:6">
      <c r="A198" s="37" t="s">
        <v>20</v>
      </c>
    </row>
    <row r="199" spans="1:6">
      <c r="A199" s="37" t="s">
        <v>23</v>
      </c>
    </row>
    <row r="201" spans="1:6">
      <c r="A201" s="194" t="s">
        <v>7</v>
      </c>
      <c r="B201" s="364">
        <v>21</v>
      </c>
      <c r="C201" s="364">
        <v>22</v>
      </c>
      <c r="D201" s="364">
        <v>20.875</v>
      </c>
      <c r="E201" s="364">
        <v>0.25</v>
      </c>
      <c r="F201" s="194">
        <v>8.1999999999999993</v>
      </c>
    </row>
    <row r="202" spans="1:6" s="1" customFormat="1">
      <c r="A202" s="194" t="s">
        <v>8</v>
      </c>
      <c r="B202" s="364">
        <v>20</v>
      </c>
      <c r="C202" s="364">
        <v>22</v>
      </c>
      <c r="D202" s="364">
        <v>19.875</v>
      </c>
      <c r="E202" s="364">
        <v>0.25</v>
      </c>
      <c r="F202" s="194"/>
    </row>
    <row r="203" spans="1:6" s="1" customFormat="1">
      <c r="A203" s="194" t="s">
        <v>9</v>
      </c>
      <c r="B203" s="364">
        <v>19</v>
      </c>
      <c r="C203" s="364">
        <v>22</v>
      </c>
      <c r="D203" s="364">
        <v>18.875</v>
      </c>
      <c r="E203" s="364">
        <v>0.25</v>
      </c>
      <c r="F203" s="194"/>
    </row>
    <row r="204" spans="1:6" s="1" customFormat="1">
      <c r="A204" s="194" t="s">
        <v>18</v>
      </c>
      <c r="B204" s="364">
        <v>18</v>
      </c>
      <c r="C204" s="364">
        <v>22</v>
      </c>
      <c r="D204" s="364">
        <v>17.875</v>
      </c>
      <c r="E204" s="364">
        <v>0.25</v>
      </c>
      <c r="F204" s="194"/>
    </row>
    <row r="205" spans="1:6">
      <c r="A205" s="194" t="s">
        <v>11</v>
      </c>
      <c r="B205" s="364">
        <v>17</v>
      </c>
      <c r="C205" s="364">
        <v>22</v>
      </c>
      <c r="D205" s="364">
        <v>16.875</v>
      </c>
      <c r="E205" s="364">
        <v>0.25</v>
      </c>
    </row>
    <row r="206" spans="1:6">
      <c r="A206" s="194" t="s">
        <v>13</v>
      </c>
      <c r="B206" s="364">
        <v>16</v>
      </c>
      <c r="C206" s="364">
        <v>22</v>
      </c>
      <c r="D206" s="364">
        <v>15.875</v>
      </c>
      <c r="E206" s="364">
        <v>0.25</v>
      </c>
    </row>
    <row r="207" spans="1:6">
      <c r="A207" s="194" t="s">
        <v>16</v>
      </c>
      <c r="B207" s="364">
        <v>15</v>
      </c>
      <c r="C207" s="364">
        <v>22</v>
      </c>
      <c r="D207" s="364">
        <v>14.875</v>
      </c>
      <c r="E207" s="364">
        <v>0.25</v>
      </c>
    </row>
    <row r="208" spans="1:6">
      <c r="A208" s="194" t="s">
        <v>14</v>
      </c>
      <c r="B208" s="364">
        <v>14</v>
      </c>
      <c r="C208" s="364">
        <v>22</v>
      </c>
      <c r="D208" s="364">
        <v>13.875</v>
      </c>
      <c r="E208" s="364">
        <v>0.25</v>
      </c>
    </row>
    <row r="209" spans="1:5">
      <c r="A209" s="194" t="s">
        <v>19</v>
      </c>
      <c r="B209" s="364">
        <v>13</v>
      </c>
      <c r="C209" s="364">
        <v>22</v>
      </c>
      <c r="D209" s="364">
        <v>12.875</v>
      </c>
      <c r="E209" s="364">
        <v>0.25</v>
      </c>
    </row>
    <row r="210" spans="1:5">
      <c r="A210" s="194" t="s">
        <v>10</v>
      </c>
      <c r="B210" s="364">
        <v>12</v>
      </c>
      <c r="C210" s="364">
        <v>22</v>
      </c>
      <c r="D210" s="364">
        <v>11.875</v>
      </c>
      <c r="E210" s="364">
        <v>0.25</v>
      </c>
    </row>
    <row r="211" spans="1:5">
      <c r="A211" s="194" t="s">
        <v>29</v>
      </c>
      <c r="B211" s="364">
        <v>11</v>
      </c>
      <c r="C211" s="364">
        <v>22</v>
      </c>
      <c r="D211" s="364">
        <v>10.875</v>
      </c>
      <c r="E211" s="364">
        <v>0.25</v>
      </c>
    </row>
    <row r="212" spans="1:5">
      <c r="A212" s="194" t="s">
        <v>12</v>
      </c>
      <c r="B212" s="364">
        <v>10</v>
      </c>
      <c r="C212" s="364">
        <v>22</v>
      </c>
      <c r="D212" s="364">
        <v>9.875</v>
      </c>
      <c r="E212" s="364">
        <v>0.25</v>
      </c>
    </row>
    <row r="213" spans="1:5">
      <c r="A213" s="194" t="s">
        <v>17</v>
      </c>
      <c r="B213" s="364">
        <v>9</v>
      </c>
      <c r="C213" s="364">
        <v>22</v>
      </c>
      <c r="D213" s="364">
        <v>8.875</v>
      </c>
      <c r="E213" s="364">
        <v>0.25</v>
      </c>
    </row>
    <row r="214" spans="1:5">
      <c r="A214" s="194" t="s">
        <v>30</v>
      </c>
      <c r="B214" s="364">
        <v>8</v>
      </c>
      <c r="C214" s="364">
        <v>22</v>
      </c>
      <c r="D214" s="364">
        <v>7.875</v>
      </c>
      <c r="E214" s="364">
        <v>0.25</v>
      </c>
    </row>
    <row r="215" spans="1:5">
      <c r="A215" s="194" t="s">
        <v>23</v>
      </c>
      <c r="B215" s="364">
        <v>7</v>
      </c>
      <c r="C215" s="364">
        <v>22</v>
      </c>
      <c r="D215" s="364">
        <v>6.875</v>
      </c>
      <c r="E215" s="364">
        <v>0.25</v>
      </c>
    </row>
    <row r="216" spans="1:5">
      <c r="A216" s="194" t="s">
        <v>28</v>
      </c>
      <c r="B216" s="364">
        <v>6</v>
      </c>
      <c r="C216" s="364">
        <v>22</v>
      </c>
      <c r="D216" s="364">
        <v>5.875</v>
      </c>
      <c r="E216" s="364">
        <v>0.25</v>
      </c>
    </row>
    <row r="217" spans="1:5">
      <c r="A217" s="194" t="s">
        <v>33</v>
      </c>
      <c r="B217" s="74">
        <v>5</v>
      </c>
      <c r="C217" s="364">
        <v>22</v>
      </c>
      <c r="D217" s="364">
        <v>4.875</v>
      </c>
      <c r="E217" s="364">
        <v>0.25</v>
      </c>
    </row>
    <row r="218" spans="1:5">
      <c r="A218" s="194" t="s">
        <v>31</v>
      </c>
      <c r="B218" s="364">
        <v>4</v>
      </c>
      <c r="C218" s="364">
        <v>22</v>
      </c>
      <c r="D218" s="364">
        <v>3.875</v>
      </c>
      <c r="E218" s="364">
        <v>0.25</v>
      </c>
    </row>
    <row r="219" spans="1:5">
      <c r="A219" s="194" t="s">
        <v>32</v>
      </c>
      <c r="B219" s="364">
        <v>3</v>
      </c>
      <c r="C219" s="364">
        <v>22</v>
      </c>
      <c r="D219" s="364">
        <v>2.875</v>
      </c>
      <c r="E219" s="364">
        <v>0.25</v>
      </c>
    </row>
    <row r="220" spans="1:5" s="382" customFormat="1">
      <c r="A220" s="382" t="s">
        <v>26</v>
      </c>
      <c r="B220" s="364">
        <v>2</v>
      </c>
      <c r="C220" s="364">
        <v>22</v>
      </c>
      <c r="D220" s="364">
        <v>1.875</v>
      </c>
      <c r="E220" s="364">
        <v>0.25</v>
      </c>
    </row>
    <row r="221" spans="1:5" s="382" customFormat="1">
      <c r="A221" s="382" t="s">
        <v>24</v>
      </c>
      <c r="B221" s="364">
        <v>1</v>
      </c>
      <c r="C221" s="364">
        <v>22</v>
      </c>
      <c r="D221" s="364">
        <v>0.875</v>
      </c>
      <c r="E221" s="364">
        <v>0.25</v>
      </c>
    </row>
    <row r="225" spans="1:6" s="231" customFormat="1">
      <c r="A225" s="345" t="s">
        <v>549</v>
      </c>
    </row>
    <row r="226" spans="1:6">
      <c r="A226" s="1"/>
      <c r="F226" s="1"/>
    </row>
    <row r="227" spans="1:6" ht="28.8">
      <c r="A227" s="1"/>
      <c r="B227" s="173" t="s">
        <v>2</v>
      </c>
      <c r="C227" s="173" t="s">
        <v>3</v>
      </c>
      <c r="D227" s="173" t="s">
        <v>4</v>
      </c>
      <c r="E227" s="173" t="s">
        <v>5</v>
      </c>
      <c r="F227" s="198" t="s">
        <v>6</v>
      </c>
    </row>
    <row r="228" spans="1:6">
      <c r="A228" s="382" t="s">
        <v>7</v>
      </c>
      <c r="B228" s="57">
        <v>21</v>
      </c>
      <c r="C228" s="1">
        <v>22</v>
      </c>
      <c r="D228" s="1">
        <f t="shared" ref="D228:D248" si="1">B228-E228/2</f>
        <v>20.875</v>
      </c>
      <c r="E228" s="1">
        <v>0.25</v>
      </c>
      <c r="F228" s="364">
        <v>9.1</v>
      </c>
    </row>
    <row r="229" spans="1:6">
      <c r="A229" s="382" t="s">
        <v>8</v>
      </c>
      <c r="B229" s="57">
        <v>20</v>
      </c>
      <c r="C229" s="1">
        <v>22</v>
      </c>
      <c r="D229" s="1">
        <f t="shared" si="1"/>
        <v>19.875</v>
      </c>
      <c r="E229" s="1">
        <v>0.25</v>
      </c>
    </row>
    <row r="230" spans="1:6">
      <c r="A230" s="382" t="s">
        <v>9</v>
      </c>
      <c r="B230" s="57">
        <v>19</v>
      </c>
      <c r="C230" s="1">
        <v>22</v>
      </c>
      <c r="D230" s="1">
        <f t="shared" si="1"/>
        <v>18.875</v>
      </c>
      <c r="E230" s="1">
        <v>0.25</v>
      </c>
    </row>
    <row r="231" spans="1:6">
      <c r="A231" s="382" t="s">
        <v>10</v>
      </c>
      <c r="B231" s="57">
        <v>18</v>
      </c>
      <c r="C231" s="1">
        <v>22</v>
      </c>
      <c r="D231" s="1">
        <f t="shared" si="1"/>
        <v>17.875</v>
      </c>
      <c r="E231" s="1">
        <v>0.25</v>
      </c>
    </row>
    <row r="232" spans="1:6">
      <c r="A232" s="382" t="s">
        <v>12</v>
      </c>
      <c r="B232" s="57">
        <v>17</v>
      </c>
      <c r="C232" s="1">
        <v>22</v>
      </c>
      <c r="D232" s="1">
        <f t="shared" si="1"/>
        <v>16.875</v>
      </c>
      <c r="E232" s="1">
        <v>0.25</v>
      </c>
    </row>
    <row r="233" spans="1:6">
      <c r="A233" s="382" t="s">
        <v>16</v>
      </c>
      <c r="B233" s="57">
        <v>16</v>
      </c>
      <c r="C233" s="1">
        <v>22</v>
      </c>
      <c r="D233" s="1">
        <f t="shared" si="1"/>
        <v>15.875</v>
      </c>
      <c r="E233" s="1">
        <v>0.25</v>
      </c>
    </row>
    <row r="234" spans="1:6">
      <c r="A234" s="382" t="s">
        <v>19</v>
      </c>
      <c r="B234" s="57">
        <v>15</v>
      </c>
      <c r="C234" s="1">
        <v>22</v>
      </c>
      <c r="D234" s="1">
        <f t="shared" si="1"/>
        <v>14.875</v>
      </c>
      <c r="E234" s="1">
        <v>0.25</v>
      </c>
    </row>
    <row r="235" spans="1:6">
      <c r="A235" s="382" t="s">
        <v>15</v>
      </c>
      <c r="B235" s="57">
        <v>14</v>
      </c>
      <c r="C235" s="1">
        <v>22</v>
      </c>
      <c r="D235" s="1">
        <f t="shared" si="1"/>
        <v>13.875</v>
      </c>
      <c r="E235" s="1">
        <v>0.25</v>
      </c>
    </row>
    <row r="236" spans="1:6">
      <c r="A236" s="382" t="s">
        <v>13</v>
      </c>
      <c r="B236" s="57">
        <v>13</v>
      </c>
      <c r="C236" s="1">
        <v>22</v>
      </c>
      <c r="D236" s="1">
        <f t="shared" si="1"/>
        <v>12.875</v>
      </c>
      <c r="E236" s="1">
        <v>0.25</v>
      </c>
    </row>
    <row r="237" spans="1:6">
      <c r="A237" s="382" t="s">
        <v>14</v>
      </c>
      <c r="B237" s="57">
        <v>12</v>
      </c>
      <c r="C237" s="1">
        <v>22</v>
      </c>
      <c r="D237" s="1">
        <f t="shared" si="1"/>
        <v>11.875</v>
      </c>
      <c r="E237" s="1">
        <v>0.25</v>
      </c>
    </row>
    <row r="238" spans="1:6">
      <c r="A238" s="382" t="s">
        <v>11</v>
      </c>
      <c r="B238" s="57">
        <v>11</v>
      </c>
      <c r="C238" s="1">
        <v>22</v>
      </c>
      <c r="D238" s="1">
        <f t="shared" si="1"/>
        <v>10.875</v>
      </c>
      <c r="E238" s="1">
        <v>0.25</v>
      </c>
    </row>
    <row r="239" spans="1:6">
      <c r="A239" s="382" t="s">
        <v>20</v>
      </c>
      <c r="B239" s="57">
        <v>10</v>
      </c>
      <c r="C239" s="1">
        <v>22</v>
      </c>
      <c r="D239" s="1">
        <f t="shared" si="1"/>
        <v>9.875</v>
      </c>
      <c r="E239" s="1">
        <v>0.25</v>
      </c>
    </row>
    <row r="240" spans="1:6">
      <c r="A240" s="382" t="s">
        <v>24</v>
      </c>
      <c r="B240" s="57">
        <v>9</v>
      </c>
      <c r="C240" s="1">
        <v>22</v>
      </c>
      <c r="D240" s="1">
        <f t="shared" si="1"/>
        <v>8.875</v>
      </c>
      <c r="E240" s="1">
        <v>0.25</v>
      </c>
    </row>
    <row r="241" spans="1:6">
      <c r="A241" s="382" t="s">
        <v>17</v>
      </c>
      <c r="B241" s="57">
        <v>8</v>
      </c>
      <c r="C241" s="1">
        <v>22</v>
      </c>
      <c r="D241" s="1">
        <f t="shared" si="1"/>
        <v>7.875</v>
      </c>
      <c r="E241" s="1">
        <v>0.25</v>
      </c>
    </row>
    <row r="242" spans="1:6">
      <c r="A242" s="382" t="s">
        <v>25</v>
      </c>
      <c r="B242" s="57">
        <v>7</v>
      </c>
      <c r="C242" s="1">
        <v>22</v>
      </c>
      <c r="D242" s="1">
        <f t="shared" si="1"/>
        <v>6.875</v>
      </c>
      <c r="E242" s="1">
        <v>0.25</v>
      </c>
    </row>
    <row r="243" spans="1:6">
      <c r="A243" s="382" t="s">
        <v>22</v>
      </c>
      <c r="B243" s="57">
        <v>6</v>
      </c>
      <c r="C243" s="1">
        <v>22</v>
      </c>
      <c r="D243" s="1">
        <f t="shared" si="1"/>
        <v>5.875</v>
      </c>
      <c r="E243" s="1">
        <v>0.25</v>
      </c>
    </row>
    <row r="244" spans="1:6">
      <c r="A244" s="382" t="s">
        <v>23</v>
      </c>
      <c r="B244" s="57">
        <v>5</v>
      </c>
      <c r="C244" s="1">
        <v>22</v>
      </c>
      <c r="D244" s="1">
        <f t="shared" si="1"/>
        <v>4.875</v>
      </c>
      <c r="E244" s="1">
        <v>0.25</v>
      </c>
    </row>
    <row r="245" spans="1:6">
      <c r="A245" s="382" t="s">
        <v>21</v>
      </c>
      <c r="B245" s="57">
        <v>4</v>
      </c>
      <c r="C245" s="1">
        <v>22</v>
      </c>
      <c r="D245" s="1">
        <f t="shared" si="1"/>
        <v>3.875</v>
      </c>
      <c r="E245" s="1">
        <v>0.25</v>
      </c>
    </row>
    <row r="246" spans="1:6">
      <c r="A246" s="30" t="s">
        <v>26</v>
      </c>
      <c r="B246" s="57">
        <v>3</v>
      </c>
      <c r="C246" s="1">
        <v>22</v>
      </c>
      <c r="D246" s="1">
        <f t="shared" si="1"/>
        <v>2.875</v>
      </c>
      <c r="E246" s="1">
        <v>0.25</v>
      </c>
    </row>
    <row r="247" spans="1:6">
      <c r="A247" s="382" t="s">
        <v>18</v>
      </c>
      <c r="B247" s="57">
        <v>2</v>
      </c>
      <c r="C247" s="1">
        <v>22</v>
      </c>
      <c r="D247" s="1">
        <f t="shared" si="1"/>
        <v>1.875</v>
      </c>
      <c r="E247" s="1">
        <v>0.25</v>
      </c>
    </row>
    <row r="248" spans="1:6">
      <c r="A248" s="382" t="s">
        <v>27</v>
      </c>
      <c r="B248" s="57">
        <v>1</v>
      </c>
      <c r="C248" s="1">
        <v>22</v>
      </c>
      <c r="D248" s="1">
        <f t="shared" si="1"/>
        <v>0.875</v>
      </c>
      <c r="E248" s="1">
        <v>0.25</v>
      </c>
    </row>
    <row r="249" spans="1:6">
      <c r="B249" s="57"/>
    </row>
    <row r="250" spans="1:6">
      <c r="A250" s="335" t="s">
        <v>7</v>
      </c>
      <c r="B250" s="57">
        <v>21</v>
      </c>
      <c r="C250" s="1">
        <v>22</v>
      </c>
      <c r="D250" s="1">
        <f t="shared" ref="D250:D270" si="2">B250-E250/2</f>
        <v>20.875</v>
      </c>
      <c r="E250" s="1">
        <v>0.25</v>
      </c>
      <c r="F250" s="194">
        <v>9.3000000000000007</v>
      </c>
    </row>
    <row r="251" spans="1:6">
      <c r="A251" s="335" t="s">
        <v>19</v>
      </c>
      <c r="B251" s="57">
        <v>20</v>
      </c>
      <c r="C251" s="1">
        <v>22</v>
      </c>
      <c r="D251" s="1">
        <f t="shared" si="2"/>
        <v>19.875</v>
      </c>
      <c r="E251" s="1">
        <v>0.25</v>
      </c>
    </row>
    <row r="252" spans="1:6">
      <c r="A252" s="335" t="s">
        <v>8</v>
      </c>
      <c r="B252" s="57">
        <v>19</v>
      </c>
      <c r="C252" s="1">
        <v>22</v>
      </c>
      <c r="D252" s="1">
        <f t="shared" si="2"/>
        <v>18.875</v>
      </c>
      <c r="E252" s="1">
        <v>0.25</v>
      </c>
    </row>
    <row r="253" spans="1:6">
      <c r="A253" s="335" t="s">
        <v>12</v>
      </c>
      <c r="B253" s="57">
        <v>18</v>
      </c>
      <c r="C253" s="1">
        <v>22</v>
      </c>
      <c r="D253" s="1">
        <f t="shared" si="2"/>
        <v>17.875</v>
      </c>
      <c r="E253" s="1">
        <v>0.25</v>
      </c>
    </row>
    <row r="254" spans="1:6">
      <c r="A254" s="335" t="s">
        <v>14</v>
      </c>
      <c r="B254" s="57">
        <v>17</v>
      </c>
      <c r="C254" s="1">
        <v>22</v>
      </c>
      <c r="D254" s="1">
        <f t="shared" si="2"/>
        <v>16.875</v>
      </c>
      <c r="E254" s="1">
        <v>0.25</v>
      </c>
    </row>
    <row r="255" spans="1:6">
      <c r="A255" s="335" t="s">
        <v>17</v>
      </c>
      <c r="B255" s="57">
        <v>16</v>
      </c>
      <c r="C255" s="1">
        <v>22</v>
      </c>
      <c r="D255" s="1">
        <f t="shared" si="2"/>
        <v>15.875</v>
      </c>
      <c r="E255" s="1">
        <v>0.25</v>
      </c>
    </row>
    <row r="256" spans="1:6">
      <c r="A256" s="335" t="s">
        <v>9</v>
      </c>
      <c r="B256" s="57">
        <v>15</v>
      </c>
      <c r="C256" s="1">
        <v>22</v>
      </c>
      <c r="D256" s="1">
        <f t="shared" si="2"/>
        <v>14.875</v>
      </c>
      <c r="E256" s="1">
        <v>0.25</v>
      </c>
    </row>
    <row r="257" spans="1:6">
      <c r="A257" s="335" t="s">
        <v>10</v>
      </c>
      <c r="B257" s="57">
        <v>14</v>
      </c>
      <c r="C257" s="1">
        <v>22</v>
      </c>
      <c r="D257" s="1">
        <f t="shared" si="2"/>
        <v>13.875</v>
      </c>
      <c r="E257" s="1">
        <v>0.25</v>
      </c>
    </row>
    <row r="258" spans="1:6">
      <c r="A258" s="335" t="s">
        <v>13</v>
      </c>
      <c r="B258" s="57">
        <v>13</v>
      </c>
      <c r="C258" s="1">
        <v>22</v>
      </c>
      <c r="D258" s="1">
        <f t="shared" si="2"/>
        <v>12.875</v>
      </c>
      <c r="E258" s="1">
        <v>0.25</v>
      </c>
    </row>
    <row r="259" spans="1:6">
      <c r="A259" s="335" t="s">
        <v>15</v>
      </c>
      <c r="B259" s="57">
        <v>12</v>
      </c>
      <c r="C259" s="1">
        <v>22</v>
      </c>
      <c r="D259" s="1">
        <f t="shared" si="2"/>
        <v>11.875</v>
      </c>
      <c r="E259" s="1">
        <v>0.25</v>
      </c>
    </row>
    <row r="260" spans="1:6">
      <c r="A260" s="335" t="s">
        <v>22</v>
      </c>
      <c r="B260" s="57">
        <v>11</v>
      </c>
      <c r="C260" s="1">
        <v>22</v>
      </c>
      <c r="D260" s="1">
        <f t="shared" si="2"/>
        <v>10.875</v>
      </c>
      <c r="E260" s="1">
        <v>0.25</v>
      </c>
    </row>
    <row r="261" spans="1:6">
      <c r="A261" s="335" t="s">
        <v>25</v>
      </c>
      <c r="B261" s="57">
        <v>10</v>
      </c>
      <c r="C261" s="1">
        <v>22</v>
      </c>
      <c r="D261" s="1">
        <f t="shared" si="2"/>
        <v>9.875</v>
      </c>
      <c r="E261" s="1">
        <v>0.25</v>
      </c>
    </row>
    <row r="262" spans="1:6">
      <c r="A262" s="335" t="s">
        <v>11</v>
      </c>
      <c r="B262" s="57">
        <v>9</v>
      </c>
      <c r="C262" s="1">
        <v>22</v>
      </c>
      <c r="D262" s="1">
        <f t="shared" si="2"/>
        <v>8.875</v>
      </c>
      <c r="E262" s="1">
        <v>0.25</v>
      </c>
    </row>
    <row r="263" spans="1:6">
      <c r="A263" s="335" t="s">
        <v>16</v>
      </c>
      <c r="B263" s="57">
        <v>8</v>
      </c>
      <c r="C263" s="1">
        <v>22</v>
      </c>
      <c r="D263" s="1">
        <f t="shared" si="2"/>
        <v>7.875</v>
      </c>
      <c r="E263" s="1">
        <v>0.25</v>
      </c>
    </row>
    <row r="264" spans="1:6">
      <c r="A264" s="335" t="s">
        <v>26</v>
      </c>
      <c r="B264" s="57">
        <v>7</v>
      </c>
      <c r="C264" s="1">
        <v>22</v>
      </c>
      <c r="D264" s="1">
        <f t="shared" si="2"/>
        <v>6.875</v>
      </c>
      <c r="E264" s="1">
        <v>0.25</v>
      </c>
    </row>
    <row r="265" spans="1:6">
      <c r="A265" s="335" t="s">
        <v>21</v>
      </c>
      <c r="B265" s="57">
        <v>6</v>
      </c>
      <c r="C265" s="1">
        <v>22</v>
      </c>
      <c r="D265" s="1">
        <f t="shared" si="2"/>
        <v>5.875</v>
      </c>
      <c r="E265" s="1">
        <v>0.25</v>
      </c>
    </row>
    <row r="266" spans="1:6">
      <c r="A266" s="335" t="s">
        <v>18</v>
      </c>
      <c r="B266" s="57">
        <v>5</v>
      </c>
      <c r="C266" s="1">
        <v>22</v>
      </c>
      <c r="D266" s="1">
        <f t="shared" si="2"/>
        <v>4.875</v>
      </c>
      <c r="E266" s="1">
        <v>0.25</v>
      </c>
    </row>
    <row r="267" spans="1:6">
      <c r="A267" s="335" t="s">
        <v>24</v>
      </c>
      <c r="B267" s="57">
        <v>4</v>
      </c>
      <c r="C267" s="1">
        <v>22</v>
      </c>
      <c r="D267" s="1">
        <f t="shared" si="2"/>
        <v>3.875</v>
      </c>
      <c r="E267" s="1">
        <v>0.25</v>
      </c>
    </row>
    <row r="268" spans="1:6">
      <c r="A268" s="335" t="s">
        <v>27</v>
      </c>
      <c r="B268" s="57">
        <v>3</v>
      </c>
      <c r="C268" s="1">
        <v>22</v>
      </c>
      <c r="D268" s="1">
        <f t="shared" si="2"/>
        <v>2.875</v>
      </c>
      <c r="E268" s="1">
        <v>0.25</v>
      </c>
    </row>
    <row r="269" spans="1:6">
      <c r="A269" s="335" t="s">
        <v>23</v>
      </c>
      <c r="B269" s="57">
        <v>2</v>
      </c>
      <c r="C269" s="1">
        <v>22</v>
      </c>
      <c r="D269" s="1">
        <f t="shared" si="2"/>
        <v>1.875</v>
      </c>
      <c r="E269" s="1">
        <v>0.25</v>
      </c>
    </row>
    <row r="270" spans="1:6">
      <c r="A270" s="335" t="s">
        <v>20</v>
      </c>
      <c r="B270" s="57">
        <v>1</v>
      </c>
      <c r="C270" s="1">
        <v>22</v>
      </c>
      <c r="D270" s="1">
        <f t="shared" si="2"/>
        <v>0.875</v>
      </c>
      <c r="E270" s="1">
        <v>0.25</v>
      </c>
    </row>
    <row r="271" spans="1:6">
      <c r="A271" s="56"/>
      <c r="B271" s="57"/>
    </row>
    <row r="272" spans="1:6" ht="28.8">
      <c r="A272" s="56" t="s">
        <v>7</v>
      </c>
      <c r="B272" s="57">
        <v>21</v>
      </c>
      <c r="C272" s="1">
        <v>22</v>
      </c>
      <c r="D272" s="1">
        <f t="shared" ref="D272:D292" si="3">B272-E272/2</f>
        <v>20.875</v>
      </c>
      <c r="E272" s="1">
        <v>0.25</v>
      </c>
      <c r="F272" s="194">
        <v>10.1</v>
      </c>
    </row>
    <row r="273" spans="1:5">
      <c r="A273" s="56" t="s">
        <v>23</v>
      </c>
      <c r="B273" s="57">
        <v>20</v>
      </c>
      <c r="C273" s="1">
        <v>22</v>
      </c>
      <c r="D273" s="1">
        <f t="shared" si="3"/>
        <v>19.875</v>
      </c>
      <c r="E273" s="1">
        <v>0.25</v>
      </c>
    </row>
    <row r="274" spans="1:5">
      <c r="A274" s="56" t="s">
        <v>10</v>
      </c>
      <c r="B274" s="57">
        <v>19</v>
      </c>
      <c r="C274" s="1">
        <v>22</v>
      </c>
      <c r="D274" s="1">
        <f t="shared" si="3"/>
        <v>18.875</v>
      </c>
      <c r="E274" s="1">
        <v>0.25</v>
      </c>
    </row>
    <row r="275" spans="1:5">
      <c r="A275" s="56" t="s">
        <v>16</v>
      </c>
      <c r="B275" s="57">
        <v>18</v>
      </c>
      <c r="C275" s="1">
        <v>22</v>
      </c>
      <c r="D275" s="1">
        <f t="shared" si="3"/>
        <v>17.875</v>
      </c>
      <c r="E275" s="1">
        <v>0.25</v>
      </c>
    </row>
    <row r="276" spans="1:5" ht="28.8">
      <c r="A276" s="56" t="s">
        <v>20</v>
      </c>
      <c r="B276" s="57">
        <v>17</v>
      </c>
      <c r="C276" s="1">
        <v>22</v>
      </c>
      <c r="D276" s="1">
        <f t="shared" si="3"/>
        <v>16.875</v>
      </c>
      <c r="E276" s="1">
        <v>0.25</v>
      </c>
    </row>
    <row r="277" spans="1:5">
      <c r="A277" s="56" t="s">
        <v>8</v>
      </c>
      <c r="B277" s="57">
        <v>16</v>
      </c>
      <c r="C277" s="1">
        <v>22</v>
      </c>
      <c r="D277" s="1">
        <f t="shared" si="3"/>
        <v>15.875</v>
      </c>
      <c r="E277" s="1">
        <v>0.25</v>
      </c>
    </row>
    <row r="278" spans="1:5">
      <c r="A278" s="56" t="s">
        <v>9</v>
      </c>
      <c r="B278" s="57">
        <v>15</v>
      </c>
      <c r="C278" s="1">
        <v>22</v>
      </c>
      <c r="D278" s="1">
        <f t="shared" si="3"/>
        <v>14.875</v>
      </c>
      <c r="E278" s="1">
        <v>0.25</v>
      </c>
    </row>
    <row r="279" spans="1:5">
      <c r="A279" s="56" t="s">
        <v>18</v>
      </c>
      <c r="B279" s="57">
        <v>14</v>
      </c>
      <c r="C279" s="1">
        <v>22</v>
      </c>
      <c r="D279" s="1">
        <f t="shared" si="3"/>
        <v>13.875</v>
      </c>
      <c r="E279" s="1">
        <v>0.25</v>
      </c>
    </row>
    <row r="280" spans="1:5" ht="28.8">
      <c r="A280" s="56" t="s">
        <v>15</v>
      </c>
      <c r="B280" s="57">
        <v>13</v>
      </c>
      <c r="C280" s="1">
        <v>22</v>
      </c>
      <c r="D280" s="1">
        <f t="shared" si="3"/>
        <v>12.875</v>
      </c>
      <c r="E280" s="1">
        <v>0.25</v>
      </c>
    </row>
    <row r="281" spans="1:5">
      <c r="A281" s="56" t="s">
        <v>26</v>
      </c>
      <c r="B281" s="57">
        <v>12</v>
      </c>
      <c r="C281" s="1">
        <v>22</v>
      </c>
      <c r="D281" s="1">
        <f t="shared" si="3"/>
        <v>11.875</v>
      </c>
      <c r="E281" s="1">
        <v>0.25</v>
      </c>
    </row>
    <row r="282" spans="1:5" ht="28.8">
      <c r="A282" s="56" t="s">
        <v>27</v>
      </c>
      <c r="B282" s="57">
        <v>11</v>
      </c>
      <c r="C282" s="1">
        <v>22</v>
      </c>
      <c r="D282" s="1">
        <f t="shared" si="3"/>
        <v>10.875</v>
      </c>
      <c r="E282" s="1">
        <v>0.25</v>
      </c>
    </row>
    <row r="283" spans="1:5">
      <c r="A283" s="56" t="s">
        <v>25</v>
      </c>
      <c r="B283" s="57">
        <v>10</v>
      </c>
      <c r="C283" s="1">
        <v>22</v>
      </c>
      <c r="D283" s="1">
        <f t="shared" si="3"/>
        <v>9.875</v>
      </c>
      <c r="E283" s="1">
        <v>0.25</v>
      </c>
    </row>
    <row r="284" spans="1:5">
      <c r="A284" s="56" t="s">
        <v>17</v>
      </c>
      <c r="B284" s="57">
        <v>9</v>
      </c>
      <c r="C284" s="1">
        <v>22</v>
      </c>
      <c r="D284" s="1">
        <f t="shared" si="3"/>
        <v>8.875</v>
      </c>
      <c r="E284" s="1">
        <v>0.25</v>
      </c>
    </row>
    <row r="285" spans="1:5">
      <c r="A285" s="56" t="s">
        <v>24</v>
      </c>
      <c r="B285" s="57">
        <v>8</v>
      </c>
      <c r="C285" s="1">
        <v>22</v>
      </c>
      <c r="D285" s="1">
        <f t="shared" si="3"/>
        <v>7.875</v>
      </c>
      <c r="E285" s="1">
        <v>0.25</v>
      </c>
    </row>
    <row r="286" spans="1:5">
      <c r="A286" s="56" t="s">
        <v>12</v>
      </c>
      <c r="B286" s="57">
        <v>7</v>
      </c>
      <c r="C286" s="1">
        <v>22</v>
      </c>
      <c r="D286" s="1">
        <f t="shared" si="3"/>
        <v>6.875</v>
      </c>
      <c r="E286" s="1">
        <v>0.25</v>
      </c>
    </row>
    <row r="287" spans="1:5" ht="28.8">
      <c r="A287" s="56" t="s">
        <v>13</v>
      </c>
      <c r="B287" s="57">
        <v>6</v>
      </c>
      <c r="C287" s="1">
        <v>22</v>
      </c>
      <c r="D287" s="1">
        <f t="shared" si="3"/>
        <v>5.875</v>
      </c>
      <c r="E287" s="1">
        <v>0.25</v>
      </c>
    </row>
    <row r="288" spans="1:5" ht="28.8">
      <c r="A288" s="56" t="s">
        <v>11</v>
      </c>
      <c r="B288" s="57">
        <v>5</v>
      </c>
      <c r="C288" s="1">
        <v>22</v>
      </c>
      <c r="D288" s="1">
        <f t="shared" si="3"/>
        <v>4.875</v>
      </c>
      <c r="E288" s="1">
        <v>0.25</v>
      </c>
    </row>
    <row r="289" spans="1:6" ht="28.8">
      <c r="A289" s="56" t="s">
        <v>14</v>
      </c>
      <c r="B289" s="57">
        <v>4</v>
      </c>
      <c r="C289" s="1">
        <v>22</v>
      </c>
      <c r="D289" s="1">
        <f t="shared" si="3"/>
        <v>3.875</v>
      </c>
      <c r="E289" s="1">
        <v>0.25</v>
      </c>
    </row>
    <row r="290" spans="1:6">
      <c r="A290" s="56" t="s">
        <v>19</v>
      </c>
      <c r="B290" s="57">
        <v>3</v>
      </c>
      <c r="C290" s="1">
        <v>22</v>
      </c>
      <c r="D290" s="1">
        <f t="shared" si="3"/>
        <v>2.875</v>
      </c>
      <c r="E290" s="1">
        <v>0.25</v>
      </c>
    </row>
    <row r="291" spans="1:6">
      <c r="A291" s="56" t="s">
        <v>22</v>
      </c>
      <c r="B291" s="57">
        <v>2</v>
      </c>
      <c r="C291" s="1">
        <v>22</v>
      </c>
      <c r="D291" s="1">
        <f t="shared" si="3"/>
        <v>1.875</v>
      </c>
      <c r="E291" s="1">
        <v>0.25</v>
      </c>
    </row>
    <row r="292" spans="1:6">
      <c r="A292" s="56" t="s">
        <v>21</v>
      </c>
      <c r="B292" s="57">
        <v>1</v>
      </c>
      <c r="C292" s="1">
        <v>22</v>
      </c>
      <c r="D292" s="1">
        <f t="shared" si="3"/>
        <v>0.875</v>
      </c>
      <c r="E292" s="1">
        <v>0.25</v>
      </c>
    </row>
    <row r="293" spans="1:6">
      <c r="A293" s="56"/>
      <c r="B293" s="57"/>
    </row>
    <row r="294" spans="1:6">
      <c r="A294" s="179" t="s">
        <v>16</v>
      </c>
      <c r="B294" s="57">
        <v>21</v>
      </c>
      <c r="C294" s="1">
        <v>22</v>
      </c>
      <c r="D294" s="1">
        <f t="shared" ref="D294:D314" si="4">B294-E294/2</f>
        <v>20.875</v>
      </c>
      <c r="E294" s="1">
        <v>0.25</v>
      </c>
      <c r="F294" s="194">
        <v>11.2</v>
      </c>
    </row>
    <row r="295" spans="1:6" ht="27.6">
      <c r="A295" s="179" t="s">
        <v>7</v>
      </c>
      <c r="B295" s="57">
        <v>20</v>
      </c>
      <c r="C295" s="1">
        <v>22</v>
      </c>
      <c r="D295" s="1">
        <f t="shared" si="4"/>
        <v>19.875</v>
      </c>
      <c r="E295" s="1">
        <v>0.25</v>
      </c>
    </row>
    <row r="296" spans="1:6" ht="27.6">
      <c r="A296" s="179" t="s">
        <v>27</v>
      </c>
      <c r="B296" s="57">
        <v>19</v>
      </c>
      <c r="C296" s="1">
        <v>22</v>
      </c>
      <c r="D296" s="1">
        <f t="shared" si="4"/>
        <v>18.875</v>
      </c>
      <c r="E296" s="1">
        <v>0.25</v>
      </c>
    </row>
    <row r="297" spans="1:6">
      <c r="A297" s="179" t="s">
        <v>18</v>
      </c>
      <c r="B297" s="57">
        <v>18</v>
      </c>
      <c r="C297" s="1">
        <v>22</v>
      </c>
      <c r="D297" s="1">
        <f t="shared" si="4"/>
        <v>17.875</v>
      </c>
      <c r="E297" s="1">
        <v>0.25</v>
      </c>
    </row>
    <row r="298" spans="1:6" ht="27.6">
      <c r="A298" s="179" t="s">
        <v>13</v>
      </c>
      <c r="B298" s="57">
        <v>17</v>
      </c>
      <c r="C298" s="1">
        <v>22</v>
      </c>
      <c r="D298" s="1">
        <f t="shared" si="4"/>
        <v>16.875</v>
      </c>
      <c r="E298" s="1">
        <v>0.25</v>
      </c>
    </row>
    <row r="299" spans="1:6">
      <c r="A299" s="179" t="s">
        <v>19</v>
      </c>
      <c r="B299" s="57">
        <v>16</v>
      </c>
      <c r="C299" s="1">
        <v>22</v>
      </c>
      <c r="D299" s="1">
        <f t="shared" si="4"/>
        <v>15.875</v>
      </c>
      <c r="E299" s="1">
        <v>0.25</v>
      </c>
    </row>
    <row r="300" spans="1:6">
      <c r="A300" s="179" t="s">
        <v>26</v>
      </c>
      <c r="B300" s="57">
        <v>15</v>
      </c>
      <c r="C300" s="1">
        <v>22</v>
      </c>
      <c r="D300" s="1">
        <f t="shared" si="4"/>
        <v>14.875</v>
      </c>
      <c r="E300" s="1">
        <v>0.25</v>
      </c>
    </row>
    <row r="301" spans="1:6">
      <c r="A301" s="179" t="s">
        <v>9</v>
      </c>
      <c r="B301" s="57">
        <v>14</v>
      </c>
      <c r="C301" s="1">
        <v>22</v>
      </c>
      <c r="D301" s="1">
        <f t="shared" si="4"/>
        <v>13.875</v>
      </c>
      <c r="E301" s="1">
        <v>0.25</v>
      </c>
    </row>
    <row r="302" spans="1:6">
      <c r="A302" s="179" t="s">
        <v>24</v>
      </c>
      <c r="B302" s="57">
        <v>13</v>
      </c>
      <c r="C302" s="1">
        <v>22</v>
      </c>
      <c r="D302" s="1">
        <f t="shared" si="4"/>
        <v>12.875</v>
      </c>
      <c r="E302" s="1">
        <v>0.25</v>
      </c>
    </row>
    <row r="303" spans="1:6" ht="27.6">
      <c r="A303" s="179" t="s">
        <v>15</v>
      </c>
      <c r="B303" s="57">
        <v>12</v>
      </c>
      <c r="C303" s="1">
        <v>22</v>
      </c>
      <c r="D303" s="1">
        <f t="shared" si="4"/>
        <v>11.875</v>
      </c>
      <c r="E303" s="1">
        <v>0.25</v>
      </c>
    </row>
    <row r="304" spans="1:6">
      <c r="A304" s="179" t="s">
        <v>8</v>
      </c>
      <c r="B304" s="57">
        <v>11</v>
      </c>
      <c r="C304" s="1">
        <v>22</v>
      </c>
      <c r="D304" s="1">
        <f t="shared" si="4"/>
        <v>10.875</v>
      </c>
      <c r="E304" s="1">
        <v>0.25</v>
      </c>
    </row>
    <row r="305" spans="1:6" ht="27.6">
      <c r="A305" s="179" t="s">
        <v>14</v>
      </c>
      <c r="B305" s="57">
        <v>10</v>
      </c>
      <c r="C305" s="1">
        <v>22</v>
      </c>
      <c r="D305" s="1">
        <f t="shared" si="4"/>
        <v>9.875</v>
      </c>
      <c r="E305" s="1">
        <v>0.25</v>
      </c>
    </row>
    <row r="306" spans="1:6">
      <c r="A306" s="179" t="s">
        <v>25</v>
      </c>
      <c r="B306" s="57">
        <v>9</v>
      </c>
      <c r="C306" s="1">
        <v>22</v>
      </c>
      <c r="D306" s="1">
        <f t="shared" si="4"/>
        <v>8.875</v>
      </c>
      <c r="E306" s="1">
        <v>0.25</v>
      </c>
    </row>
    <row r="307" spans="1:6" ht="27.6">
      <c r="A307" s="199" t="s">
        <v>11</v>
      </c>
      <c r="B307" s="57">
        <v>8</v>
      </c>
      <c r="C307" s="1">
        <v>22</v>
      </c>
      <c r="D307" s="1">
        <f t="shared" si="4"/>
        <v>7.875</v>
      </c>
      <c r="E307" s="1">
        <v>0.25</v>
      </c>
    </row>
    <row r="308" spans="1:6">
      <c r="A308" s="179" t="s">
        <v>21</v>
      </c>
      <c r="B308" s="57">
        <v>7</v>
      </c>
      <c r="C308" s="1">
        <v>22</v>
      </c>
      <c r="D308" s="1">
        <f t="shared" si="4"/>
        <v>6.875</v>
      </c>
      <c r="E308" s="1">
        <v>0.25</v>
      </c>
    </row>
    <row r="309" spans="1:6">
      <c r="A309" s="179" t="s">
        <v>17</v>
      </c>
      <c r="B309" s="57">
        <v>6</v>
      </c>
      <c r="C309" s="1">
        <v>22</v>
      </c>
      <c r="D309" s="1">
        <f t="shared" si="4"/>
        <v>5.875</v>
      </c>
      <c r="E309" s="1">
        <v>0.25</v>
      </c>
    </row>
    <row r="310" spans="1:6">
      <c r="A310" s="179" t="s">
        <v>12</v>
      </c>
      <c r="B310" s="57">
        <v>5</v>
      </c>
      <c r="C310" s="1">
        <v>22</v>
      </c>
      <c r="D310" s="1">
        <f t="shared" si="4"/>
        <v>4.875</v>
      </c>
      <c r="E310" s="1">
        <v>0.25</v>
      </c>
    </row>
    <row r="311" spans="1:6">
      <c r="A311" s="179" t="s">
        <v>22</v>
      </c>
      <c r="B311" s="57">
        <v>4</v>
      </c>
      <c r="C311" s="1">
        <v>22</v>
      </c>
      <c r="D311" s="1">
        <f t="shared" si="4"/>
        <v>3.875</v>
      </c>
      <c r="E311" s="1">
        <v>0.25</v>
      </c>
    </row>
    <row r="312" spans="1:6">
      <c r="A312" s="179" t="s">
        <v>10</v>
      </c>
      <c r="B312" s="57">
        <v>3</v>
      </c>
      <c r="C312" s="1">
        <v>22</v>
      </c>
      <c r="D312" s="1">
        <f t="shared" si="4"/>
        <v>2.875</v>
      </c>
      <c r="E312" s="1">
        <v>0.25</v>
      </c>
    </row>
    <row r="313" spans="1:6">
      <c r="A313" s="179" t="s">
        <v>20</v>
      </c>
      <c r="B313" s="57">
        <v>2</v>
      </c>
      <c r="C313" s="1">
        <v>22</v>
      </c>
      <c r="D313" s="1">
        <f t="shared" si="4"/>
        <v>1.875</v>
      </c>
      <c r="E313" s="1">
        <v>0.25</v>
      </c>
    </row>
    <row r="314" spans="1:6">
      <c r="A314" s="179" t="s">
        <v>23</v>
      </c>
      <c r="B314" s="57">
        <v>1</v>
      </c>
      <c r="C314" s="1">
        <v>22</v>
      </c>
      <c r="D314" s="1">
        <f t="shared" si="4"/>
        <v>0.875</v>
      </c>
      <c r="E314" s="1">
        <v>0.25</v>
      </c>
    </row>
    <row r="315" spans="1:6">
      <c r="A315" s="56"/>
      <c r="B315" s="57"/>
    </row>
    <row r="317" spans="1:6" ht="28.8">
      <c r="A317" s="56" t="s">
        <v>7</v>
      </c>
      <c r="B317" s="57">
        <v>21</v>
      </c>
      <c r="C317" s="1">
        <v>22</v>
      </c>
      <c r="D317" s="1">
        <f t="shared" ref="D317:D337" si="5">B317-E317/2</f>
        <v>20.875</v>
      </c>
      <c r="E317" s="1">
        <v>0.25</v>
      </c>
      <c r="F317" s="194">
        <v>12.2</v>
      </c>
    </row>
    <row r="318" spans="1:6">
      <c r="A318" s="56" t="s">
        <v>12</v>
      </c>
      <c r="B318" s="57">
        <v>20</v>
      </c>
      <c r="C318" s="1">
        <v>22</v>
      </c>
      <c r="D318" s="1">
        <f t="shared" si="5"/>
        <v>19.875</v>
      </c>
      <c r="E318" s="1">
        <v>0.25</v>
      </c>
    </row>
    <row r="319" spans="1:6">
      <c r="A319" s="56" t="s">
        <v>9</v>
      </c>
      <c r="B319" s="57">
        <v>19</v>
      </c>
      <c r="C319" s="1">
        <v>22</v>
      </c>
      <c r="D319" s="1">
        <f t="shared" si="5"/>
        <v>18.875</v>
      </c>
      <c r="E319" s="1">
        <v>0.25</v>
      </c>
    </row>
    <row r="320" spans="1:6">
      <c r="A320" s="56" t="s">
        <v>26</v>
      </c>
      <c r="B320" s="57">
        <v>18</v>
      </c>
      <c r="C320" s="1">
        <v>22</v>
      </c>
      <c r="D320" s="1">
        <f t="shared" si="5"/>
        <v>17.875</v>
      </c>
      <c r="E320" s="1">
        <v>0.25</v>
      </c>
    </row>
    <row r="321" spans="1:5">
      <c r="A321" s="56" t="s">
        <v>8</v>
      </c>
      <c r="B321" s="57">
        <v>17</v>
      </c>
      <c r="C321" s="1">
        <v>22</v>
      </c>
      <c r="D321" s="1">
        <f t="shared" si="5"/>
        <v>16.875</v>
      </c>
      <c r="E321" s="1">
        <v>0.25</v>
      </c>
    </row>
    <row r="322" spans="1:5">
      <c r="A322" s="56" t="s">
        <v>24</v>
      </c>
      <c r="B322" s="57">
        <v>16</v>
      </c>
      <c r="C322" s="1">
        <v>22</v>
      </c>
      <c r="D322" s="1">
        <f t="shared" si="5"/>
        <v>15.875</v>
      </c>
      <c r="E322" s="1">
        <v>0.25</v>
      </c>
    </row>
    <row r="323" spans="1:5">
      <c r="A323" s="56" t="s">
        <v>22</v>
      </c>
      <c r="B323" s="57">
        <v>15</v>
      </c>
      <c r="C323" s="1">
        <v>22</v>
      </c>
      <c r="D323" s="1">
        <f t="shared" si="5"/>
        <v>14.875</v>
      </c>
      <c r="E323" s="1">
        <v>0.25</v>
      </c>
    </row>
    <row r="324" spans="1:5" ht="28.8">
      <c r="A324" s="56" t="s">
        <v>14</v>
      </c>
      <c r="B324" s="57">
        <v>14</v>
      </c>
      <c r="C324" s="1">
        <v>22</v>
      </c>
      <c r="D324" s="1">
        <f t="shared" si="5"/>
        <v>13.875</v>
      </c>
      <c r="E324" s="1">
        <v>0.25</v>
      </c>
    </row>
    <row r="325" spans="1:5">
      <c r="A325" s="56" t="s">
        <v>25</v>
      </c>
      <c r="B325" s="57">
        <v>13</v>
      </c>
      <c r="C325" s="1">
        <v>22</v>
      </c>
      <c r="D325" s="1">
        <f t="shared" si="5"/>
        <v>12.875</v>
      </c>
      <c r="E325" s="1">
        <v>0.25</v>
      </c>
    </row>
    <row r="326" spans="1:5" ht="28.8">
      <c r="A326" s="56" t="s">
        <v>13</v>
      </c>
      <c r="B326" s="57">
        <v>12</v>
      </c>
      <c r="C326" s="1">
        <v>22</v>
      </c>
      <c r="D326" s="1">
        <f t="shared" si="5"/>
        <v>11.875</v>
      </c>
      <c r="E326" s="1">
        <v>0.25</v>
      </c>
    </row>
    <row r="327" spans="1:5">
      <c r="A327" s="56" t="s">
        <v>23</v>
      </c>
      <c r="B327" s="57">
        <v>11</v>
      </c>
      <c r="C327" s="1">
        <v>22</v>
      </c>
      <c r="D327" s="1">
        <f t="shared" si="5"/>
        <v>10.875</v>
      </c>
      <c r="E327" s="1">
        <v>0.25</v>
      </c>
    </row>
    <row r="328" spans="1:5">
      <c r="A328" s="56" t="s">
        <v>17</v>
      </c>
      <c r="B328" s="57">
        <v>10</v>
      </c>
      <c r="C328" s="1">
        <v>22</v>
      </c>
      <c r="D328" s="1">
        <f t="shared" si="5"/>
        <v>9.875</v>
      </c>
      <c r="E328" s="1">
        <v>0.25</v>
      </c>
    </row>
    <row r="329" spans="1:5">
      <c r="A329" s="56" t="s">
        <v>19</v>
      </c>
      <c r="B329" s="57">
        <v>9</v>
      </c>
      <c r="C329" s="1">
        <v>22</v>
      </c>
      <c r="D329" s="1">
        <f t="shared" si="5"/>
        <v>8.875</v>
      </c>
      <c r="E329" s="1">
        <v>0.25</v>
      </c>
    </row>
    <row r="330" spans="1:5">
      <c r="A330" s="56" t="s">
        <v>18</v>
      </c>
      <c r="B330" s="57">
        <v>8</v>
      </c>
      <c r="C330" s="1">
        <v>22</v>
      </c>
      <c r="D330" s="1">
        <f t="shared" si="5"/>
        <v>7.875</v>
      </c>
      <c r="E330" s="1">
        <v>0.25</v>
      </c>
    </row>
    <row r="331" spans="1:5" ht="28.8">
      <c r="A331" s="56" t="s">
        <v>15</v>
      </c>
      <c r="B331" s="57">
        <v>7</v>
      </c>
      <c r="C331" s="1">
        <v>22</v>
      </c>
      <c r="D331" s="1">
        <f t="shared" si="5"/>
        <v>6.875</v>
      </c>
      <c r="E331" s="1">
        <v>0.25</v>
      </c>
    </row>
    <row r="332" spans="1:5" ht="28.8">
      <c r="A332" s="56" t="s">
        <v>27</v>
      </c>
      <c r="B332" s="57">
        <v>6</v>
      </c>
      <c r="C332" s="1">
        <v>22</v>
      </c>
      <c r="D332" s="1">
        <f t="shared" si="5"/>
        <v>5.875</v>
      </c>
      <c r="E332" s="1">
        <v>0.25</v>
      </c>
    </row>
    <row r="333" spans="1:5">
      <c r="A333" s="56" t="s">
        <v>10</v>
      </c>
      <c r="B333" s="57">
        <v>5</v>
      </c>
      <c r="C333" s="1">
        <v>22</v>
      </c>
      <c r="D333" s="1">
        <f t="shared" si="5"/>
        <v>4.875</v>
      </c>
      <c r="E333" s="1">
        <v>0.25</v>
      </c>
    </row>
    <row r="334" spans="1:5">
      <c r="A334" s="56" t="s">
        <v>21</v>
      </c>
      <c r="B334" s="57">
        <v>4</v>
      </c>
      <c r="C334" s="1">
        <v>22</v>
      </c>
      <c r="D334" s="1">
        <f t="shared" si="5"/>
        <v>3.875</v>
      </c>
      <c r="E334" s="1">
        <v>0.25</v>
      </c>
    </row>
    <row r="335" spans="1:5" ht="28.8">
      <c r="A335" s="56" t="s">
        <v>11</v>
      </c>
      <c r="B335" s="57">
        <v>3</v>
      </c>
      <c r="C335" s="1">
        <v>22</v>
      </c>
      <c r="D335" s="1">
        <f t="shared" si="5"/>
        <v>2.875</v>
      </c>
      <c r="E335" s="1">
        <v>0.25</v>
      </c>
    </row>
    <row r="336" spans="1:5">
      <c r="A336" s="56" t="s">
        <v>16</v>
      </c>
      <c r="B336" s="57">
        <v>2</v>
      </c>
      <c r="C336" s="1">
        <v>22</v>
      </c>
      <c r="D336" s="1">
        <f t="shared" si="5"/>
        <v>1.875</v>
      </c>
      <c r="E336" s="1">
        <v>0.25</v>
      </c>
    </row>
    <row r="337" spans="1:6" ht="28.8">
      <c r="A337" s="56" t="s">
        <v>20</v>
      </c>
      <c r="B337" s="57">
        <v>1</v>
      </c>
      <c r="C337" s="1">
        <v>22</v>
      </c>
      <c r="D337" s="1">
        <f t="shared" si="5"/>
        <v>0.875</v>
      </c>
      <c r="E337" s="1">
        <v>0.25</v>
      </c>
    </row>
    <row r="339" spans="1:6">
      <c r="A339" s="56" t="s">
        <v>26</v>
      </c>
      <c r="B339" s="57">
        <v>21</v>
      </c>
      <c r="C339" s="1">
        <v>22</v>
      </c>
      <c r="D339" s="1">
        <f t="shared" ref="D339:D359" si="6">B339-E339/2</f>
        <v>20.875</v>
      </c>
      <c r="E339" s="1">
        <v>0.25</v>
      </c>
      <c r="F339" s="194">
        <v>12.6</v>
      </c>
    </row>
    <row r="340" spans="1:6">
      <c r="A340" s="56" t="s">
        <v>8</v>
      </c>
      <c r="B340" s="57">
        <v>20</v>
      </c>
      <c r="C340" s="1">
        <v>22</v>
      </c>
      <c r="D340" s="1">
        <f t="shared" si="6"/>
        <v>19.875</v>
      </c>
      <c r="E340" s="1">
        <v>0.25</v>
      </c>
    </row>
    <row r="341" spans="1:6" ht="28.8">
      <c r="A341" s="56" t="s">
        <v>14</v>
      </c>
      <c r="B341" s="57">
        <v>19</v>
      </c>
      <c r="C341" s="1">
        <v>22</v>
      </c>
      <c r="D341" s="1">
        <f t="shared" si="6"/>
        <v>18.875</v>
      </c>
      <c r="E341" s="1">
        <v>0.25</v>
      </c>
    </row>
    <row r="342" spans="1:6">
      <c r="A342" s="56" t="s">
        <v>25</v>
      </c>
      <c r="B342" s="57">
        <v>18</v>
      </c>
      <c r="C342" s="1">
        <v>22</v>
      </c>
      <c r="D342" s="1">
        <f t="shared" si="6"/>
        <v>17.875</v>
      </c>
      <c r="E342" s="1">
        <v>0.25</v>
      </c>
    </row>
    <row r="343" spans="1:6">
      <c r="A343" s="56" t="s">
        <v>19</v>
      </c>
      <c r="B343" s="57">
        <v>17</v>
      </c>
      <c r="C343" s="1">
        <v>22</v>
      </c>
      <c r="D343" s="1">
        <f t="shared" si="6"/>
        <v>16.875</v>
      </c>
      <c r="E343" s="1">
        <v>0.25</v>
      </c>
    </row>
    <row r="344" spans="1:6" ht="28.8">
      <c r="A344" s="56" t="s">
        <v>13</v>
      </c>
      <c r="B344" s="57">
        <v>16</v>
      </c>
      <c r="C344" s="1">
        <v>22</v>
      </c>
      <c r="D344" s="1">
        <f t="shared" si="6"/>
        <v>15.875</v>
      </c>
      <c r="E344" s="1">
        <v>0.25</v>
      </c>
    </row>
    <row r="345" spans="1:6">
      <c r="A345" s="56" t="s">
        <v>24</v>
      </c>
      <c r="B345" s="57">
        <v>15</v>
      </c>
      <c r="C345" s="1">
        <v>22</v>
      </c>
      <c r="D345" s="1">
        <f t="shared" si="6"/>
        <v>14.875</v>
      </c>
      <c r="E345" s="1">
        <v>0.25</v>
      </c>
    </row>
    <row r="346" spans="1:6">
      <c r="A346" s="56" t="s">
        <v>18</v>
      </c>
      <c r="B346" s="57">
        <v>14</v>
      </c>
      <c r="C346" s="1">
        <v>22</v>
      </c>
      <c r="D346" s="1">
        <f t="shared" si="6"/>
        <v>13.875</v>
      </c>
      <c r="E346" s="1">
        <v>0.25</v>
      </c>
    </row>
    <row r="347" spans="1:6">
      <c r="A347" s="56" t="s">
        <v>23</v>
      </c>
      <c r="B347" s="57">
        <v>13</v>
      </c>
      <c r="C347" s="1">
        <v>22</v>
      </c>
      <c r="D347" s="1">
        <f t="shared" si="6"/>
        <v>12.875</v>
      </c>
      <c r="E347" s="1">
        <v>0.25</v>
      </c>
    </row>
    <row r="348" spans="1:6" ht="28.8">
      <c r="A348" s="56" t="s">
        <v>15</v>
      </c>
      <c r="B348" s="57">
        <v>12</v>
      </c>
      <c r="C348" s="1">
        <v>22</v>
      </c>
      <c r="D348" s="1">
        <f t="shared" si="6"/>
        <v>11.875</v>
      </c>
      <c r="E348" s="1">
        <v>0.25</v>
      </c>
    </row>
    <row r="349" spans="1:6">
      <c r="A349" s="56" t="s">
        <v>12</v>
      </c>
      <c r="B349" s="57">
        <v>11</v>
      </c>
      <c r="C349" s="1">
        <v>22</v>
      </c>
      <c r="D349" s="1">
        <f t="shared" si="6"/>
        <v>10.875</v>
      </c>
      <c r="E349" s="1">
        <v>0.25</v>
      </c>
    </row>
    <row r="350" spans="1:6">
      <c r="A350" s="56" t="s">
        <v>22</v>
      </c>
      <c r="B350" s="57">
        <v>10</v>
      </c>
      <c r="C350" s="1">
        <v>22</v>
      </c>
      <c r="D350" s="1">
        <f t="shared" si="6"/>
        <v>9.875</v>
      </c>
      <c r="E350" s="1">
        <v>0.25</v>
      </c>
    </row>
    <row r="351" spans="1:6">
      <c r="A351" s="56" t="s">
        <v>17</v>
      </c>
      <c r="B351" s="57">
        <v>9</v>
      </c>
      <c r="C351" s="1">
        <v>22</v>
      </c>
      <c r="D351" s="1">
        <f t="shared" si="6"/>
        <v>8.875</v>
      </c>
      <c r="E351" s="1">
        <v>0.25</v>
      </c>
    </row>
    <row r="352" spans="1:6">
      <c r="A352" s="56" t="s">
        <v>10</v>
      </c>
      <c r="B352" s="57">
        <v>8</v>
      </c>
      <c r="C352" s="1">
        <v>22</v>
      </c>
      <c r="D352" s="1">
        <f t="shared" si="6"/>
        <v>7.875</v>
      </c>
      <c r="E352" s="1">
        <v>0.25</v>
      </c>
    </row>
    <row r="353" spans="1:6">
      <c r="A353" s="56" t="s">
        <v>16</v>
      </c>
      <c r="B353" s="57">
        <v>7</v>
      </c>
      <c r="C353" s="1">
        <v>22</v>
      </c>
      <c r="D353" s="1">
        <f t="shared" si="6"/>
        <v>6.875</v>
      </c>
      <c r="E353" s="1">
        <v>0.25</v>
      </c>
    </row>
    <row r="354" spans="1:6">
      <c r="A354" s="56" t="s">
        <v>9</v>
      </c>
      <c r="B354" s="57">
        <v>6</v>
      </c>
      <c r="C354" s="1">
        <v>22</v>
      </c>
      <c r="D354" s="1">
        <f t="shared" si="6"/>
        <v>5.875</v>
      </c>
      <c r="E354" s="1">
        <v>0.25</v>
      </c>
    </row>
    <row r="355" spans="1:6" ht="28.8">
      <c r="A355" s="56" t="s">
        <v>27</v>
      </c>
      <c r="B355" s="57">
        <v>5</v>
      </c>
      <c r="C355" s="1">
        <v>22</v>
      </c>
      <c r="D355" s="1">
        <f t="shared" si="6"/>
        <v>4.875</v>
      </c>
      <c r="E355" s="1">
        <v>0.25</v>
      </c>
    </row>
    <row r="356" spans="1:6" ht="28.8">
      <c r="A356" s="56" t="s">
        <v>11</v>
      </c>
      <c r="B356" s="57">
        <v>4</v>
      </c>
      <c r="C356" s="1">
        <v>22</v>
      </c>
      <c r="D356" s="1">
        <f t="shared" si="6"/>
        <v>3.875</v>
      </c>
      <c r="E356" s="1">
        <v>0.25</v>
      </c>
    </row>
    <row r="357" spans="1:6">
      <c r="A357" s="56" t="s">
        <v>21</v>
      </c>
      <c r="B357" s="57">
        <v>3</v>
      </c>
      <c r="C357" s="1">
        <v>22</v>
      </c>
      <c r="D357" s="1">
        <f t="shared" si="6"/>
        <v>2.875</v>
      </c>
      <c r="E357" s="1">
        <v>0.25</v>
      </c>
    </row>
    <row r="358" spans="1:6" ht="28.8">
      <c r="A358" s="56" t="s">
        <v>7</v>
      </c>
      <c r="B358" s="57">
        <v>2</v>
      </c>
      <c r="C358" s="1">
        <v>22</v>
      </c>
      <c r="D358" s="1">
        <f t="shared" si="6"/>
        <v>1.875</v>
      </c>
      <c r="E358" s="1">
        <v>0.25</v>
      </c>
    </row>
    <row r="359" spans="1:6" ht="28.8">
      <c r="A359" s="56" t="s">
        <v>20</v>
      </c>
      <c r="B359" s="57">
        <v>1</v>
      </c>
      <c r="C359" s="1">
        <v>22</v>
      </c>
      <c r="D359" s="1">
        <f t="shared" si="6"/>
        <v>0.875</v>
      </c>
      <c r="E359" s="1">
        <v>0.25</v>
      </c>
    </row>
    <row r="361" spans="1:6">
      <c r="A361" s="56" t="s">
        <v>23</v>
      </c>
      <c r="B361" s="57">
        <v>21</v>
      </c>
      <c r="C361" s="1">
        <v>22</v>
      </c>
      <c r="D361" s="1">
        <f t="shared" ref="D361:D381" si="7">B361-E361/2</f>
        <v>20.875</v>
      </c>
      <c r="E361" s="1">
        <v>0.25</v>
      </c>
      <c r="F361" s="194">
        <v>13.1</v>
      </c>
    </row>
    <row r="362" spans="1:6" ht="28.8">
      <c r="A362" s="56" t="s">
        <v>20</v>
      </c>
      <c r="B362" s="57">
        <v>20</v>
      </c>
      <c r="C362" s="1">
        <v>22</v>
      </c>
      <c r="D362" s="1">
        <f t="shared" si="7"/>
        <v>19.875</v>
      </c>
      <c r="E362" s="1">
        <v>0.25</v>
      </c>
    </row>
    <row r="363" spans="1:6">
      <c r="A363" s="56" t="s">
        <v>16</v>
      </c>
      <c r="B363" s="57">
        <v>19</v>
      </c>
      <c r="C363" s="1">
        <v>22</v>
      </c>
      <c r="D363" s="1">
        <f t="shared" si="7"/>
        <v>18.875</v>
      </c>
      <c r="E363" s="1">
        <v>0.25</v>
      </c>
    </row>
    <row r="364" spans="1:6" ht="28.8">
      <c r="A364" s="56" t="s">
        <v>7</v>
      </c>
      <c r="B364" s="57">
        <v>18</v>
      </c>
      <c r="C364" s="1">
        <v>22</v>
      </c>
      <c r="D364" s="1">
        <f t="shared" si="7"/>
        <v>17.875</v>
      </c>
      <c r="E364" s="1">
        <v>0.25</v>
      </c>
    </row>
    <row r="365" spans="1:6">
      <c r="A365" s="56" t="s">
        <v>10</v>
      </c>
      <c r="B365" s="57">
        <v>17</v>
      </c>
      <c r="C365" s="1">
        <v>22</v>
      </c>
      <c r="D365" s="1">
        <f t="shared" si="7"/>
        <v>16.875</v>
      </c>
      <c r="E365" s="1">
        <v>0.25</v>
      </c>
    </row>
    <row r="366" spans="1:6" ht="28.8">
      <c r="A366" s="56" t="s">
        <v>27</v>
      </c>
      <c r="B366" s="57">
        <v>16</v>
      </c>
      <c r="C366" s="1">
        <v>22</v>
      </c>
      <c r="D366" s="1">
        <f t="shared" si="7"/>
        <v>15.875</v>
      </c>
      <c r="E366" s="1">
        <v>0.25</v>
      </c>
    </row>
    <row r="367" spans="1:6">
      <c r="A367" s="56" t="s">
        <v>24</v>
      </c>
      <c r="B367" s="57">
        <v>15</v>
      </c>
      <c r="C367" s="1">
        <v>22</v>
      </c>
      <c r="D367" s="1">
        <f t="shared" si="7"/>
        <v>14.875</v>
      </c>
      <c r="E367" s="1">
        <v>0.25</v>
      </c>
    </row>
    <row r="368" spans="1:6">
      <c r="A368" s="56" t="s">
        <v>9</v>
      </c>
      <c r="B368" s="57">
        <v>14</v>
      </c>
      <c r="C368" s="1">
        <v>22</v>
      </c>
      <c r="D368" s="1">
        <f t="shared" si="7"/>
        <v>13.875</v>
      </c>
      <c r="E368" s="1">
        <v>0.25</v>
      </c>
    </row>
    <row r="369" spans="1:5" ht="28.8">
      <c r="A369" s="56" t="s">
        <v>15</v>
      </c>
      <c r="B369" s="57">
        <v>13</v>
      </c>
      <c r="C369" s="1">
        <v>22</v>
      </c>
      <c r="D369" s="1">
        <f t="shared" si="7"/>
        <v>12.875</v>
      </c>
      <c r="E369" s="1">
        <v>0.25</v>
      </c>
    </row>
    <row r="370" spans="1:5">
      <c r="A370" s="56" t="s">
        <v>18</v>
      </c>
      <c r="B370" s="57">
        <v>12</v>
      </c>
      <c r="C370" s="1">
        <v>22</v>
      </c>
      <c r="D370" s="1">
        <f t="shared" si="7"/>
        <v>11.875</v>
      </c>
      <c r="E370" s="1">
        <v>0.25</v>
      </c>
    </row>
    <row r="371" spans="1:5">
      <c r="A371" s="56" t="s">
        <v>25</v>
      </c>
      <c r="B371" s="57">
        <v>11</v>
      </c>
      <c r="C371" s="1">
        <v>22</v>
      </c>
      <c r="D371" s="1">
        <f t="shared" si="7"/>
        <v>10.875</v>
      </c>
      <c r="E371" s="1">
        <v>0.25</v>
      </c>
    </row>
    <row r="372" spans="1:5">
      <c r="A372" s="56" t="s">
        <v>8</v>
      </c>
      <c r="B372" s="57">
        <v>10</v>
      </c>
      <c r="C372" s="1">
        <v>22</v>
      </c>
      <c r="D372" s="1">
        <f t="shared" si="7"/>
        <v>9.875</v>
      </c>
      <c r="E372" s="1">
        <v>0.25</v>
      </c>
    </row>
    <row r="373" spans="1:5" ht="28.8">
      <c r="A373" s="56" t="s">
        <v>11</v>
      </c>
      <c r="B373" s="57">
        <v>9</v>
      </c>
      <c r="C373" s="1">
        <v>22</v>
      </c>
      <c r="D373" s="1">
        <f t="shared" si="7"/>
        <v>8.875</v>
      </c>
      <c r="E373" s="1">
        <v>0.25</v>
      </c>
    </row>
    <row r="374" spans="1:5">
      <c r="A374" s="56" t="s">
        <v>26</v>
      </c>
      <c r="B374" s="57">
        <v>8</v>
      </c>
      <c r="C374" s="1">
        <v>22</v>
      </c>
      <c r="D374" s="1">
        <f t="shared" si="7"/>
        <v>7.875</v>
      </c>
      <c r="E374" s="1">
        <v>0.25</v>
      </c>
    </row>
    <row r="375" spans="1:5">
      <c r="A375" s="56" t="s">
        <v>19</v>
      </c>
      <c r="B375" s="57">
        <v>7</v>
      </c>
      <c r="C375" s="1">
        <v>22</v>
      </c>
      <c r="D375" s="1">
        <f t="shared" si="7"/>
        <v>6.875</v>
      </c>
      <c r="E375" s="1">
        <v>0.25</v>
      </c>
    </row>
    <row r="376" spans="1:5">
      <c r="A376" s="56" t="s">
        <v>21</v>
      </c>
      <c r="B376" s="57">
        <v>6</v>
      </c>
      <c r="C376" s="1">
        <v>22</v>
      </c>
      <c r="D376" s="1">
        <f t="shared" si="7"/>
        <v>5.875</v>
      </c>
      <c r="E376" s="1">
        <v>0.25</v>
      </c>
    </row>
    <row r="377" spans="1:5">
      <c r="A377" s="56" t="s">
        <v>17</v>
      </c>
      <c r="B377" s="57">
        <v>5</v>
      </c>
      <c r="C377" s="1">
        <v>22</v>
      </c>
      <c r="D377" s="1">
        <f t="shared" si="7"/>
        <v>4.875</v>
      </c>
      <c r="E377" s="1">
        <v>0.25</v>
      </c>
    </row>
    <row r="378" spans="1:5" ht="28.8">
      <c r="A378" s="56" t="s">
        <v>13</v>
      </c>
      <c r="B378" s="57">
        <v>4</v>
      </c>
      <c r="C378" s="1">
        <v>22</v>
      </c>
      <c r="D378" s="1">
        <f t="shared" si="7"/>
        <v>3.875</v>
      </c>
      <c r="E378" s="1">
        <v>0.25</v>
      </c>
    </row>
    <row r="379" spans="1:5" ht="28.8">
      <c r="A379" s="56" t="s">
        <v>14</v>
      </c>
      <c r="B379" s="57">
        <v>3</v>
      </c>
      <c r="C379" s="1">
        <v>22</v>
      </c>
      <c r="D379" s="1">
        <f t="shared" si="7"/>
        <v>2.875</v>
      </c>
      <c r="E379" s="1">
        <v>0.25</v>
      </c>
    </row>
    <row r="380" spans="1:5">
      <c r="A380" s="56" t="s">
        <v>22</v>
      </c>
      <c r="B380" s="57">
        <v>2</v>
      </c>
      <c r="C380" s="1">
        <v>22</v>
      </c>
      <c r="D380" s="1">
        <f t="shared" si="7"/>
        <v>1.875</v>
      </c>
      <c r="E380" s="1">
        <v>0.25</v>
      </c>
    </row>
    <row r="381" spans="1:5">
      <c r="A381" s="56" t="s">
        <v>12</v>
      </c>
      <c r="B381" s="57">
        <v>1</v>
      </c>
      <c r="C381" s="1">
        <v>22</v>
      </c>
      <c r="D381" s="1">
        <f t="shared" si="7"/>
        <v>0.875</v>
      </c>
      <c r="E381" s="1">
        <v>0.25</v>
      </c>
    </row>
    <row r="385" spans="1:6">
      <c r="A385" s="175" t="s">
        <v>23</v>
      </c>
      <c r="B385" s="57">
        <v>21</v>
      </c>
      <c r="C385" s="1">
        <v>22</v>
      </c>
      <c r="D385" s="1">
        <f t="shared" ref="D385:D405" si="8">B385-E385/2</f>
        <v>20.875</v>
      </c>
      <c r="E385" s="1">
        <v>0.25</v>
      </c>
      <c r="F385" s="194">
        <v>13.2</v>
      </c>
    </row>
    <row r="386" spans="1:6">
      <c r="A386" s="175" t="s">
        <v>20</v>
      </c>
      <c r="B386" s="57">
        <v>20</v>
      </c>
      <c r="C386" s="1">
        <v>22</v>
      </c>
      <c r="D386" s="1">
        <f t="shared" si="8"/>
        <v>19.875</v>
      </c>
      <c r="E386" s="1">
        <v>0.25</v>
      </c>
    </row>
    <row r="387" spans="1:6">
      <c r="A387" s="175" t="s">
        <v>16</v>
      </c>
      <c r="B387" s="57">
        <v>19</v>
      </c>
      <c r="C387" s="1">
        <v>22</v>
      </c>
      <c r="D387" s="1">
        <f t="shared" si="8"/>
        <v>18.875</v>
      </c>
      <c r="E387" s="1">
        <v>0.25</v>
      </c>
    </row>
    <row r="388" spans="1:6" ht="27.6">
      <c r="A388" s="175" t="s">
        <v>7</v>
      </c>
      <c r="B388" s="57">
        <v>18</v>
      </c>
      <c r="C388" s="1">
        <v>22</v>
      </c>
      <c r="D388" s="1">
        <f t="shared" si="8"/>
        <v>17.875</v>
      </c>
      <c r="E388" s="1">
        <v>0.25</v>
      </c>
    </row>
    <row r="389" spans="1:6">
      <c r="A389" s="175" t="s">
        <v>10</v>
      </c>
      <c r="B389" s="57">
        <v>17</v>
      </c>
      <c r="C389" s="1">
        <v>22</v>
      </c>
      <c r="D389" s="1">
        <f t="shared" si="8"/>
        <v>16.875</v>
      </c>
      <c r="E389" s="1">
        <v>0.25</v>
      </c>
    </row>
    <row r="390" spans="1:6" ht="27.6">
      <c r="A390" s="175" t="s">
        <v>27</v>
      </c>
      <c r="B390" s="57">
        <v>16</v>
      </c>
      <c r="C390" s="1">
        <v>22</v>
      </c>
      <c r="D390" s="1">
        <f t="shared" si="8"/>
        <v>15.875</v>
      </c>
      <c r="E390" s="1">
        <v>0.25</v>
      </c>
    </row>
    <row r="391" spans="1:6" ht="27.6">
      <c r="A391" s="200" t="s">
        <v>15</v>
      </c>
      <c r="B391" s="57">
        <v>15</v>
      </c>
      <c r="C391" s="1">
        <v>22</v>
      </c>
      <c r="D391" s="1">
        <f t="shared" si="8"/>
        <v>14.875</v>
      </c>
      <c r="E391" s="1">
        <v>0.25</v>
      </c>
    </row>
    <row r="392" spans="1:6">
      <c r="A392" s="175" t="s">
        <v>9</v>
      </c>
      <c r="B392" s="57">
        <v>14</v>
      </c>
      <c r="C392" s="1">
        <v>22</v>
      </c>
      <c r="D392" s="1">
        <f t="shared" si="8"/>
        <v>13.875</v>
      </c>
      <c r="E392" s="1">
        <v>0.25</v>
      </c>
    </row>
    <row r="393" spans="1:6">
      <c r="A393" s="175" t="s">
        <v>24</v>
      </c>
      <c r="B393" s="57">
        <v>13</v>
      </c>
      <c r="C393" s="1">
        <v>22</v>
      </c>
      <c r="D393" s="1">
        <f t="shared" si="8"/>
        <v>12.875</v>
      </c>
      <c r="E393" s="1">
        <v>0.25</v>
      </c>
    </row>
    <row r="394" spans="1:6">
      <c r="A394" s="175" t="s">
        <v>18</v>
      </c>
      <c r="B394" s="57">
        <v>12</v>
      </c>
      <c r="C394" s="1">
        <v>22</v>
      </c>
      <c r="D394" s="1">
        <f t="shared" si="8"/>
        <v>11.875</v>
      </c>
      <c r="E394" s="1">
        <v>0.25</v>
      </c>
    </row>
    <row r="395" spans="1:6" ht="27.6">
      <c r="A395" s="175" t="s">
        <v>11</v>
      </c>
      <c r="B395" s="57">
        <v>11</v>
      </c>
      <c r="C395" s="1">
        <v>22</v>
      </c>
      <c r="D395" s="1">
        <f t="shared" si="8"/>
        <v>10.875</v>
      </c>
      <c r="E395" s="1">
        <v>0.25</v>
      </c>
    </row>
    <row r="396" spans="1:6">
      <c r="A396" s="175" t="s">
        <v>8</v>
      </c>
      <c r="B396" s="57">
        <v>10</v>
      </c>
      <c r="C396" s="1">
        <v>22</v>
      </c>
      <c r="D396" s="1">
        <f t="shared" si="8"/>
        <v>9.875</v>
      </c>
      <c r="E396" s="1">
        <v>0.25</v>
      </c>
    </row>
    <row r="397" spans="1:6">
      <c r="A397" s="175" t="s">
        <v>21</v>
      </c>
      <c r="B397" s="57">
        <v>9</v>
      </c>
      <c r="C397" s="1">
        <v>22</v>
      </c>
      <c r="D397" s="1">
        <f t="shared" si="8"/>
        <v>8.875</v>
      </c>
      <c r="E397" s="1">
        <v>0.25</v>
      </c>
    </row>
    <row r="398" spans="1:6">
      <c r="A398" s="159" t="s">
        <v>17</v>
      </c>
      <c r="B398" s="57">
        <v>8</v>
      </c>
      <c r="C398" s="1">
        <v>22</v>
      </c>
      <c r="D398" s="1">
        <f t="shared" si="8"/>
        <v>7.875</v>
      </c>
      <c r="E398" s="1">
        <v>0.25</v>
      </c>
    </row>
    <row r="399" spans="1:6" ht="27.6">
      <c r="A399" s="175" t="s">
        <v>13</v>
      </c>
      <c r="B399" s="57">
        <v>7</v>
      </c>
      <c r="C399" s="1">
        <v>22</v>
      </c>
      <c r="D399" s="1">
        <f t="shared" si="8"/>
        <v>6.875</v>
      </c>
      <c r="E399" s="1">
        <v>0.25</v>
      </c>
    </row>
    <row r="400" spans="1:6">
      <c r="A400" s="175" t="s">
        <v>25</v>
      </c>
      <c r="B400" s="57">
        <v>6</v>
      </c>
      <c r="C400" s="1">
        <v>22</v>
      </c>
      <c r="D400" s="1">
        <f t="shared" si="8"/>
        <v>5.875</v>
      </c>
      <c r="E400" s="1">
        <v>0.25</v>
      </c>
    </row>
    <row r="401" spans="1:6">
      <c r="A401" s="175" t="s">
        <v>26</v>
      </c>
      <c r="B401" s="57">
        <v>5</v>
      </c>
      <c r="C401" s="1">
        <v>22</v>
      </c>
      <c r="D401" s="1">
        <f t="shared" si="8"/>
        <v>4.875</v>
      </c>
      <c r="E401" s="1">
        <v>0.25</v>
      </c>
    </row>
    <row r="402" spans="1:6">
      <c r="A402" s="175" t="s">
        <v>12</v>
      </c>
      <c r="B402" s="57">
        <v>4</v>
      </c>
      <c r="C402" s="1">
        <v>22</v>
      </c>
      <c r="D402" s="1">
        <f t="shared" si="8"/>
        <v>3.875</v>
      </c>
      <c r="E402" s="1">
        <v>0.25</v>
      </c>
    </row>
    <row r="403" spans="1:6" ht="27.6">
      <c r="A403" s="175" t="s">
        <v>14</v>
      </c>
      <c r="B403" s="57">
        <v>3</v>
      </c>
      <c r="C403" s="1">
        <v>22</v>
      </c>
      <c r="D403" s="1">
        <f t="shared" si="8"/>
        <v>2.875</v>
      </c>
      <c r="E403" s="1">
        <v>0.25</v>
      </c>
    </row>
    <row r="404" spans="1:6">
      <c r="A404" s="175" t="s">
        <v>19</v>
      </c>
      <c r="B404" s="57">
        <v>2</v>
      </c>
      <c r="C404" s="1">
        <v>22</v>
      </c>
      <c r="D404" s="1">
        <f t="shared" si="8"/>
        <v>1.875</v>
      </c>
      <c r="E404" s="1">
        <v>0.25</v>
      </c>
    </row>
    <row r="405" spans="1:6">
      <c r="A405" s="175" t="s">
        <v>22</v>
      </c>
      <c r="B405" s="57">
        <v>1</v>
      </c>
      <c r="C405" s="1">
        <v>22</v>
      </c>
      <c r="D405" s="1">
        <f t="shared" si="8"/>
        <v>0.875</v>
      </c>
      <c r="E405" s="1">
        <v>0.25</v>
      </c>
    </row>
    <row r="407" spans="1:6" ht="28.8">
      <c r="A407" s="56" t="s">
        <v>7</v>
      </c>
      <c r="B407" s="57">
        <v>21</v>
      </c>
      <c r="C407" s="1">
        <v>22</v>
      </c>
      <c r="D407" s="1">
        <f t="shared" ref="D407:D427" si="9">B407-E407/2</f>
        <v>20.875</v>
      </c>
      <c r="E407" s="1">
        <v>0.25</v>
      </c>
      <c r="F407" s="194">
        <v>14.1</v>
      </c>
    </row>
    <row r="408" spans="1:6">
      <c r="A408" s="56" t="s">
        <v>10</v>
      </c>
      <c r="B408" s="57">
        <v>20</v>
      </c>
      <c r="C408" s="1">
        <v>22</v>
      </c>
      <c r="D408" s="1">
        <f t="shared" si="9"/>
        <v>19.875</v>
      </c>
      <c r="E408" s="1">
        <v>0.25</v>
      </c>
    </row>
    <row r="409" spans="1:6">
      <c r="A409" s="56" t="s">
        <v>23</v>
      </c>
      <c r="B409" s="57">
        <v>19</v>
      </c>
      <c r="C409" s="1">
        <v>22</v>
      </c>
      <c r="D409" s="1">
        <f t="shared" si="9"/>
        <v>18.875</v>
      </c>
      <c r="E409" s="1">
        <v>0.25</v>
      </c>
    </row>
    <row r="410" spans="1:6">
      <c r="A410" s="56" t="s">
        <v>16</v>
      </c>
      <c r="B410" s="57">
        <v>18</v>
      </c>
      <c r="C410" s="1">
        <v>22</v>
      </c>
      <c r="D410" s="1">
        <f t="shared" si="9"/>
        <v>17.875</v>
      </c>
      <c r="E410" s="1">
        <v>0.25</v>
      </c>
    </row>
    <row r="411" spans="1:6" ht="28.8">
      <c r="A411" s="56" t="s">
        <v>20</v>
      </c>
      <c r="B411" s="57">
        <v>17</v>
      </c>
      <c r="C411" s="1">
        <v>22</v>
      </c>
      <c r="D411" s="1">
        <f t="shared" si="9"/>
        <v>16.875</v>
      </c>
      <c r="E411" s="1">
        <v>0.25</v>
      </c>
    </row>
    <row r="412" spans="1:6">
      <c r="A412" s="56" t="s">
        <v>9</v>
      </c>
      <c r="B412" s="57">
        <v>16</v>
      </c>
      <c r="C412" s="1">
        <v>22</v>
      </c>
      <c r="D412" s="1">
        <f t="shared" si="9"/>
        <v>15.875</v>
      </c>
      <c r="E412" s="1">
        <v>0.25</v>
      </c>
    </row>
    <row r="413" spans="1:6">
      <c r="A413" s="56" t="s">
        <v>8</v>
      </c>
      <c r="B413" s="57">
        <v>15</v>
      </c>
      <c r="C413" s="1">
        <v>22</v>
      </c>
      <c r="D413" s="1">
        <f t="shared" si="9"/>
        <v>14.875</v>
      </c>
      <c r="E413" s="1">
        <v>0.25</v>
      </c>
    </row>
    <row r="414" spans="1:6">
      <c r="A414" s="56" t="s">
        <v>18</v>
      </c>
      <c r="B414" s="57">
        <v>14</v>
      </c>
      <c r="C414" s="1">
        <v>22</v>
      </c>
      <c r="D414" s="1">
        <f t="shared" si="9"/>
        <v>13.875</v>
      </c>
      <c r="E414" s="1">
        <v>0.25</v>
      </c>
    </row>
    <row r="415" spans="1:6">
      <c r="A415" s="56" t="s">
        <v>12</v>
      </c>
      <c r="B415" s="57">
        <v>13</v>
      </c>
      <c r="C415" s="1">
        <v>22</v>
      </c>
      <c r="D415" s="1">
        <f t="shared" si="9"/>
        <v>12.875</v>
      </c>
      <c r="E415" s="1">
        <v>0.25</v>
      </c>
    </row>
    <row r="416" spans="1:6" ht="28.8">
      <c r="A416" s="56" t="s">
        <v>13</v>
      </c>
      <c r="B416" s="57">
        <v>12</v>
      </c>
      <c r="C416" s="1">
        <v>22</v>
      </c>
      <c r="D416" s="1">
        <f t="shared" si="9"/>
        <v>11.875</v>
      </c>
      <c r="E416" s="1">
        <v>0.25</v>
      </c>
    </row>
    <row r="417" spans="1:5" ht="28.8">
      <c r="A417" s="56" t="s">
        <v>11</v>
      </c>
      <c r="B417" s="57">
        <v>11</v>
      </c>
      <c r="C417" s="1">
        <v>22</v>
      </c>
      <c r="D417" s="1">
        <f t="shared" si="9"/>
        <v>10.875</v>
      </c>
      <c r="E417" s="1">
        <v>0.25</v>
      </c>
    </row>
    <row r="418" spans="1:5" ht="28.8">
      <c r="A418" s="56" t="s">
        <v>15</v>
      </c>
      <c r="B418" s="57">
        <v>10</v>
      </c>
      <c r="C418" s="1">
        <v>22</v>
      </c>
      <c r="D418" s="1">
        <f t="shared" si="9"/>
        <v>9.875</v>
      </c>
      <c r="E418" s="1">
        <v>0.25</v>
      </c>
    </row>
    <row r="419" spans="1:5">
      <c r="A419" s="56" t="s">
        <v>17</v>
      </c>
      <c r="B419" s="57">
        <v>9</v>
      </c>
      <c r="C419" s="1">
        <v>22</v>
      </c>
      <c r="D419" s="1">
        <f t="shared" si="9"/>
        <v>8.875</v>
      </c>
      <c r="E419" s="1">
        <v>0.25</v>
      </c>
    </row>
    <row r="420" spans="1:5" ht="28.8">
      <c r="A420" s="56" t="s">
        <v>27</v>
      </c>
      <c r="B420" s="57">
        <v>8</v>
      </c>
      <c r="C420" s="1">
        <v>22</v>
      </c>
      <c r="D420" s="1">
        <f t="shared" si="9"/>
        <v>7.875</v>
      </c>
      <c r="E420" s="1">
        <v>0.25</v>
      </c>
    </row>
    <row r="421" spans="1:5">
      <c r="A421" s="56" t="s">
        <v>24</v>
      </c>
      <c r="B421" s="57">
        <v>7</v>
      </c>
      <c r="C421" s="1">
        <v>22</v>
      </c>
      <c r="D421" s="1">
        <f t="shared" si="9"/>
        <v>6.875</v>
      </c>
      <c r="E421" s="1">
        <v>0.25</v>
      </c>
    </row>
    <row r="422" spans="1:5">
      <c r="A422" s="56" t="s">
        <v>19</v>
      </c>
      <c r="B422" s="57">
        <v>6</v>
      </c>
      <c r="C422" s="1">
        <v>22</v>
      </c>
      <c r="D422" s="1">
        <f t="shared" si="9"/>
        <v>5.875</v>
      </c>
      <c r="E422" s="1">
        <v>0.25</v>
      </c>
    </row>
    <row r="423" spans="1:5">
      <c r="A423" s="56" t="s">
        <v>26</v>
      </c>
      <c r="B423" s="57">
        <v>5</v>
      </c>
      <c r="C423" s="1">
        <v>22</v>
      </c>
      <c r="D423" s="1">
        <f t="shared" si="9"/>
        <v>4.875</v>
      </c>
      <c r="E423" s="1">
        <v>0.25</v>
      </c>
    </row>
    <row r="424" spans="1:5">
      <c r="A424" s="56" t="s">
        <v>25</v>
      </c>
      <c r="B424" s="57">
        <v>4</v>
      </c>
      <c r="C424" s="1">
        <v>22</v>
      </c>
      <c r="D424" s="1">
        <f t="shared" si="9"/>
        <v>3.875</v>
      </c>
      <c r="E424" s="1">
        <v>0.25</v>
      </c>
    </row>
    <row r="425" spans="1:5" ht="28.8">
      <c r="A425" s="56" t="s">
        <v>14</v>
      </c>
      <c r="B425" s="57">
        <v>3</v>
      </c>
      <c r="C425" s="1">
        <v>22</v>
      </c>
      <c r="D425" s="1">
        <f t="shared" si="9"/>
        <v>2.875</v>
      </c>
      <c r="E425" s="1">
        <v>0.25</v>
      </c>
    </row>
    <row r="426" spans="1:5">
      <c r="A426" s="56" t="s">
        <v>22</v>
      </c>
      <c r="B426" s="57">
        <v>2</v>
      </c>
      <c r="C426" s="1">
        <v>22</v>
      </c>
      <c r="D426" s="1">
        <f t="shared" si="9"/>
        <v>1.875</v>
      </c>
      <c r="E426" s="1">
        <v>0.25</v>
      </c>
    </row>
    <row r="427" spans="1:5">
      <c r="A427" s="56" t="s">
        <v>21</v>
      </c>
      <c r="B427" s="57">
        <v>1</v>
      </c>
      <c r="C427" s="1">
        <v>22</v>
      </c>
      <c r="D427" s="1">
        <f t="shared" si="9"/>
        <v>0.875</v>
      </c>
      <c r="E427" s="1">
        <v>0.25</v>
      </c>
    </row>
  </sheetData>
  <pageMargins left="0.7" right="0.7" top="0.75" bottom="0.75" header="0.3" footer="0.3"/>
  <pageSetup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364"/>
  <sheetViews>
    <sheetView topLeftCell="A91" zoomScale="90" zoomScaleNormal="90" workbookViewId="0">
      <selection activeCell="I98" sqref="I98"/>
    </sheetView>
  </sheetViews>
  <sheetFormatPr defaultColWidth="8.6640625" defaultRowHeight="14.4"/>
  <cols>
    <col min="2" max="2" width="17.44140625" customWidth="1"/>
    <col min="3" max="3" width="11.33203125" customWidth="1"/>
    <col min="4" max="4" width="8.44140625" customWidth="1"/>
    <col min="5" max="5" width="8.5546875" customWidth="1"/>
    <col min="6" max="6" width="8" customWidth="1"/>
    <col min="7" max="7" width="9" customWidth="1"/>
    <col min="8" max="8" width="7.5546875" customWidth="1"/>
    <col min="9" max="9" width="11.44140625" customWidth="1"/>
    <col min="10" max="10" width="8.44140625" customWidth="1"/>
    <col min="11" max="11" width="9.33203125" customWidth="1"/>
    <col min="12" max="12" width="8.33203125" customWidth="1"/>
    <col min="13" max="13" width="7.44140625" customWidth="1"/>
    <col min="14" max="14" width="7.6640625" customWidth="1"/>
    <col min="15" max="15" width="8.44140625" customWidth="1"/>
    <col min="16" max="16" width="7.44140625" customWidth="1"/>
  </cols>
  <sheetData>
    <row r="1" spans="1:16" s="18" customFormat="1">
      <c r="A1" s="726" t="s">
        <v>442</v>
      </c>
      <c r="B1" s="726"/>
      <c r="C1" s="726"/>
      <c r="D1" s="726"/>
      <c r="E1" s="726"/>
      <c r="F1" s="726"/>
      <c r="G1" s="726"/>
      <c r="H1" s="726"/>
      <c r="I1" s="726"/>
      <c r="J1" s="223"/>
    </row>
    <row r="2" spans="1:16" s="279" customFormat="1"/>
    <row r="3" spans="1:16" s="8" customFormat="1" ht="48">
      <c r="B3" s="157"/>
      <c r="C3" s="157" t="s">
        <v>34</v>
      </c>
      <c r="D3" s="157" t="s">
        <v>35</v>
      </c>
      <c r="E3" s="157" t="s">
        <v>36</v>
      </c>
      <c r="F3" s="157" t="s">
        <v>35</v>
      </c>
      <c r="G3" s="157" t="s">
        <v>37</v>
      </c>
      <c r="H3" s="157" t="s">
        <v>35</v>
      </c>
      <c r="I3" s="157" t="s">
        <v>38</v>
      </c>
      <c r="J3" s="157" t="s">
        <v>35</v>
      </c>
      <c r="K3" s="157" t="s">
        <v>39</v>
      </c>
      <c r="L3" s="157" t="s">
        <v>35</v>
      </c>
      <c r="M3" s="157" t="s">
        <v>40</v>
      </c>
      <c r="N3" s="157" t="s">
        <v>35</v>
      </c>
      <c r="O3" s="157" t="s">
        <v>41</v>
      </c>
      <c r="P3" s="157" t="s">
        <v>35</v>
      </c>
    </row>
    <row r="4" spans="1:16" s="279" customFormat="1">
      <c r="B4" s="179" t="s">
        <v>24</v>
      </c>
      <c r="C4" s="45">
        <v>0.66800000000000004</v>
      </c>
      <c r="D4" s="10">
        <v>2.2000000000000002</v>
      </c>
      <c r="E4" s="45">
        <v>0.16400000000000001</v>
      </c>
      <c r="F4" s="10">
        <v>0.5</v>
      </c>
      <c r="G4" s="45">
        <v>1.0999999999999999E-2</v>
      </c>
      <c r="H4" s="10">
        <v>0.5</v>
      </c>
      <c r="I4" s="45">
        <v>0.09</v>
      </c>
      <c r="J4" s="10">
        <v>0.3</v>
      </c>
      <c r="K4" s="45" t="s">
        <v>146</v>
      </c>
      <c r="L4" s="10" t="s">
        <v>146</v>
      </c>
      <c r="M4" s="45">
        <v>0.105</v>
      </c>
      <c r="N4" s="10">
        <v>1.9</v>
      </c>
      <c r="O4" s="45">
        <v>0.19400000000000001</v>
      </c>
      <c r="P4" s="186" t="s">
        <v>256</v>
      </c>
    </row>
    <row r="5" spans="1:16" s="279" customFormat="1">
      <c r="B5" s="179" t="s">
        <v>12</v>
      </c>
      <c r="C5" s="45">
        <v>0.74299999999999999</v>
      </c>
      <c r="D5" s="10">
        <v>0.7</v>
      </c>
      <c r="E5" s="234">
        <v>7.0000000000000007E-2</v>
      </c>
      <c r="F5" s="279">
        <v>0.4</v>
      </c>
      <c r="G5" s="45">
        <v>4.0000000000000001E-3</v>
      </c>
      <c r="H5" s="10">
        <v>0.1</v>
      </c>
      <c r="I5" s="45">
        <v>0.18</v>
      </c>
      <c r="J5" s="10">
        <v>0.2</v>
      </c>
      <c r="K5" s="45">
        <v>2E-3</v>
      </c>
      <c r="L5" s="10">
        <v>0.1</v>
      </c>
      <c r="M5" s="45">
        <v>3.4000000000000002E-2</v>
      </c>
      <c r="N5" s="10">
        <v>0.7</v>
      </c>
      <c r="O5" s="45">
        <v>0.21</v>
      </c>
      <c r="P5" s="186" t="s">
        <v>256</v>
      </c>
    </row>
    <row r="6" spans="1:16" s="279" customFormat="1">
      <c r="B6" s="179" t="s">
        <v>11</v>
      </c>
      <c r="C6" s="45">
        <v>0.749</v>
      </c>
      <c r="D6" s="10">
        <v>0.9</v>
      </c>
      <c r="E6" s="45">
        <v>0.19700000000000001</v>
      </c>
      <c r="F6" s="10">
        <v>0.4</v>
      </c>
      <c r="G6" s="45">
        <v>8.0000000000000002E-3</v>
      </c>
      <c r="H6" s="10">
        <v>0.4</v>
      </c>
      <c r="I6" s="45">
        <v>6.4000000000000001E-2</v>
      </c>
      <c r="J6" s="10">
        <v>0.3</v>
      </c>
      <c r="K6" s="45">
        <v>2E-3</v>
      </c>
      <c r="L6" s="10">
        <v>0.1</v>
      </c>
      <c r="M6" s="45">
        <v>2.5000000000000001E-2</v>
      </c>
      <c r="N6" s="10">
        <v>0.6</v>
      </c>
      <c r="O6" s="45">
        <v>8.5000000000000006E-2</v>
      </c>
      <c r="P6" s="186" t="s">
        <v>256</v>
      </c>
    </row>
    <row r="7" spans="1:16" s="279" customFormat="1">
      <c r="B7" s="179" t="s">
        <v>21</v>
      </c>
      <c r="C7" s="45">
        <v>0.65700000000000003</v>
      </c>
      <c r="D7" s="10">
        <v>1.2</v>
      </c>
      <c r="E7" s="45">
        <v>0.21299999999999999</v>
      </c>
      <c r="F7" s="10">
        <v>0.6</v>
      </c>
      <c r="G7" s="45">
        <v>5.0000000000000001E-3</v>
      </c>
      <c r="H7" s="10">
        <v>0.1</v>
      </c>
      <c r="I7" s="45">
        <v>6.6000000000000003E-2</v>
      </c>
      <c r="J7" s="10">
        <v>0.2</v>
      </c>
      <c r="K7" s="45">
        <v>1E-3</v>
      </c>
      <c r="L7" s="10">
        <v>0.1</v>
      </c>
      <c r="M7" s="45">
        <v>0.09</v>
      </c>
      <c r="N7" s="10">
        <v>1.2</v>
      </c>
      <c r="O7" s="45">
        <v>0.17599999999999999</v>
      </c>
      <c r="P7" s="186" t="s">
        <v>256</v>
      </c>
    </row>
    <row r="8" spans="1:16" s="279" customFormat="1">
      <c r="B8" s="179" t="s">
        <v>20</v>
      </c>
      <c r="C8" s="45">
        <v>0.93500000000000005</v>
      </c>
      <c r="D8" s="10">
        <v>1.7</v>
      </c>
      <c r="E8" s="45">
        <v>5.3999999999999999E-2</v>
      </c>
      <c r="F8" s="10">
        <v>1.2</v>
      </c>
      <c r="G8" s="45" t="s">
        <v>146</v>
      </c>
      <c r="H8" s="10" t="s">
        <v>146</v>
      </c>
      <c r="I8" s="45">
        <v>1.0999999999999999E-2</v>
      </c>
      <c r="J8" s="10">
        <v>0.7</v>
      </c>
      <c r="K8" s="45" t="s">
        <v>146</v>
      </c>
      <c r="L8" s="10" t="s">
        <v>146</v>
      </c>
      <c r="M8" s="45">
        <v>1.4999999999999999E-2</v>
      </c>
      <c r="N8" s="10">
        <v>1.1000000000000001</v>
      </c>
      <c r="O8" s="45">
        <v>8.1000000000000003E-2</v>
      </c>
      <c r="P8" s="186" t="s">
        <v>256</v>
      </c>
    </row>
    <row r="9" spans="1:16" s="279" customFormat="1">
      <c r="B9" s="179" t="s">
        <v>27</v>
      </c>
      <c r="C9" s="45">
        <v>0.68799999999999994</v>
      </c>
      <c r="D9" s="10">
        <v>2.9</v>
      </c>
      <c r="E9" s="45">
        <v>0.23699999999999999</v>
      </c>
      <c r="F9" s="10">
        <v>1.6</v>
      </c>
      <c r="G9" s="45">
        <v>2.1999999999999999E-2</v>
      </c>
      <c r="H9" s="10">
        <v>0.9</v>
      </c>
      <c r="I9" s="45">
        <v>2.5999999999999999E-2</v>
      </c>
      <c r="J9" s="10">
        <v>0.9</v>
      </c>
      <c r="K9" s="45">
        <v>1E-3</v>
      </c>
      <c r="L9" s="10">
        <v>0.1</v>
      </c>
      <c r="M9" s="45">
        <v>8.2000000000000003E-2</v>
      </c>
      <c r="N9" s="10">
        <v>2.5</v>
      </c>
      <c r="O9" s="45">
        <v>0.318</v>
      </c>
      <c r="P9" s="186" t="s">
        <v>256</v>
      </c>
    </row>
    <row r="10" spans="1:16" s="279" customFormat="1">
      <c r="B10" s="179" t="s">
        <v>22</v>
      </c>
      <c r="C10" s="45">
        <v>0.46600000000000003</v>
      </c>
      <c r="D10" s="10">
        <v>1.1000000000000001</v>
      </c>
      <c r="E10" s="45">
        <v>0.41899999999999998</v>
      </c>
      <c r="F10" s="10">
        <v>0.6</v>
      </c>
      <c r="G10" s="45">
        <v>6.0000000000000001E-3</v>
      </c>
      <c r="H10" s="10">
        <v>0.2</v>
      </c>
      <c r="I10" s="45">
        <v>6.5000000000000002E-2</v>
      </c>
      <c r="J10" s="10">
        <v>0.2</v>
      </c>
      <c r="K10" s="45">
        <v>1E-3</v>
      </c>
      <c r="L10" s="10">
        <v>0.1</v>
      </c>
      <c r="M10" s="45">
        <v>7.8E-2</v>
      </c>
      <c r="N10" s="10">
        <v>1.1000000000000001</v>
      </c>
      <c r="O10" s="45">
        <v>0.23799999999999999</v>
      </c>
      <c r="P10" s="186" t="s">
        <v>256</v>
      </c>
    </row>
    <row r="11" spans="1:16" s="279" customFormat="1">
      <c r="B11" s="179" t="s">
        <v>15</v>
      </c>
      <c r="C11" s="45">
        <v>0.83299999999999996</v>
      </c>
      <c r="D11" s="10">
        <v>0.9</v>
      </c>
      <c r="E11" s="45">
        <v>0.128</v>
      </c>
      <c r="F11" s="10">
        <v>0.4</v>
      </c>
      <c r="G11" s="45">
        <v>5.0000000000000001E-3</v>
      </c>
      <c r="H11" s="10">
        <v>0.3</v>
      </c>
      <c r="I11" s="45">
        <v>3.9E-2</v>
      </c>
      <c r="J11" s="10">
        <v>0.3</v>
      </c>
      <c r="K11" s="45" t="s">
        <v>146</v>
      </c>
      <c r="L11" s="10" t="s">
        <v>146</v>
      </c>
      <c r="M11" s="45">
        <v>2.8000000000000001E-2</v>
      </c>
      <c r="N11" s="10">
        <v>0.7</v>
      </c>
      <c r="O11" s="45">
        <v>6.7000000000000004E-2</v>
      </c>
      <c r="P11" s="186" t="s">
        <v>256</v>
      </c>
    </row>
    <row r="12" spans="1:16" s="279" customFormat="1">
      <c r="B12" s="179" t="s">
        <v>25</v>
      </c>
      <c r="C12" s="45">
        <v>0.59499999999999997</v>
      </c>
      <c r="D12" s="10">
        <v>1.4</v>
      </c>
      <c r="E12" s="45">
        <v>0.14899999999999999</v>
      </c>
      <c r="F12" s="10">
        <v>0.7</v>
      </c>
      <c r="G12" s="45">
        <v>1.4E-2</v>
      </c>
      <c r="H12" s="10">
        <v>0.6</v>
      </c>
      <c r="I12" s="45">
        <v>0.17100000000000001</v>
      </c>
      <c r="J12" s="10">
        <v>0.3</v>
      </c>
      <c r="K12" s="45">
        <v>1E-3</v>
      </c>
      <c r="L12" s="10">
        <v>0.1</v>
      </c>
      <c r="M12" s="45">
        <v>0.11600000000000001</v>
      </c>
      <c r="N12" s="10">
        <v>1.3</v>
      </c>
      <c r="O12" s="45">
        <v>0.42699999999999999</v>
      </c>
      <c r="P12" s="186" t="s">
        <v>256</v>
      </c>
    </row>
    <row r="13" spans="1:16" s="279" customFormat="1">
      <c r="B13" s="179" t="s">
        <v>7</v>
      </c>
      <c r="C13" s="45">
        <v>0.90900000000000003</v>
      </c>
      <c r="D13" s="10">
        <v>1.5</v>
      </c>
      <c r="E13" s="45">
        <v>2.8000000000000001E-2</v>
      </c>
      <c r="F13" s="10">
        <v>0.1</v>
      </c>
      <c r="G13" s="45">
        <v>5.0000000000000001E-3</v>
      </c>
      <c r="H13" s="10">
        <v>0.4</v>
      </c>
      <c r="I13" s="45">
        <v>5.1999999999999998E-2</v>
      </c>
      <c r="J13" s="10">
        <v>0.4</v>
      </c>
      <c r="K13" s="45" t="s">
        <v>146</v>
      </c>
      <c r="L13" s="10" t="s">
        <v>146</v>
      </c>
      <c r="M13" s="45">
        <v>2.1000000000000001E-2</v>
      </c>
      <c r="N13" s="10">
        <v>1.5</v>
      </c>
      <c r="O13" s="45">
        <v>7.0000000000000007E-2</v>
      </c>
      <c r="P13" s="186" t="s">
        <v>256</v>
      </c>
    </row>
    <row r="14" spans="1:16" s="279" customFormat="1">
      <c r="B14" s="179" t="s">
        <v>18</v>
      </c>
      <c r="C14" s="45">
        <v>0.61599999999999999</v>
      </c>
      <c r="D14" s="10">
        <v>1.3</v>
      </c>
      <c r="E14" s="45">
        <v>0.215</v>
      </c>
      <c r="F14" s="10">
        <v>0.6</v>
      </c>
      <c r="G14" s="45">
        <v>6.0000000000000001E-3</v>
      </c>
      <c r="H14" s="10">
        <v>0.4</v>
      </c>
      <c r="I14" s="45">
        <v>0.127</v>
      </c>
      <c r="J14" s="10">
        <v>0.2</v>
      </c>
      <c r="K14" s="45" t="s">
        <v>146</v>
      </c>
      <c r="L14" s="10" t="s">
        <v>146</v>
      </c>
      <c r="M14" s="45">
        <v>0.06</v>
      </c>
      <c r="N14" s="10">
        <v>1.2</v>
      </c>
      <c r="O14" s="45">
        <v>0.185</v>
      </c>
      <c r="P14" s="186" t="s">
        <v>256</v>
      </c>
    </row>
    <row r="15" spans="1:16" s="279" customFormat="1">
      <c r="B15" s="179" t="s">
        <v>14</v>
      </c>
      <c r="C15" s="45">
        <v>0.57699999999999996</v>
      </c>
      <c r="D15" s="10">
        <v>1</v>
      </c>
      <c r="E15" s="45">
        <v>0.11899999999999999</v>
      </c>
      <c r="F15" s="10">
        <v>0.5</v>
      </c>
      <c r="G15" s="45">
        <v>8.0000000000000002E-3</v>
      </c>
      <c r="H15" s="10">
        <v>0.3</v>
      </c>
      <c r="I15" s="45">
        <v>0.25600000000000001</v>
      </c>
      <c r="J15" s="10">
        <v>0.2</v>
      </c>
      <c r="K15" s="45">
        <v>2E-3</v>
      </c>
      <c r="L15" s="10">
        <v>0.1</v>
      </c>
      <c r="M15" s="45">
        <v>7.6999999999999999E-2</v>
      </c>
      <c r="N15" s="10">
        <v>1.1000000000000001</v>
      </c>
      <c r="O15" s="45">
        <v>0.221</v>
      </c>
      <c r="P15" s="186" t="s">
        <v>256</v>
      </c>
    </row>
    <row r="16" spans="1:16" s="279" customFormat="1">
      <c r="B16" s="179" t="s">
        <v>13</v>
      </c>
      <c r="C16" s="45">
        <v>0.84399999999999997</v>
      </c>
      <c r="D16" s="10">
        <v>0.6</v>
      </c>
      <c r="E16" s="45">
        <v>8.3000000000000004E-2</v>
      </c>
      <c r="F16" s="10">
        <v>0.4</v>
      </c>
      <c r="G16" s="45">
        <v>4.0000000000000001E-3</v>
      </c>
      <c r="H16" s="10">
        <v>0.1</v>
      </c>
      <c r="I16" s="45">
        <v>6.2E-2</v>
      </c>
      <c r="J16" s="10">
        <v>0.1</v>
      </c>
      <c r="K16" s="45">
        <v>0</v>
      </c>
      <c r="L16" s="10">
        <v>0.1</v>
      </c>
      <c r="M16" s="45">
        <v>2.9000000000000001E-2</v>
      </c>
      <c r="N16" s="10">
        <v>0.7</v>
      </c>
      <c r="O16" s="45">
        <v>0.111</v>
      </c>
      <c r="P16" s="186" t="s">
        <v>256</v>
      </c>
    </row>
    <row r="17" spans="1:16" s="279" customFormat="1">
      <c r="B17" s="179" t="s">
        <v>8</v>
      </c>
      <c r="C17" s="45">
        <v>0.83299999999999996</v>
      </c>
      <c r="D17" s="10">
        <v>0.8</v>
      </c>
      <c r="E17" s="45">
        <v>4.2000000000000003E-2</v>
      </c>
      <c r="F17" s="10">
        <v>0.4</v>
      </c>
      <c r="G17" s="45">
        <v>5.0000000000000001E-3</v>
      </c>
      <c r="H17" s="10">
        <v>0.4</v>
      </c>
      <c r="I17" s="45">
        <v>0.12</v>
      </c>
      <c r="J17" s="10">
        <v>0.2</v>
      </c>
      <c r="K17" s="45">
        <v>1E-3</v>
      </c>
      <c r="L17" s="10">
        <v>0.1</v>
      </c>
      <c r="M17" s="45">
        <v>2.1000000000000001E-2</v>
      </c>
      <c r="N17" s="10">
        <v>0.8</v>
      </c>
      <c r="O17" s="45">
        <v>0.13900000000000001</v>
      </c>
      <c r="P17" s="186" t="s">
        <v>256</v>
      </c>
    </row>
    <row r="18" spans="1:16" s="279" customFormat="1">
      <c r="B18" s="179" t="s">
        <v>19</v>
      </c>
      <c r="C18" s="45">
        <v>0.93300000000000005</v>
      </c>
      <c r="D18" s="10">
        <v>0.7</v>
      </c>
      <c r="E18" s="45">
        <v>0.04</v>
      </c>
      <c r="F18" s="10">
        <v>0.2</v>
      </c>
      <c r="G18" s="45">
        <v>3.0000000000000001E-3</v>
      </c>
      <c r="H18" s="10">
        <v>0.2</v>
      </c>
      <c r="I18" s="45">
        <v>2.3E-2</v>
      </c>
      <c r="J18" s="10">
        <v>0.1</v>
      </c>
      <c r="K18" s="45">
        <v>1E-3</v>
      </c>
      <c r="L18" s="10">
        <v>0.1</v>
      </c>
      <c r="M18" s="45">
        <v>2.1000000000000001E-2</v>
      </c>
      <c r="N18" s="10">
        <v>0.7</v>
      </c>
      <c r="O18" s="45">
        <v>9.5000000000000001E-2</v>
      </c>
      <c r="P18" s="186" t="s">
        <v>256</v>
      </c>
    </row>
    <row r="19" spans="1:16" s="279" customFormat="1">
      <c r="B19" s="722" t="s">
        <v>26</v>
      </c>
      <c r="C19" s="617">
        <v>0.68400000000000005</v>
      </c>
      <c r="D19" s="551">
        <v>1.4</v>
      </c>
      <c r="E19" s="617">
        <v>0.123</v>
      </c>
      <c r="F19" s="551">
        <v>0.4</v>
      </c>
      <c r="G19" s="617">
        <v>4.0000000000000001E-3</v>
      </c>
      <c r="H19" s="551">
        <v>0.2</v>
      </c>
      <c r="I19" s="617">
        <v>6.0999999999999999E-2</v>
      </c>
      <c r="J19" s="551">
        <v>0.2</v>
      </c>
      <c r="K19" s="617">
        <v>2E-3</v>
      </c>
      <c r="L19" s="551">
        <v>0.1</v>
      </c>
      <c r="M19" s="617">
        <v>0.15</v>
      </c>
      <c r="N19" s="551">
        <v>1.4</v>
      </c>
      <c r="O19" s="617">
        <v>0.42899999999999999</v>
      </c>
      <c r="P19" s="722" t="s">
        <v>256</v>
      </c>
    </row>
    <row r="20" spans="1:16" s="279" customFormat="1">
      <c r="B20" s="179" t="s">
        <v>23</v>
      </c>
      <c r="C20" s="45">
        <v>0.82599999999999996</v>
      </c>
      <c r="D20" s="10">
        <v>2</v>
      </c>
      <c r="E20" s="45">
        <v>0.158</v>
      </c>
      <c r="F20" s="10">
        <v>1.1000000000000001</v>
      </c>
      <c r="G20" s="45">
        <v>8.9999999999999993E-3</v>
      </c>
      <c r="H20" s="10">
        <v>0.6</v>
      </c>
      <c r="I20" s="45">
        <v>1.7000000000000001E-2</v>
      </c>
      <c r="J20" s="10">
        <v>0.6</v>
      </c>
      <c r="K20" s="45" t="s">
        <v>146</v>
      </c>
      <c r="L20" s="10" t="s">
        <v>146</v>
      </c>
      <c r="M20" s="45">
        <v>2.5999999999999999E-2</v>
      </c>
      <c r="N20" s="10">
        <v>1.5</v>
      </c>
      <c r="O20" s="45">
        <v>9.8000000000000004E-2</v>
      </c>
      <c r="P20" s="186" t="s">
        <v>256</v>
      </c>
    </row>
    <row r="21" spans="1:16" s="279" customFormat="1">
      <c r="B21" s="179" t="s">
        <v>9</v>
      </c>
      <c r="C21" s="45">
        <v>0.628</v>
      </c>
      <c r="D21" s="10">
        <v>1.6</v>
      </c>
      <c r="E21" s="45">
        <v>0.108</v>
      </c>
      <c r="F21" s="10">
        <v>0.7</v>
      </c>
      <c r="G21" s="45">
        <v>8.0000000000000002E-3</v>
      </c>
      <c r="H21" s="10">
        <v>0.4</v>
      </c>
      <c r="I21" s="45">
        <v>0.19600000000000001</v>
      </c>
      <c r="J21" s="10">
        <v>0.3</v>
      </c>
      <c r="K21" s="45" t="s">
        <v>146</v>
      </c>
      <c r="L21" s="10" t="s">
        <v>146</v>
      </c>
      <c r="M21" s="45">
        <v>8.5000000000000006E-2</v>
      </c>
      <c r="N21" s="10">
        <v>1.8</v>
      </c>
      <c r="O21" s="45">
        <v>0.152</v>
      </c>
      <c r="P21" s="186" t="s">
        <v>256</v>
      </c>
    </row>
    <row r="22" spans="1:16" s="279" customFormat="1">
      <c r="B22" s="179" t="s">
        <v>10</v>
      </c>
      <c r="C22" s="45">
        <v>0.95099999999999996</v>
      </c>
      <c r="D22" s="10">
        <v>0.7</v>
      </c>
      <c r="E22" s="45">
        <v>3.1E-2</v>
      </c>
      <c r="F22" s="10">
        <v>0.4</v>
      </c>
      <c r="G22" s="45">
        <v>2E-3</v>
      </c>
      <c r="H22" s="10">
        <v>0.2</v>
      </c>
      <c r="I22" s="45">
        <v>2.9000000000000001E-2</v>
      </c>
      <c r="J22" s="10">
        <v>0.1</v>
      </c>
      <c r="K22" s="45" t="s">
        <v>146</v>
      </c>
      <c r="L22" s="10" t="s">
        <v>146</v>
      </c>
      <c r="M22" s="45">
        <v>8.9999999999999993E-3</v>
      </c>
      <c r="N22" s="10">
        <v>0.5</v>
      </c>
      <c r="O22" s="45">
        <v>9.1999999999999998E-2</v>
      </c>
      <c r="P22" s="186" t="s">
        <v>256</v>
      </c>
    </row>
    <row r="23" spans="1:16" s="279" customFormat="1">
      <c r="B23" s="179" t="s">
        <v>17</v>
      </c>
      <c r="C23" s="45">
        <v>0.52400000000000002</v>
      </c>
      <c r="D23" s="10">
        <v>1.5</v>
      </c>
      <c r="E23" s="45">
        <v>0.23</v>
      </c>
      <c r="F23" s="10">
        <v>0.6</v>
      </c>
      <c r="G23" s="45">
        <v>5.0000000000000001E-3</v>
      </c>
      <c r="H23" s="10">
        <v>0.2</v>
      </c>
      <c r="I23" s="45">
        <v>6.5000000000000002E-2</v>
      </c>
      <c r="J23" s="10">
        <v>0.3</v>
      </c>
      <c r="K23" s="45" t="s">
        <v>146</v>
      </c>
      <c r="L23" s="10" t="s">
        <v>146</v>
      </c>
      <c r="M23" s="45">
        <v>0.21</v>
      </c>
      <c r="N23" s="10">
        <v>1.6</v>
      </c>
      <c r="O23" s="45">
        <v>0.32800000000000001</v>
      </c>
      <c r="P23" s="186" t="s">
        <v>256</v>
      </c>
    </row>
    <row r="24" spans="1:16" s="279" customFormat="1">
      <c r="B24" s="568" t="s">
        <v>16</v>
      </c>
      <c r="C24" s="90">
        <v>0.90300000000000002</v>
      </c>
      <c r="D24" s="11">
        <v>1.2</v>
      </c>
      <c r="E24" s="90">
        <v>6.0999999999999999E-2</v>
      </c>
      <c r="F24" s="11">
        <v>0.7</v>
      </c>
      <c r="G24" s="90" t="s">
        <v>146</v>
      </c>
      <c r="H24" s="11" t="s">
        <v>146</v>
      </c>
      <c r="I24" s="90">
        <v>3.5000000000000003E-2</v>
      </c>
      <c r="J24" s="11">
        <v>0.6</v>
      </c>
      <c r="K24" s="90" t="s">
        <v>146</v>
      </c>
      <c r="L24" s="11" t="s">
        <v>146</v>
      </c>
      <c r="M24" s="90">
        <v>3.1E-2</v>
      </c>
      <c r="N24" s="11">
        <v>1.5</v>
      </c>
      <c r="O24" s="90">
        <v>0.10199999999999999</v>
      </c>
      <c r="P24" s="678" t="s">
        <v>256</v>
      </c>
    </row>
    <row r="25" spans="1:16" s="279" customFormat="1">
      <c r="B25" s="154" t="s">
        <v>42</v>
      </c>
      <c r="C25" s="45">
        <v>0.69499999999999995</v>
      </c>
      <c r="D25" s="186">
        <v>0.3</v>
      </c>
      <c r="E25" s="45">
        <v>0.151</v>
      </c>
      <c r="F25" s="186">
        <v>0.1</v>
      </c>
      <c r="G25" s="45">
        <v>6.0000000000000001E-3</v>
      </c>
      <c r="H25" s="186">
        <v>0.1</v>
      </c>
      <c r="I25" s="45">
        <v>0.107</v>
      </c>
      <c r="J25" s="186">
        <v>0.1</v>
      </c>
      <c r="K25" s="45">
        <v>1E-3</v>
      </c>
      <c r="L25" s="186">
        <v>0.1</v>
      </c>
      <c r="M25" s="45">
        <v>7.0999999999999994E-2</v>
      </c>
      <c r="N25" s="186">
        <v>0.3</v>
      </c>
      <c r="O25" s="45">
        <v>0.20899999999999999</v>
      </c>
      <c r="P25" s="186" t="s">
        <v>256</v>
      </c>
    </row>
    <row r="26" spans="1:16" s="279" customFormat="1">
      <c r="B26" s="16" t="s">
        <v>16</v>
      </c>
      <c r="C26" s="90">
        <v>0.90300000000000002</v>
      </c>
      <c r="D26" s="11">
        <v>1.2</v>
      </c>
      <c r="E26" s="90">
        <v>6.0999999999999999E-2</v>
      </c>
      <c r="F26" s="11">
        <v>0.7</v>
      </c>
      <c r="G26" s="90" t="s">
        <v>146</v>
      </c>
      <c r="H26" s="11" t="s">
        <v>146</v>
      </c>
      <c r="I26" s="90">
        <v>3.5000000000000003E-2</v>
      </c>
      <c r="J26" s="11">
        <v>0.6</v>
      </c>
      <c r="K26" s="90" t="s">
        <v>146</v>
      </c>
      <c r="L26" s="11" t="s">
        <v>146</v>
      </c>
      <c r="M26" s="90">
        <v>3.1E-2</v>
      </c>
      <c r="N26" s="11">
        <v>1.5</v>
      </c>
      <c r="O26" s="90">
        <v>0.10199999999999999</v>
      </c>
      <c r="P26" s="361" t="s">
        <v>256</v>
      </c>
    </row>
    <row r="27" spans="1:16" s="279" customFormat="1">
      <c r="B27" s="158"/>
      <c r="C27" s="90"/>
      <c r="D27" s="11"/>
      <c r="E27" s="90"/>
      <c r="F27" s="11"/>
      <c r="G27" s="90"/>
      <c r="H27" s="11"/>
      <c r="I27" s="90"/>
      <c r="J27" s="11"/>
      <c r="K27" s="90"/>
      <c r="L27" s="11"/>
      <c r="M27" s="90"/>
      <c r="N27" s="11"/>
      <c r="O27" s="90"/>
      <c r="P27" s="158"/>
    </row>
    <row r="28" spans="1:16" s="279" customFormat="1" ht="26.1" customHeight="1">
      <c r="A28" s="725" t="s">
        <v>231</v>
      </c>
      <c r="B28" s="725"/>
      <c r="C28" s="725"/>
      <c r="D28" s="725"/>
      <c r="E28" s="725"/>
      <c r="F28" s="725"/>
      <c r="G28" s="725"/>
      <c r="H28" s="725"/>
      <c r="I28" s="725"/>
      <c r="J28" s="224"/>
    </row>
    <row r="29" spans="1:16" s="279" customFormat="1">
      <c r="A29" s="725" t="s">
        <v>43</v>
      </c>
      <c r="B29" s="725"/>
      <c r="C29" s="725"/>
      <c r="D29" s="725"/>
      <c r="E29" s="725"/>
      <c r="F29" s="725"/>
      <c r="G29" s="725"/>
      <c r="H29" s="725"/>
      <c r="I29" s="725"/>
      <c r="J29" s="232"/>
    </row>
    <row r="30" spans="1:16">
      <c r="A30" s="75"/>
      <c r="B30" s="75"/>
      <c r="C30" s="75"/>
      <c r="D30" s="75"/>
      <c r="E30" s="75"/>
      <c r="F30" s="75"/>
      <c r="G30" s="75"/>
      <c r="H30" s="75"/>
      <c r="I30" s="75"/>
      <c r="J30" s="75"/>
      <c r="K30" s="58"/>
      <c r="L30" s="58"/>
      <c r="M30" s="58"/>
      <c r="N30" s="58"/>
      <c r="O30" s="58"/>
      <c r="P30" s="58"/>
    </row>
    <row r="31" spans="1:16" s="18" customFormat="1">
      <c r="A31" s="730" t="s">
        <v>210</v>
      </c>
      <c r="B31" s="730"/>
      <c r="C31" s="730"/>
      <c r="D31" s="730"/>
      <c r="E31" s="730"/>
      <c r="F31" s="730"/>
      <c r="G31" s="730"/>
      <c r="H31" s="730"/>
      <c r="I31" s="730"/>
      <c r="J31" s="413"/>
      <c r="K31" s="414"/>
      <c r="L31" s="414"/>
      <c r="M31" s="414"/>
      <c r="N31" s="414"/>
      <c r="O31" s="414"/>
      <c r="P31" s="414"/>
    </row>
    <row r="32" spans="1:16" s="279" customFormat="1">
      <c r="A32" s="412"/>
      <c r="B32" s="412"/>
      <c r="C32" s="412"/>
      <c r="D32" s="412"/>
      <c r="E32" s="412"/>
      <c r="F32" s="412"/>
      <c r="G32" s="412"/>
      <c r="H32" s="412"/>
      <c r="I32" s="412"/>
      <c r="J32" s="412"/>
      <c r="K32" s="412"/>
      <c r="L32" s="412"/>
      <c r="M32" s="412"/>
      <c r="N32" s="412"/>
      <c r="O32" s="412"/>
      <c r="P32" s="412"/>
    </row>
    <row r="33" spans="1:16" s="8" customFormat="1" ht="48">
      <c r="A33" s="415"/>
      <c r="B33" s="428"/>
      <c r="C33" s="428" t="s">
        <v>44</v>
      </c>
      <c r="D33" s="428" t="s">
        <v>35</v>
      </c>
      <c r="E33" s="428" t="s">
        <v>36</v>
      </c>
      <c r="F33" s="428" t="s">
        <v>35</v>
      </c>
      <c r="G33" s="428" t="s">
        <v>37</v>
      </c>
      <c r="H33" s="428" t="s">
        <v>35</v>
      </c>
      <c r="I33" s="429" t="s">
        <v>38</v>
      </c>
      <c r="J33" s="428" t="s">
        <v>35</v>
      </c>
      <c r="K33" s="429" t="s">
        <v>39</v>
      </c>
      <c r="L33" s="428" t="s">
        <v>35</v>
      </c>
      <c r="M33" s="429" t="s">
        <v>40</v>
      </c>
      <c r="N33" s="428" t="s">
        <v>35</v>
      </c>
      <c r="O33" s="429" t="s">
        <v>41</v>
      </c>
      <c r="P33" s="428" t="s">
        <v>35</v>
      </c>
    </row>
    <row r="34" spans="1:16" s="279" customFormat="1">
      <c r="A34" s="412"/>
      <c r="B34" s="426">
        <v>2015</v>
      </c>
      <c r="C34" s="419">
        <v>0.90700000000000003</v>
      </c>
      <c r="D34" s="420">
        <v>1.2</v>
      </c>
      <c r="E34" s="419">
        <v>4.9000000000000002E-2</v>
      </c>
      <c r="F34" s="420">
        <v>0.5</v>
      </c>
      <c r="G34" s="419">
        <v>6.0000000000000001E-3</v>
      </c>
      <c r="H34" s="420">
        <v>0.4</v>
      </c>
      <c r="I34" s="419">
        <v>3.5000000000000003E-2</v>
      </c>
      <c r="J34" s="420">
        <v>0.2</v>
      </c>
      <c r="K34" s="419" t="s">
        <v>146</v>
      </c>
      <c r="L34" s="420" t="s">
        <v>146</v>
      </c>
      <c r="M34" s="421">
        <v>1.9E-2</v>
      </c>
      <c r="N34" s="422">
        <v>0.9</v>
      </c>
      <c r="O34" s="421">
        <v>8.6999999999999994E-2</v>
      </c>
      <c r="P34" s="425" t="s">
        <v>146</v>
      </c>
    </row>
    <row r="35" spans="1:16" s="279" customFormat="1">
      <c r="A35" s="412"/>
      <c r="B35" s="427">
        <v>2016</v>
      </c>
      <c r="C35" s="419">
        <v>0.90400000000000003</v>
      </c>
      <c r="D35" s="420">
        <v>1.3</v>
      </c>
      <c r="E35" s="419">
        <v>5.3999999999999999E-2</v>
      </c>
      <c r="F35" s="420">
        <v>0.3</v>
      </c>
      <c r="G35" s="419">
        <v>6.0000000000000001E-3</v>
      </c>
      <c r="H35" s="420">
        <v>0.4</v>
      </c>
      <c r="I35" s="419">
        <v>3.4000000000000002E-2</v>
      </c>
      <c r="J35" s="420">
        <v>0.2</v>
      </c>
      <c r="K35" s="419" t="s">
        <v>146</v>
      </c>
      <c r="L35" s="420" t="s">
        <v>146</v>
      </c>
      <c r="M35" s="421">
        <v>2.1999999999999999E-2</v>
      </c>
      <c r="N35" s="422">
        <v>1.1000000000000001</v>
      </c>
      <c r="O35" s="421">
        <v>8.7999999999999995E-2</v>
      </c>
      <c r="P35" s="425" t="s">
        <v>146</v>
      </c>
    </row>
    <row r="36" spans="1:16" s="279" customFormat="1">
      <c r="A36" s="412"/>
      <c r="B36" s="427">
        <v>2017</v>
      </c>
      <c r="C36" s="423">
        <v>0.91400000000000003</v>
      </c>
      <c r="D36" s="424">
        <v>1.4</v>
      </c>
      <c r="E36" s="423">
        <v>6.2E-2</v>
      </c>
      <c r="F36" s="424">
        <v>1.1000000000000001</v>
      </c>
      <c r="G36" s="423">
        <v>4.0000000000000001E-3</v>
      </c>
      <c r="H36" s="424">
        <v>0.3</v>
      </c>
      <c r="I36" s="423">
        <v>3.6999999999999998E-2</v>
      </c>
      <c r="J36" s="424">
        <v>0.3</v>
      </c>
      <c r="K36" s="419" t="s">
        <v>146</v>
      </c>
      <c r="L36" s="420" t="s">
        <v>146</v>
      </c>
      <c r="M36" s="423">
        <v>1.7999999999999999E-2</v>
      </c>
      <c r="N36" s="424">
        <v>0.9</v>
      </c>
      <c r="O36" s="423">
        <v>9.5000000000000001E-2</v>
      </c>
      <c r="P36" s="425" t="s">
        <v>146</v>
      </c>
    </row>
    <row r="37" spans="1:16" s="279" customFormat="1">
      <c r="A37" s="412"/>
      <c r="B37" s="427">
        <v>2018</v>
      </c>
      <c r="C37" s="423">
        <v>0.89900000000000002</v>
      </c>
      <c r="D37" s="424">
        <v>1.6</v>
      </c>
      <c r="E37" s="423">
        <v>6.5000000000000002E-2</v>
      </c>
      <c r="F37" s="424">
        <v>0.8</v>
      </c>
      <c r="G37" s="423">
        <v>5.0000000000000001E-3</v>
      </c>
      <c r="H37" s="424">
        <v>0.2</v>
      </c>
      <c r="I37" s="423">
        <v>3.5000000000000003E-2</v>
      </c>
      <c r="J37" s="424">
        <v>0.2</v>
      </c>
      <c r="K37" s="419" t="s">
        <v>146</v>
      </c>
      <c r="L37" s="420" t="s">
        <v>146</v>
      </c>
      <c r="M37" s="423">
        <v>0.03</v>
      </c>
      <c r="N37" s="424">
        <v>1.2</v>
      </c>
      <c r="O37" s="423">
        <v>9.7000000000000003E-2</v>
      </c>
      <c r="P37" s="425" t="s">
        <v>146</v>
      </c>
    </row>
    <row r="38" spans="1:16" s="279" customFormat="1">
      <c r="A38" s="412"/>
      <c r="B38" s="427">
        <v>2019</v>
      </c>
      <c r="C38" s="423">
        <v>0.90300000000000002</v>
      </c>
      <c r="D38" s="424">
        <v>1.2</v>
      </c>
      <c r="E38" s="423">
        <v>6.0999999999999999E-2</v>
      </c>
      <c r="F38" s="424">
        <v>0.7</v>
      </c>
      <c r="G38" s="423" t="s">
        <v>146</v>
      </c>
      <c r="H38" s="424" t="s">
        <v>146</v>
      </c>
      <c r="I38" s="423">
        <v>3.5000000000000003E-2</v>
      </c>
      <c r="J38" s="424">
        <v>0.6</v>
      </c>
      <c r="K38" s="419" t="s">
        <v>146</v>
      </c>
      <c r="L38" s="420" t="s">
        <v>146</v>
      </c>
      <c r="M38" s="423">
        <v>3.1E-2</v>
      </c>
      <c r="N38" s="424">
        <v>1.5</v>
      </c>
      <c r="O38" s="423">
        <v>0.10199999999999999</v>
      </c>
      <c r="P38" s="425" t="s">
        <v>146</v>
      </c>
    </row>
    <row r="39" spans="1:16" s="279" customFormat="1">
      <c r="A39" s="412"/>
      <c r="B39" s="412"/>
      <c r="C39" s="412"/>
      <c r="D39" s="412"/>
      <c r="E39" s="412"/>
      <c r="F39" s="412"/>
      <c r="G39" s="412"/>
      <c r="H39" s="412"/>
      <c r="I39" s="412"/>
      <c r="J39" s="412"/>
      <c r="K39" s="412"/>
      <c r="L39" s="412"/>
      <c r="M39" s="412"/>
      <c r="N39" s="412"/>
      <c r="O39" s="412"/>
      <c r="P39" s="412"/>
    </row>
    <row r="40" spans="1:16" s="279" customFormat="1" ht="23.85" customHeight="1">
      <c r="A40" s="732" t="s">
        <v>550</v>
      </c>
      <c r="B40" s="732"/>
      <c r="C40" s="732"/>
      <c r="D40" s="732"/>
      <c r="E40" s="732"/>
      <c r="F40" s="732"/>
      <c r="G40" s="732"/>
      <c r="H40" s="732"/>
      <c r="I40" s="732"/>
      <c r="J40" s="416"/>
      <c r="K40" s="412"/>
      <c r="L40" s="412"/>
      <c r="M40" s="412"/>
      <c r="N40" s="412"/>
      <c r="O40" s="412"/>
      <c r="P40" s="412"/>
    </row>
    <row r="41" spans="1:16" s="279" customFormat="1" ht="15" customHeight="1">
      <c r="A41" s="732" t="s">
        <v>43</v>
      </c>
      <c r="B41" s="732"/>
      <c r="C41" s="732"/>
      <c r="D41" s="732"/>
      <c r="E41" s="732"/>
      <c r="F41" s="732"/>
      <c r="G41" s="732"/>
      <c r="H41" s="732"/>
      <c r="I41" s="732"/>
      <c r="J41" s="417"/>
      <c r="K41" s="412"/>
      <c r="L41" s="412"/>
      <c r="M41" s="412"/>
      <c r="N41" s="412"/>
      <c r="O41" s="412"/>
      <c r="P41" s="412"/>
    </row>
    <row r="42" spans="1:16">
      <c r="A42" s="418"/>
      <c r="B42" s="418"/>
      <c r="C42" s="418"/>
      <c r="D42" s="418"/>
      <c r="E42" s="418"/>
      <c r="F42" s="418"/>
      <c r="G42" s="418"/>
      <c r="H42" s="418"/>
      <c r="I42" s="418"/>
      <c r="J42" s="418"/>
      <c r="K42" s="412"/>
      <c r="L42" s="412"/>
      <c r="M42" s="412"/>
      <c r="N42" s="412"/>
      <c r="O42" s="412"/>
      <c r="P42" s="412"/>
    </row>
    <row r="43" spans="1:16" s="231" customFormat="1">
      <c r="A43" s="397" t="s">
        <v>271</v>
      </c>
    </row>
    <row r="44" spans="1:16" s="279" customFormat="1"/>
    <row r="45" spans="1:16" s="279" customFormat="1">
      <c r="B45" s="259" t="s">
        <v>50</v>
      </c>
      <c r="C45" s="260">
        <v>2021</v>
      </c>
      <c r="D45" s="206" t="s">
        <v>50</v>
      </c>
      <c r="E45" s="206" t="s">
        <v>272</v>
      </c>
    </row>
    <row r="46" spans="1:16" s="279" customFormat="1">
      <c r="B46" s="261" t="s">
        <v>22</v>
      </c>
      <c r="C46" s="208">
        <v>74</v>
      </c>
      <c r="D46" s="206"/>
      <c r="E46" s="206">
        <v>62</v>
      </c>
    </row>
    <row r="47" spans="1:16" s="279" customFormat="1">
      <c r="B47" s="261" t="s">
        <v>7</v>
      </c>
      <c r="C47" s="208">
        <v>63</v>
      </c>
      <c r="D47" s="206"/>
      <c r="E47" s="206">
        <v>62</v>
      </c>
    </row>
    <row r="48" spans="1:16" s="279" customFormat="1">
      <c r="B48" s="261" t="s">
        <v>20</v>
      </c>
      <c r="C48" s="208">
        <v>62</v>
      </c>
      <c r="D48" s="206"/>
      <c r="E48" s="206">
        <v>62</v>
      </c>
    </row>
    <row r="49" spans="2:5" s="279" customFormat="1">
      <c r="B49" s="261" t="s">
        <v>26</v>
      </c>
      <c r="C49" s="208">
        <v>61</v>
      </c>
      <c r="E49" s="209">
        <v>62</v>
      </c>
    </row>
    <row r="50" spans="2:5" s="279" customFormat="1">
      <c r="B50" s="261" t="s">
        <v>9</v>
      </c>
      <c r="C50" s="208">
        <v>61</v>
      </c>
      <c r="D50" s="206"/>
      <c r="E50" s="206">
        <v>62</v>
      </c>
    </row>
    <row r="51" spans="2:5" s="279" customFormat="1">
      <c r="B51" s="261" t="s">
        <v>24</v>
      </c>
      <c r="C51" s="208">
        <v>58</v>
      </c>
      <c r="D51" s="206"/>
      <c r="E51" s="206">
        <v>62</v>
      </c>
    </row>
    <row r="52" spans="2:5" s="279" customFormat="1">
      <c r="B52" s="261" t="s">
        <v>25</v>
      </c>
      <c r="C52" s="208">
        <v>57</v>
      </c>
      <c r="D52" s="206"/>
      <c r="E52" s="206">
        <v>62</v>
      </c>
    </row>
    <row r="53" spans="2:5" s="279" customFormat="1">
      <c r="B53" s="261" t="s">
        <v>13</v>
      </c>
      <c r="C53" s="208">
        <v>57</v>
      </c>
      <c r="D53" s="206"/>
      <c r="E53" s="206">
        <v>62</v>
      </c>
    </row>
    <row r="54" spans="2:5" s="279" customFormat="1">
      <c r="B54" s="261" t="s">
        <v>12</v>
      </c>
      <c r="C54" s="208">
        <v>56</v>
      </c>
      <c r="D54" s="206"/>
      <c r="E54" s="206">
        <v>62</v>
      </c>
    </row>
    <row r="55" spans="2:5" s="279" customFormat="1">
      <c r="B55" s="261" t="s">
        <v>21</v>
      </c>
      <c r="C55" s="208">
        <v>55</v>
      </c>
      <c r="D55" s="206"/>
      <c r="E55" s="206">
        <v>62</v>
      </c>
    </row>
    <row r="56" spans="2:5" s="279" customFormat="1">
      <c r="B56" s="261" t="s">
        <v>18</v>
      </c>
      <c r="C56" s="208">
        <v>55</v>
      </c>
      <c r="D56" s="206"/>
      <c r="E56" s="206">
        <v>62</v>
      </c>
    </row>
    <row r="57" spans="2:5" s="279" customFormat="1">
      <c r="B57" s="261" t="s">
        <v>17</v>
      </c>
      <c r="C57" s="208">
        <v>55</v>
      </c>
      <c r="D57" s="206"/>
      <c r="E57" s="206">
        <v>62</v>
      </c>
    </row>
    <row r="58" spans="2:5" s="279" customFormat="1">
      <c r="B58" s="261" t="s">
        <v>11</v>
      </c>
      <c r="C58" s="208">
        <v>52</v>
      </c>
      <c r="D58" s="206"/>
      <c r="E58" s="206">
        <v>62</v>
      </c>
    </row>
    <row r="59" spans="2:5" s="279" customFormat="1">
      <c r="B59" s="261" t="s">
        <v>23</v>
      </c>
      <c r="C59" s="208">
        <v>52</v>
      </c>
      <c r="D59" s="206"/>
      <c r="E59" s="206">
        <v>62</v>
      </c>
    </row>
    <row r="60" spans="2:5" s="279" customFormat="1">
      <c r="B60" s="261" t="s">
        <v>10</v>
      </c>
      <c r="C60" s="208">
        <v>50</v>
      </c>
      <c r="D60" s="206"/>
      <c r="E60" s="206">
        <v>62</v>
      </c>
    </row>
    <row r="61" spans="2:5" s="279" customFormat="1">
      <c r="B61" s="261" t="s">
        <v>8</v>
      </c>
      <c r="C61" s="208">
        <v>49</v>
      </c>
      <c r="D61" s="206"/>
      <c r="E61" s="206">
        <v>62</v>
      </c>
    </row>
    <row r="62" spans="2:5" s="279" customFormat="1">
      <c r="B62" s="261" t="s">
        <v>19</v>
      </c>
      <c r="C62" s="208">
        <v>45</v>
      </c>
      <c r="D62" s="206"/>
      <c r="E62" s="206">
        <v>62</v>
      </c>
    </row>
    <row r="63" spans="2:5" s="279" customFormat="1">
      <c r="B63" s="261" t="s">
        <v>14</v>
      </c>
      <c r="C63" s="208">
        <v>39</v>
      </c>
      <c r="D63" s="206"/>
      <c r="E63" s="206">
        <v>62</v>
      </c>
    </row>
    <row r="64" spans="2:5" s="279" customFormat="1">
      <c r="B64" s="207" t="s">
        <v>16</v>
      </c>
      <c r="D64" s="210">
        <v>39</v>
      </c>
      <c r="E64" s="206">
        <v>62</v>
      </c>
    </row>
    <row r="65" spans="1:5" s="279" customFormat="1">
      <c r="B65" s="261" t="s">
        <v>15</v>
      </c>
      <c r="C65" s="208">
        <v>35</v>
      </c>
      <c r="D65" s="206"/>
      <c r="E65" s="206">
        <v>62</v>
      </c>
    </row>
    <row r="66" spans="1:5" s="279" customFormat="1">
      <c r="B66" s="261" t="s">
        <v>27</v>
      </c>
      <c r="C66" s="208">
        <v>30</v>
      </c>
      <c r="D66" s="206"/>
      <c r="E66" s="206">
        <v>62</v>
      </c>
    </row>
    <row r="67" spans="1:5" s="279" customFormat="1">
      <c r="B67" s="394" t="s">
        <v>42</v>
      </c>
      <c r="C67" s="211">
        <v>62</v>
      </c>
      <c r="D67" s="206"/>
      <c r="E67" s="206"/>
    </row>
    <row r="68" spans="1:5" s="279" customFormat="1"/>
    <row r="69" spans="1:5" s="279" customFormat="1">
      <c r="A69" s="280" t="s">
        <v>595</v>
      </c>
    </row>
    <row r="70" spans="1:5" s="279" customFormat="1">
      <c r="A70" s="280" t="s">
        <v>274</v>
      </c>
    </row>
    <row r="71" spans="1:5" s="279" customFormat="1">
      <c r="A71" s="279" t="s">
        <v>275</v>
      </c>
    </row>
    <row r="72" spans="1:5" s="279" customFormat="1">
      <c r="A72" s="279" t="s">
        <v>276</v>
      </c>
    </row>
    <row r="73" spans="1:5" s="279" customFormat="1">
      <c r="A73" s="212" t="s">
        <v>277</v>
      </c>
    </row>
    <row r="74" spans="1:5" s="194" customFormat="1">
      <c r="A74" s="212"/>
    </row>
    <row r="75" spans="1:5" s="231" customFormat="1">
      <c r="A75" s="405" t="s">
        <v>278</v>
      </c>
    </row>
    <row r="76" spans="1:5" s="279" customFormat="1"/>
    <row r="77" spans="1:5" s="279" customFormat="1">
      <c r="B77" s="406" t="s">
        <v>104</v>
      </c>
      <c r="C77" s="406" t="s">
        <v>279</v>
      </c>
    </row>
    <row r="78" spans="1:5" s="279" customFormat="1">
      <c r="B78" s="406">
        <v>2017</v>
      </c>
      <c r="C78" s="401">
        <v>41</v>
      </c>
    </row>
    <row r="79" spans="1:5" s="279" customFormat="1">
      <c r="B79" s="406">
        <v>2018</v>
      </c>
      <c r="C79" s="401">
        <v>40</v>
      </c>
    </row>
    <row r="80" spans="1:5" s="279" customFormat="1">
      <c r="B80" s="406">
        <v>2019</v>
      </c>
      <c r="C80" s="402">
        <v>36</v>
      </c>
    </row>
    <row r="81" spans="1:16" s="279" customFormat="1">
      <c r="B81" s="406">
        <v>2020</v>
      </c>
      <c r="C81" s="401">
        <v>42</v>
      </c>
    </row>
    <row r="82" spans="1:16" s="279" customFormat="1">
      <c r="B82" s="406">
        <v>2021</v>
      </c>
      <c r="C82" s="401">
        <v>39</v>
      </c>
    </row>
    <row r="83" spans="1:16" s="279" customFormat="1"/>
    <row r="84" spans="1:16" s="279" customFormat="1">
      <c r="A84" s="411" t="s">
        <v>273</v>
      </c>
    </row>
    <row r="85" spans="1:16" s="279" customFormat="1">
      <c r="A85" s="411" t="s">
        <v>274</v>
      </c>
    </row>
    <row r="86" spans="1:16" s="279" customFormat="1">
      <c r="A86" s="407" t="s">
        <v>275</v>
      </c>
    </row>
    <row r="87" spans="1:16" s="279" customFormat="1">
      <c r="A87" s="407" t="s">
        <v>276</v>
      </c>
    </row>
    <row r="88" spans="1:16" s="279" customFormat="1">
      <c r="A88" s="398" t="s">
        <v>277</v>
      </c>
    </row>
    <row r="89" spans="1:16" s="58" customFormat="1">
      <c r="A89" s="96"/>
      <c r="B89" s="9"/>
      <c r="C89" s="40"/>
      <c r="D89" s="41"/>
      <c r="E89" s="40"/>
      <c r="F89" s="41"/>
      <c r="G89" s="40"/>
      <c r="H89" s="41"/>
      <c r="I89" s="40"/>
      <c r="J89" s="41"/>
      <c r="K89" s="40"/>
      <c r="L89" s="41"/>
      <c r="M89" s="40"/>
      <c r="N89" s="41"/>
      <c r="O89" s="40"/>
      <c r="P89" s="41"/>
    </row>
    <row r="90" spans="1:16" s="18" customFormat="1">
      <c r="A90" s="726" t="s">
        <v>280</v>
      </c>
      <c r="B90" s="726"/>
      <c r="C90" s="726"/>
      <c r="D90" s="726"/>
      <c r="E90" s="726"/>
      <c r="F90" s="726"/>
      <c r="G90" s="726"/>
      <c r="H90" s="726"/>
      <c r="I90" s="726"/>
      <c r="J90" s="223"/>
    </row>
    <row r="91" spans="1:16" s="279" customFormat="1">
      <c r="A91" s="232"/>
      <c r="B91" s="232"/>
      <c r="C91" s="232"/>
      <c r="D91" s="232"/>
      <c r="E91" s="232"/>
      <c r="F91" s="232"/>
      <c r="G91" s="232"/>
      <c r="H91" s="232"/>
      <c r="I91" s="232"/>
      <c r="J91" s="232"/>
    </row>
    <row r="92" spans="1:16" s="8" customFormat="1" ht="24">
      <c r="B92" s="157"/>
      <c r="C92" s="157" t="s">
        <v>45</v>
      </c>
      <c r="D92" s="157" t="s">
        <v>35</v>
      </c>
      <c r="E92" s="157" t="s">
        <v>50</v>
      </c>
      <c r="F92" s="357" t="s">
        <v>538</v>
      </c>
    </row>
    <row r="93" spans="1:16" s="279" customFormat="1">
      <c r="B93" s="179" t="s">
        <v>23</v>
      </c>
      <c r="C93" s="101">
        <v>2.5999999999999999E-2</v>
      </c>
      <c r="D93" s="102">
        <v>0.8</v>
      </c>
      <c r="E93" s="104"/>
      <c r="F93" s="395">
        <v>0.23400000000000001</v>
      </c>
    </row>
    <row r="94" spans="1:16" s="279" customFormat="1">
      <c r="B94" s="179" t="s">
        <v>20</v>
      </c>
      <c r="C94" s="101">
        <v>4.8000000000000001E-2</v>
      </c>
      <c r="D94" s="102">
        <v>1.5</v>
      </c>
      <c r="E94" s="103"/>
      <c r="F94" s="395">
        <v>0.23400000000000001</v>
      </c>
    </row>
    <row r="95" spans="1:16" s="279" customFormat="1">
      <c r="B95" s="179" t="s">
        <v>15</v>
      </c>
      <c r="C95" s="101">
        <v>0.05</v>
      </c>
      <c r="D95" s="102">
        <v>0.6</v>
      </c>
      <c r="E95" s="104"/>
      <c r="F95" s="395">
        <v>0.23400000000000001</v>
      </c>
    </row>
    <row r="96" spans="1:16" s="279" customFormat="1">
      <c r="B96" s="179" t="s">
        <v>19</v>
      </c>
      <c r="C96" s="101">
        <v>7.4999999999999997E-2</v>
      </c>
      <c r="D96" s="102">
        <v>0.7</v>
      </c>
      <c r="E96" s="104"/>
      <c r="F96" s="395">
        <v>0.23400000000000001</v>
      </c>
    </row>
    <row r="97" spans="2:6" s="279" customFormat="1">
      <c r="B97" s="179" t="s">
        <v>10</v>
      </c>
      <c r="C97" s="101">
        <v>7.9000000000000001E-2</v>
      </c>
      <c r="D97" s="102">
        <v>1.2</v>
      </c>
      <c r="F97" s="395">
        <v>0.23400000000000001</v>
      </c>
    </row>
    <row r="98" spans="2:6" s="279" customFormat="1">
      <c r="B98" s="16" t="s">
        <v>16</v>
      </c>
      <c r="C98" s="411"/>
      <c r="D98" s="105">
        <v>1.5</v>
      </c>
      <c r="E98" s="106">
        <v>9.2999999999999999E-2</v>
      </c>
      <c r="F98" s="395">
        <v>0.23400000000000001</v>
      </c>
    </row>
    <row r="99" spans="2:6" s="279" customFormat="1">
      <c r="B99" s="179" t="s">
        <v>11</v>
      </c>
      <c r="C99" s="101">
        <v>0.10199999999999999</v>
      </c>
      <c r="D99" s="102">
        <v>0.8</v>
      </c>
      <c r="E99" s="104"/>
      <c r="F99" s="395">
        <v>0.23400000000000001</v>
      </c>
    </row>
    <row r="100" spans="2:6" s="279" customFormat="1">
      <c r="B100" s="179" t="s">
        <v>21</v>
      </c>
      <c r="C100" s="101">
        <v>0.106</v>
      </c>
      <c r="D100" s="102">
        <v>0.9</v>
      </c>
      <c r="E100" s="104"/>
      <c r="F100" s="395">
        <v>0.23400000000000001</v>
      </c>
    </row>
    <row r="101" spans="2:6" s="279" customFormat="1">
      <c r="B101" s="179" t="s">
        <v>27</v>
      </c>
      <c r="C101" s="101">
        <v>0.11700000000000001</v>
      </c>
      <c r="D101" s="102">
        <v>2.8</v>
      </c>
      <c r="E101" s="104"/>
      <c r="F101" s="395">
        <v>0.23400000000000001</v>
      </c>
    </row>
    <row r="102" spans="2:6" s="279" customFormat="1">
      <c r="B102" s="179" t="s">
        <v>7</v>
      </c>
      <c r="C102" s="101">
        <v>0.122</v>
      </c>
      <c r="D102" s="102">
        <v>1.6</v>
      </c>
      <c r="E102" s="104"/>
      <c r="F102" s="395">
        <v>0.23400000000000001</v>
      </c>
    </row>
    <row r="103" spans="2:6" s="279" customFormat="1">
      <c r="B103" s="179" t="s">
        <v>13</v>
      </c>
      <c r="C103" s="101">
        <v>0.13700000000000001</v>
      </c>
      <c r="D103" s="102">
        <v>0.9</v>
      </c>
      <c r="E103" s="104"/>
      <c r="F103" s="395">
        <v>0.23400000000000001</v>
      </c>
    </row>
    <row r="104" spans="2:6" s="279" customFormat="1">
      <c r="B104" s="179" t="s">
        <v>24</v>
      </c>
      <c r="C104" s="101">
        <v>0.16300000000000001</v>
      </c>
      <c r="D104" s="102">
        <v>1.4</v>
      </c>
      <c r="E104" s="106"/>
      <c r="F104" s="395">
        <v>0.23400000000000001</v>
      </c>
    </row>
    <row r="105" spans="2:6" s="279" customFormat="1">
      <c r="B105" s="179" t="s">
        <v>8</v>
      </c>
      <c r="C105" s="101">
        <v>0.20599999999999999</v>
      </c>
      <c r="D105" s="102">
        <v>1</v>
      </c>
      <c r="E105" s="104"/>
      <c r="F105" s="395">
        <v>0.23400000000000001</v>
      </c>
    </row>
    <row r="106" spans="2:6" s="279" customFormat="1">
      <c r="B106" s="179" t="s">
        <v>18</v>
      </c>
      <c r="C106" s="101">
        <v>0.24199999999999999</v>
      </c>
      <c r="D106" s="102">
        <v>1.7</v>
      </c>
      <c r="E106" s="104"/>
      <c r="F106" s="395">
        <v>0.23400000000000001</v>
      </c>
    </row>
    <row r="107" spans="2:6" s="279" customFormat="1">
      <c r="B107" s="179" t="s">
        <v>9</v>
      </c>
      <c r="C107" s="101">
        <v>0.26100000000000001</v>
      </c>
      <c r="D107" s="102">
        <v>1.4</v>
      </c>
      <c r="E107" s="104"/>
      <c r="F107" s="395">
        <v>0.23400000000000001</v>
      </c>
    </row>
    <row r="108" spans="2:6" s="279" customFormat="1">
      <c r="B108" s="179" t="s">
        <v>22</v>
      </c>
      <c r="C108" s="101">
        <v>0.28999999999999998</v>
      </c>
      <c r="D108" s="102">
        <v>1.2</v>
      </c>
      <c r="E108" s="104"/>
      <c r="F108" s="395">
        <v>0.23400000000000001</v>
      </c>
    </row>
    <row r="109" spans="2:6" s="279" customFormat="1">
      <c r="B109" s="179" t="s">
        <v>12</v>
      </c>
      <c r="C109" s="101">
        <v>0.315</v>
      </c>
      <c r="D109" s="102">
        <v>1</v>
      </c>
      <c r="E109" s="104"/>
      <c r="F109" s="395">
        <v>0.23400000000000001</v>
      </c>
    </row>
    <row r="110" spans="2:6" s="279" customFormat="1">
      <c r="B110" s="179" t="s">
        <v>17</v>
      </c>
      <c r="C110" s="101">
        <v>0.32</v>
      </c>
      <c r="D110" s="102">
        <v>1.3</v>
      </c>
      <c r="E110" s="104"/>
      <c r="F110" s="395">
        <v>0.23400000000000001</v>
      </c>
    </row>
    <row r="111" spans="2:6" s="279" customFormat="1">
      <c r="B111" s="179" t="s">
        <v>14</v>
      </c>
      <c r="C111" s="101">
        <v>0.33600000000000002</v>
      </c>
      <c r="D111" s="102">
        <v>1.1000000000000001</v>
      </c>
      <c r="E111" s="104"/>
      <c r="F111" s="395">
        <v>0.23400000000000001</v>
      </c>
    </row>
    <row r="112" spans="2:6" s="279" customFormat="1">
      <c r="B112" s="430" t="s">
        <v>26</v>
      </c>
      <c r="C112" s="101">
        <v>0.34200000000000003</v>
      </c>
      <c r="D112" s="102">
        <v>1.2</v>
      </c>
      <c r="F112" s="395">
        <v>0.23400000000000001</v>
      </c>
    </row>
    <row r="113" spans="1:10" s="279" customFormat="1">
      <c r="B113" s="179" t="s">
        <v>25</v>
      </c>
      <c r="C113" s="101">
        <v>0.44600000000000001</v>
      </c>
      <c r="D113" s="102">
        <v>1.4</v>
      </c>
      <c r="E113" s="107"/>
      <c r="F113" s="395">
        <v>0.23400000000000001</v>
      </c>
    </row>
    <row r="114" spans="1:10" s="279" customFormat="1">
      <c r="B114" s="154" t="s">
        <v>46</v>
      </c>
      <c r="C114" s="101">
        <v>0.13700000000000001</v>
      </c>
      <c r="D114" s="102">
        <v>0.1</v>
      </c>
      <c r="E114" s="104"/>
      <c r="F114" s="395">
        <v>0.23400000000000001</v>
      </c>
    </row>
    <row r="115" spans="1:10" s="279" customFormat="1">
      <c r="B115" s="154" t="s">
        <v>42</v>
      </c>
      <c r="C115" s="101">
        <v>0.23400000000000001</v>
      </c>
      <c r="D115" s="102">
        <v>0.3</v>
      </c>
      <c r="E115" s="104"/>
      <c r="F115" s="395"/>
    </row>
    <row r="116" spans="1:10" s="279" customFormat="1">
      <c r="B116" s="154"/>
      <c r="D116" s="87"/>
    </row>
    <row r="117" spans="1:10" s="279" customFormat="1" ht="14.25" customHeight="1">
      <c r="A117" s="725" t="s">
        <v>232</v>
      </c>
      <c r="B117" s="725"/>
      <c r="C117" s="725"/>
      <c r="D117" s="725"/>
      <c r="E117" s="725"/>
      <c r="F117" s="725"/>
      <c r="G117" s="725"/>
      <c r="H117" s="725"/>
      <c r="I117" s="725"/>
      <c r="J117" s="232"/>
    </row>
    <row r="118" spans="1:10" s="58" customFormat="1" ht="14.25" customHeight="1">
      <c r="A118" s="86"/>
      <c r="B118" s="86"/>
      <c r="C118" s="86"/>
      <c r="D118" s="86"/>
      <c r="E118" s="86"/>
      <c r="F118" s="86"/>
      <c r="G118" s="86"/>
      <c r="H118" s="86"/>
      <c r="I118" s="86"/>
      <c r="J118" s="86"/>
    </row>
    <row r="119" spans="1:10" s="18" customFormat="1">
      <c r="A119" s="726" t="s">
        <v>281</v>
      </c>
      <c r="B119" s="726"/>
      <c r="C119" s="726"/>
      <c r="D119" s="726"/>
      <c r="E119" s="726"/>
      <c r="F119" s="726"/>
      <c r="G119" s="726"/>
      <c r="H119" s="726"/>
      <c r="I119" s="726"/>
      <c r="J119" s="223"/>
    </row>
    <row r="120" spans="1:10" s="279" customFormat="1">
      <c r="A120" s="232"/>
      <c r="B120" s="232"/>
      <c r="C120" s="232"/>
      <c r="D120" s="232"/>
      <c r="E120" s="232"/>
      <c r="F120" s="232"/>
      <c r="G120" s="232"/>
      <c r="H120" s="232"/>
      <c r="I120" s="232"/>
      <c r="J120" s="232"/>
    </row>
    <row r="121" spans="1:10" s="279" customFormat="1">
      <c r="A121" s="232"/>
      <c r="B121" s="410"/>
      <c r="C121" s="403" t="s">
        <v>45</v>
      </c>
      <c r="D121" s="403" t="s">
        <v>35</v>
      </c>
      <c r="E121" s="232"/>
      <c r="F121" s="232"/>
      <c r="G121" s="232"/>
      <c r="H121" s="232"/>
      <c r="I121" s="232"/>
      <c r="J121" s="232"/>
    </row>
    <row r="122" spans="1:10" s="279" customFormat="1">
      <c r="A122" s="232"/>
      <c r="B122" s="403">
        <v>2015</v>
      </c>
      <c r="C122" s="404">
        <v>9.6000000000000002E-2</v>
      </c>
      <c r="D122" s="400">
        <v>1.5</v>
      </c>
      <c r="E122" s="232"/>
      <c r="F122" s="232"/>
      <c r="G122" s="232"/>
      <c r="H122" s="232"/>
      <c r="I122" s="232"/>
      <c r="J122" s="232"/>
    </row>
    <row r="123" spans="1:10" s="279" customFormat="1">
      <c r="A123" s="232"/>
      <c r="B123" s="403">
        <v>2016</v>
      </c>
      <c r="C123" s="404">
        <v>0.114</v>
      </c>
      <c r="D123" s="400">
        <v>1.4</v>
      </c>
      <c r="E123" s="232"/>
      <c r="F123" s="232"/>
      <c r="G123" s="232"/>
      <c r="H123" s="232"/>
      <c r="I123" s="232"/>
      <c r="J123" s="232"/>
    </row>
    <row r="124" spans="1:10" s="279" customFormat="1">
      <c r="A124" s="232"/>
      <c r="B124" s="403">
        <v>2017</v>
      </c>
      <c r="C124" s="404">
        <v>8.3000000000000004E-2</v>
      </c>
      <c r="D124" s="400">
        <v>1.6</v>
      </c>
      <c r="E124" s="232"/>
      <c r="F124" s="232"/>
      <c r="G124" s="232"/>
      <c r="H124" s="232"/>
      <c r="I124" s="232"/>
      <c r="J124" s="232"/>
    </row>
    <row r="125" spans="1:10" s="279" customFormat="1">
      <c r="A125" s="232"/>
      <c r="B125" s="403">
        <v>2018</v>
      </c>
      <c r="C125" s="404">
        <v>9.2999999999999999E-2</v>
      </c>
      <c r="D125" s="400">
        <v>1.6</v>
      </c>
      <c r="E125" s="232"/>
      <c r="F125" s="232"/>
      <c r="G125" s="232"/>
      <c r="H125" s="232"/>
      <c r="I125" s="232"/>
      <c r="J125" s="232"/>
    </row>
    <row r="126" spans="1:10" s="279" customFormat="1">
      <c r="A126" s="232"/>
      <c r="B126" s="403">
        <v>2019</v>
      </c>
      <c r="C126" s="404">
        <v>9.2999999999999999E-2</v>
      </c>
      <c r="D126" s="400">
        <v>1.5</v>
      </c>
      <c r="E126" s="232"/>
      <c r="F126" s="232"/>
      <c r="G126" s="232"/>
      <c r="H126" s="232"/>
      <c r="I126" s="232"/>
      <c r="J126" s="232"/>
    </row>
    <row r="127" spans="1:10" s="279" customFormat="1">
      <c r="A127" s="232"/>
      <c r="B127" s="232"/>
      <c r="C127" s="232"/>
      <c r="D127" s="232"/>
      <c r="E127" s="232"/>
      <c r="F127" s="232"/>
      <c r="G127" s="232"/>
      <c r="H127" s="232"/>
      <c r="I127" s="232"/>
      <c r="J127" s="232"/>
    </row>
    <row r="128" spans="1:10" s="279" customFormat="1" ht="15" customHeight="1">
      <c r="A128" s="434" t="s">
        <v>233</v>
      </c>
      <c r="B128" s="434"/>
      <c r="C128" s="434"/>
      <c r="D128" s="434"/>
      <c r="E128" s="434"/>
      <c r="F128" s="434"/>
      <c r="G128" s="434"/>
      <c r="H128" s="434"/>
      <c r="I128" s="434"/>
      <c r="J128" s="232"/>
    </row>
    <row r="129" spans="1:10">
      <c r="A129" s="732"/>
      <c r="B129" s="732"/>
      <c r="C129" s="732"/>
      <c r="D129" s="732"/>
      <c r="E129" s="732"/>
      <c r="F129" s="732"/>
      <c r="G129" s="732"/>
      <c r="H129" s="732"/>
      <c r="I129" s="732"/>
      <c r="J129" s="75"/>
    </row>
    <row r="130" spans="1:10" s="18" customFormat="1">
      <c r="A130" s="435" t="s">
        <v>282</v>
      </c>
      <c r="B130" s="435"/>
      <c r="C130" s="435"/>
      <c r="D130" s="435"/>
      <c r="E130" s="435"/>
      <c r="F130" s="435"/>
      <c r="G130" s="435"/>
      <c r="H130" s="435"/>
      <c r="I130" s="435"/>
      <c r="J130" s="223"/>
    </row>
    <row r="131" spans="1:10" s="279" customFormat="1"/>
    <row r="132" spans="1:10" s="279" customFormat="1" ht="36">
      <c r="B132" s="438"/>
      <c r="C132" s="437" t="s">
        <v>45</v>
      </c>
      <c r="D132" s="437" t="s">
        <v>35</v>
      </c>
      <c r="E132" s="437" t="s">
        <v>551</v>
      </c>
      <c r="F132" s="157"/>
    </row>
    <row r="133" spans="1:10" s="279" customFormat="1">
      <c r="B133" s="439" t="s">
        <v>552</v>
      </c>
      <c r="C133" s="443">
        <v>0.18100000000000002</v>
      </c>
      <c r="D133" s="436">
        <v>3.5</v>
      </c>
      <c r="E133" s="440">
        <v>9.8000000000000004E-2</v>
      </c>
      <c r="F133" s="186"/>
    </row>
    <row r="134" spans="1:10" s="279" customFormat="1">
      <c r="B134" s="439" t="s">
        <v>553</v>
      </c>
      <c r="C134" s="442">
        <v>0.14000000000000001</v>
      </c>
      <c r="D134" s="436">
        <v>4</v>
      </c>
      <c r="E134" s="440">
        <v>9.8000000000000004E-2</v>
      </c>
      <c r="F134" s="171"/>
    </row>
    <row r="135" spans="1:10" s="279" customFormat="1">
      <c r="B135" s="439" t="s">
        <v>554</v>
      </c>
      <c r="C135" s="441">
        <v>0.12</v>
      </c>
      <c r="D135" s="436">
        <v>3.3</v>
      </c>
      <c r="E135" s="440">
        <v>9.8000000000000004E-2</v>
      </c>
      <c r="F135" s="171"/>
    </row>
    <row r="136" spans="1:10" s="279" customFormat="1">
      <c r="B136" s="439" t="s">
        <v>555</v>
      </c>
      <c r="C136" s="441">
        <v>0.11900000000000001</v>
      </c>
      <c r="D136" s="436">
        <v>3.5</v>
      </c>
      <c r="E136" s="440">
        <v>9.8000000000000004E-2</v>
      </c>
      <c r="F136" s="171"/>
    </row>
    <row r="137" spans="1:10" s="279" customFormat="1">
      <c r="B137" s="439" t="s">
        <v>556</v>
      </c>
      <c r="C137" s="443">
        <v>0.111</v>
      </c>
      <c r="D137" s="436">
        <v>4.2</v>
      </c>
      <c r="E137" s="440">
        <v>9.8000000000000004E-2</v>
      </c>
      <c r="F137" s="171"/>
    </row>
    <row r="138" spans="1:10" s="279" customFormat="1">
      <c r="B138" s="439" t="s">
        <v>557</v>
      </c>
      <c r="C138" s="442">
        <v>0.106</v>
      </c>
      <c r="D138" s="436">
        <v>3.4</v>
      </c>
      <c r="E138" s="440">
        <v>9.8000000000000004E-2</v>
      </c>
      <c r="F138" s="171"/>
    </row>
    <row r="139" spans="1:10" s="279" customFormat="1">
      <c r="B139" s="439" t="s">
        <v>558</v>
      </c>
      <c r="C139" s="441">
        <v>0.10199999999999999</v>
      </c>
      <c r="D139" s="436">
        <v>2.4</v>
      </c>
      <c r="E139" s="440">
        <v>9.8000000000000004E-2</v>
      </c>
      <c r="F139" s="171"/>
    </row>
    <row r="140" spans="1:10" s="279" customFormat="1">
      <c r="B140" s="439" t="s">
        <v>559</v>
      </c>
      <c r="C140" s="441">
        <v>9.1999999999999998E-2</v>
      </c>
      <c r="D140" s="436">
        <v>3.2</v>
      </c>
      <c r="E140" s="440">
        <v>9.8000000000000004E-2</v>
      </c>
      <c r="F140" s="171"/>
    </row>
    <row r="141" spans="1:10" s="279" customFormat="1">
      <c r="B141" s="439" t="s">
        <v>560</v>
      </c>
      <c r="C141" s="443">
        <v>0.09</v>
      </c>
      <c r="D141" s="436">
        <v>3.6</v>
      </c>
      <c r="E141" s="440">
        <v>9.8000000000000004E-2</v>
      </c>
      <c r="F141" s="186"/>
    </row>
    <row r="142" spans="1:10" s="279" customFormat="1">
      <c r="B142" s="439" t="s">
        <v>561</v>
      </c>
      <c r="C142" s="442">
        <v>0.09</v>
      </c>
      <c r="D142" s="436">
        <v>4.0999999999999996</v>
      </c>
      <c r="E142" s="440">
        <v>9.8000000000000004E-2</v>
      </c>
      <c r="F142" s="186"/>
    </row>
    <row r="143" spans="1:10" s="279" customFormat="1">
      <c r="B143" s="439" t="s">
        <v>562</v>
      </c>
      <c r="C143" s="442">
        <v>8.8000000000000009E-2</v>
      </c>
      <c r="D143" s="436">
        <v>4.0999999999999996</v>
      </c>
      <c r="E143" s="440">
        <v>9.8000000000000004E-2</v>
      </c>
      <c r="F143" s="186"/>
    </row>
    <row r="144" spans="1:10" s="279" customFormat="1">
      <c r="B144" s="439" t="s">
        <v>563</v>
      </c>
      <c r="C144" s="442">
        <v>7.0999999999999994E-2</v>
      </c>
      <c r="D144" s="436">
        <v>3.4</v>
      </c>
      <c r="E144" s="440">
        <v>9.8000000000000004E-2</v>
      </c>
      <c r="F144" s="186"/>
    </row>
    <row r="145" spans="2:6" s="279" customFormat="1">
      <c r="B145" s="439" t="s">
        <v>564</v>
      </c>
      <c r="C145" s="442">
        <v>6.7000000000000004E-2</v>
      </c>
      <c r="D145" s="436">
        <v>2.4</v>
      </c>
      <c r="E145" s="440">
        <v>9.8000000000000004E-2</v>
      </c>
      <c r="F145" s="186"/>
    </row>
    <row r="146" spans="2:6" s="279" customFormat="1">
      <c r="B146" s="439" t="s">
        <v>565</v>
      </c>
      <c r="C146" s="441">
        <v>0.06</v>
      </c>
      <c r="D146" s="436">
        <v>3.2</v>
      </c>
      <c r="E146" s="440">
        <v>9.8000000000000004E-2</v>
      </c>
      <c r="F146" s="186"/>
    </row>
    <row r="147" spans="2:6" s="279" customFormat="1">
      <c r="B147" s="439" t="s">
        <v>566</v>
      </c>
      <c r="C147" s="441">
        <v>0.06</v>
      </c>
      <c r="D147" s="436">
        <v>2.6</v>
      </c>
      <c r="E147" s="440">
        <v>9.8000000000000004E-2</v>
      </c>
      <c r="F147" s="186"/>
    </row>
    <row r="148" spans="2:6" s="279" customFormat="1">
      <c r="B148" s="439" t="s">
        <v>567</v>
      </c>
      <c r="C148" s="441">
        <v>5.5999999999999994E-2</v>
      </c>
      <c r="D148" s="436">
        <v>3.3</v>
      </c>
      <c r="E148" s="440">
        <v>9.8000000000000004E-2</v>
      </c>
      <c r="F148" s="186"/>
    </row>
    <row r="149" spans="2:6" s="279" customFormat="1">
      <c r="B149" s="439" t="s">
        <v>568</v>
      </c>
      <c r="C149" s="441">
        <v>5.5999999999999994E-2</v>
      </c>
      <c r="D149" s="436">
        <v>2.2999999999999998</v>
      </c>
      <c r="E149" s="440">
        <v>9.8000000000000004E-2</v>
      </c>
      <c r="F149" s="186"/>
    </row>
    <row r="150" spans="2:6" s="279" customFormat="1">
      <c r="B150" s="439" t="s">
        <v>34</v>
      </c>
      <c r="C150" s="441">
        <v>5.5E-2</v>
      </c>
      <c r="D150" s="436">
        <v>3.3</v>
      </c>
      <c r="E150" s="440">
        <v>9.8000000000000004E-2</v>
      </c>
      <c r="F150" s="186"/>
    </row>
    <row r="151" spans="2:6" s="279" customFormat="1">
      <c r="B151" s="439" t="s">
        <v>569</v>
      </c>
      <c r="C151" s="441">
        <v>5.2999999999999999E-2</v>
      </c>
      <c r="D151" s="436">
        <v>2</v>
      </c>
      <c r="E151" s="440">
        <v>9.8000000000000004E-2</v>
      </c>
      <c r="F151" s="186"/>
    </row>
    <row r="152" spans="2:6" s="279" customFormat="1">
      <c r="B152" s="439" t="s">
        <v>570</v>
      </c>
      <c r="C152" s="441">
        <v>4.9000000000000002E-2</v>
      </c>
      <c r="D152" s="436">
        <v>2.4</v>
      </c>
      <c r="E152" s="440">
        <v>9.8000000000000004E-2</v>
      </c>
      <c r="F152" s="186"/>
    </row>
    <row r="153" spans="2:6" s="279" customFormat="1">
      <c r="B153" s="439" t="s">
        <v>571</v>
      </c>
      <c r="C153" s="441">
        <v>3.1E-2</v>
      </c>
      <c r="D153" s="436">
        <v>2.2000000000000002</v>
      </c>
      <c r="E153" s="440">
        <v>9.8000000000000004E-2</v>
      </c>
      <c r="F153" s="186"/>
    </row>
    <row r="154" spans="2:6" s="279" customFormat="1">
      <c r="B154" s="439" t="s">
        <v>572</v>
      </c>
      <c r="C154" s="443">
        <v>1.9E-2</v>
      </c>
      <c r="D154" s="436">
        <v>0.9</v>
      </c>
      <c r="E154" s="440">
        <v>9.8000000000000004E-2</v>
      </c>
      <c r="F154" s="186"/>
    </row>
    <row r="155" spans="2:6" s="279" customFormat="1">
      <c r="C155" s="234"/>
      <c r="E155" s="45"/>
      <c r="F155" s="186"/>
    </row>
    <row r="156" spans="2:6" s="279" customFormat="1">
      <c r="C156" s="234"/>
      <c r="E156" s="45"/>
      <c r="F156" s="186"/>
    </row>
    <row r="157" spans="2:6" s="279" customFormat="1">
      <c r="C157" s="234"/>
      <c r="E157" s="45"/>
      <c r="F157" s="186"/>
    </row>
    <row r="158" spans="2:6" s="279" customFormat="1">
      <c r="C158" s="234"/>
      <c r="E158" s="45"/>
      <c r="F158" s="186"/>
    </row>
    <row r="159" spans="2:6" s="279" customFormat="1">
      <c r="C159" s="234"/>
      <c r="E159" s="45"/>
      <c r="F159" s="186"/>
    </row>
    <row r="160" spans="2:6" s="279" customFormat="1">
      <c r="C160" s="234"/>
      <c r="E160" s="45"/>
      <c r="F160" s="186"/>
    </row>
    <row r="161" spans="3:6" s="279" customFormat="1">
      <c r="C161" s="234"/>
      <c r="E161" s="45"/>
      <c r="F161" s="186"/>
    </row>
    <row r="162" spans="3:6" s="279" customFormat="1">
      <c r="C162" s="234"/>
      <c r="E162" s="45"/>
      <c r="F162" s="186"/>
    </row>
    <row r="163" spans="3:6" s="279" customFormat="1">
      <c r="C163" s="234"/>
      <c r="E163" s="45"/>
      <c r="F163" s="186"/>
    </row>
    <row r="164" spans="3:6" s="279" customFormat="1">
      <c r="C164" s="234"/>
      <c r="E164" s="45"/>
      <c r="F164" s="186"/>
    </row>
    <row r="165" spans="3:6" s="279" customFormat="1">
      <c r="C165" s="234"/>
      <c r="E165" s="45"/>
      <c r="F165" s="186"/>
    </row>
    <row r="166" spans="3:6" s="279" customFormat="1">
      <c r="C166" s="234"/>
      <c r="E166" s="45"/>
      <c r="F166" s="186"/>
    </row>
    <row r="167" spans="3:6" s="279" customFormat="1">
      <c r="C167" s="234"/>
      <c r="E167" s="45"/>
      <c r="F167" s="186"/>
    </row>
    <row r="168" spans="3:6" s="279" customFormat="1">
      <c r="C168" s="234"/>
      <c r="E168" s="45"/>
      <c r="F168" s="186"/>
    </row>
    <row r="169" spans="3:6" s="279" customFormat="1">
      <c r="C169" s="234"/>
      <c r="E169" s="45"/>
      <c r="F169" s="186"/>
    </row>
    <row r="170" spans="3:6" s="279" customFormat="1">
      <c r="C170" s="234"/>
      <c r="E170" s="45"/>
      <c r="F170" s="186"/>
    </row>
    <row r="171" spans="3:6" s="279" customFormat="1">
      <c r="C171" s="234"/>
      <c r="E171" s="45"/>
      <c r="F171" s="186"/>
    </row>
    <row r="172" spans="3:6" s="279" customFormat="1">
      <c r="C172" s="234"/>
      <c r="E172" s="45"/>
      <c r="F172" s="186"/>
    </row>
    <row r="173" spans="3:6" s="279" customFormat="1">
      <c r="C173" s="234"/>
      <c r="E173" s="45"/>
      <c r="F173" s="186"/>
    </row>
    <row r="174" spans="3:6" s="279" customFormat="1">
      <c r="C174" s="234"/>
      <c r="E174" s="45"/>
      <c r="F174" s="186"/>
    </row>
    <row r="175" spans="3:6" s="279" customFormat="1">
      <c r="C175" s="234"/>
      <c r="E175" s="45"/>
      <c r="F175" s="186"/>
    </row>
    <row r="176" spans="3:6" s="279" customFormat="1">
      <c r="C176" s="234"/>
      <c r="E176" s="45"/>
      <c r="F176" s="186"/>
    </row>
    <row r="177" spans="3:6" s="279" customFormat="1">
      <c r="C177" s="234"/>
      <c r="E177" s="45"/>
      <c r="F177" s="186"/>
    </row>
    <row r="178" spans="3:6" s="279" customFormat="1">
      <c r="C178" s="234"/>
      <c r="E178" s="45"/>
      <c r="F178" s="186"/>
    </row>
    <row r="179" spans="3:6" s="279" customFormat="1">
      <c r="C179" s="234"/>
      <c r="E179" s="45"/>
      <c r="F179" s="186"/>
    </row>
    <row r="180" spans="3:6" s="279" customFormat="1">
      <c r="C180" s="234"/>
      <c r="E180" s="45"/>
      <c r="F180" s="186"/>
    </row>
    <row r="181" spans="3:6" s="279" customFormat="1">
      <c r="C181" s="234"/>
      <c r="E181" s="45"/>
      <c r="F181" s="186"/>
    </row>
    <row r="182" spans="3:6" s="279" customFormat="1">
      <c r="C182" s="234"/>
      <c r="E182" s="45"/>
      <c r="F182" s="186"/>
    </row>
    <row r="183" spans="3:6" s="279" customFormat="1">
      <c r="C183" s="234"/>
      <c r="E183" s="45"/>
      <c r="F183" s="186"/>
    </row>
    <row r="184" spans="3:6" s="279" customFormat="1">
      <c r="C184" s="234"/>
      <c r="E184" s="45"/>
      <c r="F184" s="186"/>
    </row>
    <row r="185" spans="3:6" s="279" customFormat="1">
      <c r="C185" s="234"/>
      <c r="E185" s="45"/>
      <c r="F185" s="186"/>
    </row>
    <row r="186" spans="3:6" s="279" customFormat="1">
      <c r="C186" s="234"/>
      <c r="E186" s="45"/>
      <c r="F186" s="186"/>
    </row>
    <row r="187" spans="3:6" s="279" customFormat="1">
      <c r="C187" s="234"/>
      <c r="E187" s="45"/>
      <c r="F187" s="186"/>
    </row>
    <row r="188" spans="3:6" s="279" customFormat="1">
      <c r="C188" s="234"/>
      <c r="E188" s="45"/>
      <c r="F188" s="186"/>
    </row>
    <row r="189" spans="3:6" s="279" customFormat="1">
      <c r="C189" s="234"/>
      <c r="E189" s="45"/>
      <c r="F189" s="186"/>
    </row>
    <row r="190" spans="3:6" s="279" customFormat="1">
      <c r="C190" s="234"/>
      <c r="E190" s="45"/>
      <c r="F190" s="186"/>
    </row>
    <row r="191" spans="3:6" s="279" customFormat="1">
      <c r="C191" s="234"/>
      <c r="E191" s="45"/>
      <c r="F191" s="186"/>
    </row>
    <row r="192" spans="3:6" s="279" customFormat="1">
      <c r="C192" s="234"/>
      <c r="E192" s="45"/>
      <c r="F192" s="186"/>
    </row>
    <row r="193" spans="1:10" s="279" customFormat="1">
      <c r="C193" s="234"/>
      <c r="E193" s="45"/>
      <c r="F193" s="186"/>
    </row>
    <row r="194" spans="1:10" s="279" customFormat="1">
      <c r="C194" s="234"/>
      <c r="E194" s="45"/>
      <c r="F194" s="186"/>
    </row>
    <row r="195" spans="1:10" s="279" customFormat="1">
      <c r="C195" s="234"/>
      <c r="E195" s="45"/>
      <c r="F195" s="186"/>
    </row>
    <row r="196" spans="1:10" s="279" customFormat="1">
      <c r="C196" s="234"/>
      <c r="E196" s="45"/>
      <c r="F196" s="186"/>
    </row>
    <row r="197" spans="1:10" s="279" customFormat="1">
      <c r="C197" s="234"/>
      <c r="E197" s="45"/>
      <c r="F197" s="186"/>
    </row>
    <row r="198" spans="1:10" s="279" customFormat="1">
      <c r="C198" s="234"/>
      <c r="E198" s="45"/>
      <c r="F198" s="186"/>
    </row>
    <row r="199" spans="1:10" s="279" customFormat="1">
      <c r="C199" s="234"/>
      <c r="E199" s="45"/>
      <c r="F199" s="186"/>
    </row>
    <row r="200" spans="1:10" s="279" customFormat="1">
      <c r="C200" s="234"/>
      <c r="E200" s="45"/>
      <c r="F200" s="186"/>
    </row>
    <row r="201" spans="1:10" s="279" customFormat="1">
      <c r="C201" s="234"/>
      <c r="E201" s="45"/>
      <c r="F201" s="186"/>
    </row>
    <row r="202" spans="1:10" s="279" customFormat="1">
      <c r="C202" s="234"/>
      <c r="E202" s="45"/>
      <c r="F202" s="186"/>
    </row>
    <row r="203" spans="1:10" s="279" customFormat="1"/>
    <row r="204" spans="1:10" s="279" customFormat="1" ht="15" customHeight="1">
      <c r="A204" s="725" t="s">
        <v>573</v>
      </c>
      <c r="B204" s="725"/>
      <c r="C204" s="725"/>
      <c r="D204" s="725"/>
      <c r="E204" s="725"/>
      <c r="F204" s="725"/>
      <c r="G204" s="725"/>
      <c r="H204" s="725"/>
      <c r="I204" s="725"/>
      <c r="J204" s="232"/>
    </row>
    <row r="205" spans="1:10">
      <c r="A205" s="732"/>
      <c r="B205" s="732"/>
      <c r="C205" s="732"/>
      <c r="D205" s="732"/>
      <c r="E205" s="732"/>
      <c r="F205" s="732"/>
      <c r="G205" s="732"/>
      <c r="H205" s="732"/>
      <c r="I205" s="732"/>
      <c r="J205" s="75"/>
    </row>
    <row r="206" spans="1:10" s="18" customFormat="1">
      <c r="A206" s="726" t="s">
        <v>443</v>
      </c>
      <c r="B206" s="726"/>
      <c r="C206" s="726"/>
      <c r="D206" s="726"/>
      <c r="E206" s="726"/>
      <c r="F206" s="726"/>
      <c r="G206" s="726"/>
      <c r="H206" s="726"/>
      <c r="I206" s="726"/>
      <c r="J206" s="223"/>
    </row>
    <row r="207" spans="1:10" s="53" customFormat="1">
      <c r="A207" s="49"/>
      <c r="B207" s="49"/>
      <c r="C207" s="49"/>
      <c r="D207" s="49"/>
      <c r="E207" s="49"/>
      <c r="F207" s="49"/>
      <c r="G207" s="49"/>
      <c r="H207" s="49"/>
      <c r="I207" s="49"/>
      <c r="J207" s="49"/>
    </row>
    <row r="208" spans="1:10" s="279" customFormat="1">
      <c r="C208" s="157" t="s">
        <v>47</v>
      </c>
      <c r="D208" s="157" t="s">
        <v>35</v>
      </c>
      <c r="E208" s="279" t="s">
        <v>50</v>
      </c>
      <c r="F208" s="279" t="s">
        <v>527</v>
      </c>
    </row>
    <row r="209" spans="1:9" s="8" customFormat="1">
      <c r="A209" s="279"/>
      <c r="B209" s="179" t="s">
        <v>25</v>
      </c>
      <c r="C209" s="723">
        <v>0.40400000000000003</v>
      </c>
      <c r="D209" s="50">
        <v>1.4</v>
      </c>
      <c r="E209" s="279"/>
      <c r="F209" s="144">
        <v>0.67800000000000005</v>
      </c>
      <c r="G209" s="279"/>
      <c r="H209" s="279"/>
      <c r="I209" s="279"/>
    </row>
    <row r="210" spans="1:9" s="280" customFormat="1">
      <c r="B210" s="179" t="s">
        <v>26</v>
      </c>
      <c r="C210" s="88">
        <v>0.50600000000000001</v>
      </c>
      <c r="D210" s="50">
        <v>1.4</v>
      </c>
      <c r="E210" s="431"/>
      <c r="F210" s="144">
        <v>0.67800000000000005</v>
      </c>
    </row>
    <row r="211" spans="1:9" s="279" customFormat="1">
      <c r="B211" s="179" t="s">
        <v>14</v>
      </c>
      <c r="C211" s="88">
        <v>0.52700000000000002</v>
      </c>
      <c r="D211" s="50">
        <v>1.3</v>
      </c>
      <c r="F211" s="144">
        <v>0.67800000000000005</v>
      </c>
    </row>
    <row r="212" spans="1:9" s="279" customFormat="1">
      <c r="B212" s="179" t="s">
        <v>17</v>
      </c>
      <c r="C212" s="88">
        <v>0.54</v>
      </c>
      <c r="D212" s="50">
        <v>1.6</v>
      </c>
      <c r="F212" s="144">
        <v>0.67800000000000005</v>
      </c>
    </row>
    <row r="213" spans="1:9" s="279" customFormat="1">
      <c r="B213" s="179" t="s">
        <v>12</v>
      </c>
      <c r="C213" s="88">
        <v>0.59</v>
      </c>
      <c r="D213" s="50">
        <v>1.2</v>
      </c>
      <c r="F213" s="144">
        <v>0.67800000000000005</v>
      </c>
    </row>
    <row r="214" spans="1:9" s="279" customFormat="1">
      <c r="B214" s="179" t="s">
        <v>22</v>
      </c>
      <c r="C214" s="88">
        <v>0.628</v>
      </c>
      <c r="D214" s="50">
        <v>1.4</v>
      </c>
      <c r="F214" s="144">
        <v>0.67800000000000005</v>
      </c>
    </row>
    <row r="215" spans="1:9" s="279" customFormat="1">
      <c r="B215" s="179" t="s">
        <v>9</v>
      </c>
      <c r="C215" s="88">
        <v>0.64800000000000002</v>
      </c>
      <c r="D215" s="50">
        <v>2.1</v>
      </c>
      <c r="F215" s="144">
        <v>0.67800000000000005</v>
      </c>
    </row>
    <row r="216" spans="1:9" s="279" customFormat="1">
      <c r="B216" s="179" t="s">
        <v>18</v>
      </c>
      <c r="C216" s="88">
        <v>0.68</v>
      </c>
      <c r="D216" s="50">
        <v>1.6</v>
      </c>
      <c r="F216" s="144">
        <v>0.67800000000000005</v>
      </c>
    </row>
    <row r="217" spans="1:9" s="279" customFormat="1">
      <c r="B217" s="179" t="s">
        <v>27</v>
      </c>
      <c r="C217" s="88">
        <v>0.71199999999999997</v>
      </c>
      <c r="D217" s="50">
        <v>2.1</v>
      </c>
      <c r="F217" s="144">
        <v>0.67800000000000005</v>
      </c>
    </row>
    <row r="218" spans="1:9" s="279" customFormat="1">
      <c r="B218" s="179" t="s">
        <v>24</v>
      </c>
      <c r="C218" s="88">
        <v>0.73</v>
      </c>
      <c r="D218" s="50">
        <v>1.5</v>
      </c>
      <c r="F218" s="144">
        <v>0.67800000000000005</v>
      </c>
    </row>
    <row r="219" spans="1:9" s="279" customFormat="1">
      <c r="B219" s="179" t="s">
        <v>8</v>
      </c>
      <c r="C219" s="88">
        <v>0.746</v>
      </c>
      <c r="D219" s="50">
        <v>1.4</v>
      </c>
      <c r="F219" s="144">
        <v>0.67800000000000005</v>
      </c>
    </row>
    <row r="220" spans="1:9" s="279" customFormat="1">
      <c r="B220" s="179" t="s">
        <v>21</v>
      </c>
      <c r="C220" s="88">
        <v>0.81399999999999995</v>
      </c>
      <c r="D220" s="108">
        <v>1</v>
      </c>
      <c r="F220" s="144">
        <v>0.67800000000000005</v>
      </c>
    </row>
    <row r="221" spans="1:9" s="279" customFormat="1">
      <c r="B221" s="179" t="s">
        <v>13</v>
      </c>
      <c r="C221" s="88">
        <v>0.82599999999999996</v>
      </c>
      <c r="D221" s="50">
        <v>0.9</v>
      </c>
      <c r="F221" s="144">
        <v>0.67800000000000005</v>
      </c>
    </row>
    <row r="222" spans="1:9" s="279" customFormat="1">
      <c r="B222" s="179" t="s">
        <v>11</v>
      </c>
      <c r="C222" s="88">
        <v>0.86499999999999999</v>
      </c>
      <c r="D222" s="50">
        <v>1.1000000000000001</v>
      </c>
      <c r="F222" s="144">
        <v>0.67800000000000005</v>
      </c>
    </row>
    <row r="223" spans="1:9" s="279" customFormat="1">
      <c r="B223" s="179" t="s">
        <v>7</v>
      </c>
      <c r="C223" s="88">
        <v>0.88100000000000001</v>
      </c>
      <c r="D223" s="50">
        <v>1.8</v>
      </c>
      <c r="F223" s="144">
        <v>0.67800000000000005</v>
      </c>
    </row>
    <row r="224" spans="1:9" s="279" customFormat="1">
      <c r="B224" s="186" t="s">
        <v>19</v>
      </c>
      <c r="C224" s="88">
        <v>0.88100000000000001</v>
      </c>
      <c r="D224" s="50">
        <v>1.1000000000000001</v>
      </c>
      <c r="F224" s="144">
        <v>0.67800000000000005</v>
      </c>
    </row>
    <row r="225" spans="1:15" s="279" customFormat="1">
      <c r="B225" s="16" t="s">
        <v>16</v>
      </c>
      <c r="C225" s="411"/>
      <c r="D225" s="292">
        <v>1.4</v>
      </c>
      <c r="E225" s="89">
        <v>0.88800000000000001</v>
      </c>
      <c r="F225" s="144">
        <v>0.67800000000000005</v>
      </c>
    </row>
    <row r="226" spans="1:15" s="279" customFormat="1">
      <c r="B226" s="179" t="s">
        <v>10</v>
      </c>
      <c r="C226" s="88">
        <v>0.89600000000000002</v>
      </c>
      <c r="D226" s="50">
        <v>1.5</v>
      </c>
      <c r="F226" s="144">
        <v>0.67800000000000005</v>
      </c>
    </row>
    <row r="227" spans="1:15" s="279" customFormat="1">
      <c r="B227" s="179" t="s">
        <v>15</v>
      </c>
      <c r="C227" s="88">
        <v>0.90100000000000002</v>
      </c>
      <c r="D227" s="50">
        <v>1</v>
      </c>
      <c r="F227" s="144">
        <v>0.67800000000000005</v>
      </c>
    </row>
    <row r="228" spans="1:15" s="279" customFormat="1">
      <c r="B228" s="179" t="s">
        <v>20</v>
      </c>
      <c r="C228" s="88">
        <v>0.91500000000000004</v>
      </c>
      <c r="D228" s="50">
        <v>1.2</v>
      </c>
      <c r="F228" s="144">
        <v>0.67800000000000005</v>
      </c>
    </row>
    <row r="229" spans="1:15" s="279" customFormat="1">
      <c r="B229" s="179" t="s">
        <v>23</v>
      </c>
      <c r="C229" s="88">
        <v>0.92100000000000004</v>
      </c>
      <c r="D229" s="50">
        <v>0.7</v>
      </c>
      <c r="F229" s="144">
        <v>0.67800000000000005</v>
      </c>
    </row>
    <row r="230" spans="1:15" s="279" customFormat="1">
      <c r="B230" s="179" t="s">
        <v>42</v>
      </c>
      <c r="C230" s="51">
        <v>0.67800000000000005</v>
      </c>
      <c r="D230" s="244">
        <v>0.4</v>
      </c>
      <c r="F230" s="181"/>
    </row>
    <row r="231" spans="1:15" s="279" customFormat="1">
      <c r="B231" s="179" t="s">
        <v>46</v>
      </c>
      <c r="C231" s="51">
        <v>0.78</v>
      </c>
      <c r="D231" s="244">
        <v>0.1</v>
      </c>
      <c r="F231" s="181"/>
    </row>
    <row r="232" spans="1:15" s="279" customFormat="1">
      <c r="B232" s="179"/>
      <c r="C232" s="52"/>
      <c r="D232" s="171"/>
    </row>
    <row r="233" spans="1:15" s="279" customFormat="1" ht="19.649999999999999" customHeight="1">
      <c r="A233" s="725" t="s">
        <v>234</v>
      </c>
      <c r="B233" s="725"/>
      <c r="C233" s="725"/>
      <c r="D233" s="725"/>
      <c r="E233" s="725"/>
      <c r="F233" s="725"/>
      <c r="G233" s="725"/>
      <c r="H233" s="725"/>
      <c r="I233" s="725"/>
      <c r="J233" s="232"/>
    </row>
    <row r="234" spans="1:15" s="279" customFormat="1" ht="19.649999999999999" customHeight="1">
      <c r="A234" s="279" t="s">
        <v>235</v>
      </c>
      <c r="B234" s="232"/>
      <c r="C234" s="232"/>
      <c r="D234" s="232"/>
      <c r="E234" s="232"/>
      <c r="F234" s="232"/>
      <c r="G234" s="232"/>
      <c r="H234" s="232"/>
      <c r="I234" s="232"/>
      <c r="J234" s="232"/>
    </row>
    <row r="235" spans="1:15" s="279" customFormat="1" ht="19.95" customHeight="1">
      <c r="B235" s="232"/>
      <c r="C235" s="232"/>
      <c r="D235" s="232"/>
      <c r="E235" s="232"/>
      <c r="F235" s="232"/>
      <c r="G235" s="232"/>
      <c r="H235" s="232"/>
      <c r="I235" s="232"/>
      <c r="J235" s="204"/>
    </row>
    <row r="236" spans="1:15" s="18" customFormat="1">
      <c r="A236" s="726" t="s">
        <v>283</v>
      </c>
      <c r="B236" s="726"/>
      <c r="C236" s="726"/>
      <c r="D236" s="726"/>
      <c r="E236" s="726"/>
      <c r="F236" s="726"/>
      <c r="G236" s="726"/>
      <c r="H236" s="726"/>
      <c r="I236" s="726"/>
      <c r="J236" s="223"/>
    </row>
    <row r="237" spans="1:15" s="279" customFormat="1">
      <c r="A237" s="446"/>
      <c r="B237" s="446"/>
      <c r="C237" s="446"/>
      <c r="D237" s="446"/>
      <c r="E237" s="446"/>
      <c r="F237" s="446"/>
      <c r="G237" s="446"/>
      <c r="H237" s="446"/>
      <c r="I237" s="446"/>
      <c r="J237" s="232"/>
    </row>
    <row r="238" spans="1:15" s="279" customFormat="1">
      <c r="A238" s="450"/>
      <c r="B238" s="449"/>
      <c r="C238" s="449" t="s">
        <v>47</v>
      </c>
      <c r="D238" s="449" t="s">
        <v>35</v>
      </c>
      <c r="E238" s="450"/>
      <c r="F238" s="450"/>
      <c r="G238" s="450"/>
      <c r="H238" s="450"/>
      <c r="I238" s="450"/>
      <c r="J238" s="8"/>
      <c r="K238" s="8"/>
      <c r="L238" s="8"/>
      <c r="M238" s="8"/>
      <c r="N238" s="8"/>
      <c r="O238" s="8"/>
    </row>
    <row r="239" spans="1:15" s="279" customFormat="1">
      <c r="A239" s="446"/>
      <c r="B239" s="449">
        <v>2015</v>
      </c>
      <c r="C239" s="448">
        <v>0.88400000000000001</v>
      </c>
      <c r="D239" s="447">
        <v>1.9</v>
      </c>
      <c r="E239" s="446"/>
      <c r="F239" s="446"/>
      <c r="G239" s="446"/>
      <c r="H239" s="446"/>
      <c r="I239" s="446"/>
      <c r="J239" s="232"/>
    </row>
    <row r="240" spans="1:15" s="279" customFormat="1">
      <c r="A240" s="446"/>
      <c r="B240" s="449">
        <v>2016</v>
      </c>
      <c r="C240" s="448">
        <v>0.874</v>
      </c>
      <c r="D240" s="447">
        <v>1.8</v>
      </c>
      <c r="E240" s="446"/>
      <c r="F240" s="446"/>
      <c r="G240" s="446"/>
      <c r="H240" s="446"/>
      <c r="I240" s="446"/>
      <c r="J240" s="232"/>
    </row>
    <row r="241" spans="1:10" s="279" customFormat="1">
      <c r="A241" s="446"/>
      <c r="B241" s="449">
        <v>2017</v>
      </c>
      <c r="C241" s="448">
        <v>0.88500000000000001</v>
      </c>
      <c r="D241" s="447">
        <v>1.9</v>
      </c>
      <c r="E241" s="446"/>
      <c r="F241" s="446"/>
      <c r="G241" s="446"/>
      <c r="H241" s="446"/>
      <c r="I241" s="446"/>
      <c r="J241" s="232"/>
    </row>
    <row r="242" spans="1:10" s="279" customFormat="1">
      <c r="A242" s="446"/>
      <c r="B242" s="449">
        <v>2018</v>
      </c>
      <c r="C242" s="448">
        <v>0.86</v>
      </c>
      <c r="D242" s="447">
        <v>2.1</v>
      </c>
      <c r="E242" s="446"/>
      <c r="F242" s="446"/>
      <c r="G242" s="446"/>
      <c r="H242" s="446"/>
      <c r="I242" s="446"/>
      <c r="J242" s="232"/>
    </row>
    <row r="243" spans="1:10" s="279" customFormat="1">
      <c r="A243" s="446"/>
      <c r="B243" s="449">
        <v>2019</v>
      </c>
      <c r="C243" s="448">
        <v>0.88800000000000001</v>
      </c>
      <c r="D243" s="447">
        <v>1.4</v>
      </c>
      <c r="E243" s="446"/>
      <c r="F243" s="446"/>
      <c r="G243" s="446"/>
      <c r="H243" s="446"/>
      <c r="I243" s="446"/>
      <c r="J243" s="232"/>
    </row>
    <row r="244" spans="1:10" s="279" customFormat="1"/>
    <row r="245" spans="1:10" s="279" customFormat="1" ht="23.25" customHeight="1">
      <c r="A245" s="725" t="s">
        <v>236</v>
      </c>
      <c r="B245" s="725"/>
      <c r="C245" s="725"/>
      <c r="D245" s="725"/>
      <c r="E245" s="725"/>
      <c r="F245" s="725"/>
      <c r="G245" s="725"/>
      <c r="H245" s="725"/>
      <c r="I245" s="725"/>
      <c r="J245" s="232"/>
    </row>
    <row r="246" spans="1:10" s="279" customFormat="1">
      <c r="A246" s="232"/>
      <c r="B246" s="232"/>
      <c r="C246" s="232"/>
      <c r="D246" s="232"/>
      <c r="E246" s="232"/>
      <c r="F246" s="232"/>
      <c r="G246" s="232"/>
      <c r="H246" s="232"/>
      <c r="I246" s="232"/>
      <c r="J246" s="232"/>
    </row>
    <row r="247" spans="1:10" s="279" customFormat="1"/>
    <row r="248" spans="1:10" s="231" customFormat="1">
      <c r="A248" s="729" t="s">
        <v>444</v>
      </c>
      <c r="B248" s="729"/>
      <c r="C248" s="729"/>
      <c r="D248" s="729"/>
      <c r="E248" s="729"/>
      <c r="F248" s="729"/>
      <c r="G248" s="729"/>
      <c r="H248" s="729"/>
      <c r="I248" s="729"/>
      <c r="J248" s="376"/>
    </row>
    <row r="249" spans="1:10" s="279" customFormat="1"/>
    <row r="250" spans="1:10" s="279" customFormat="1" ht="24.6">
      <c r="B250" s="137"/>
      <c r="C250" s="232" t="s">
        <v>237</v>
      </c>
      <c r="D250" s="279" t="s">
        <v>50</v>
      </c>
    </row>
    <row r="251" spans="1:10" s="279" customFormat="1">
      <c r="B251" s="232" t="s">
        <v>23</v>
      </c>
      <c r="C251" s="109">
        <v>12948</v>
      </c>
      <c r="D251" s="36"/>
    </row>
    <row r="252" spans="1:10" s="279" customFormat="1">
      <c r="B252" s="232" t="s">
        <v>20</v>
      </c>
      <c r="C252" s="109">
        <v>15941</v>
      </c>
      <c r="D252" s="36"/>
    </row>
    <row r="253" spans="1:10" s="279" customFormat="1">
      <c r="B253" s="137" t="s">
        <v>16</v>
      </c>
      <c r="C253" s="411"/>
      <c r="D253" s="110">
        <v>20306</v>
      </c>
    </row>
    <row r="254" spans="1:10" s="279" customFormat="1">
      <c r="B254" s="232" t="s">
        <v>7</v>
      </c>
      <c r="C254" s="109">
        <v>22811</v>
      </c>
      <c r="D254" s="36"/>
    </row>
    <row r="255" spans="1:10" s="279" customFormat="1">
      <c r="B255" s="232" t="s">
        <v>10</v>
      </c>
      <c r="C255" s="109">
        <v>27195</v>
      </c>
      <c r="D255" s="36"/>
    </row>
    <row r="256" spans="1:10" s="279" customFormat="1">
      <c r="B256" s="232" t="s">
        <v>27</v>
      </c>
      <c r="C256" s="109">
        <v>35460</v>
      </c>
      <c r="D256" s="36"/>
    </row>
    <row r="257" spans="2:4" s="279" customFormat="1">
      <c r="B257" s="232" t="s">
        <v>24</v>
      </c>
      <c r="C257" s="109">
        <v>55412</v>
      </c>
      <c r="D257" s="36"/>
    </row>
    <row r="258" spans="2:4" s="279" customFormat="1">
      <c r="B258" s="232" t="s">
        <v>15</v>
      </c>
      <c r="C258" s="109">
        <v>62962</v>
      </c>
      <c r="D258" s="36"/>
    </row>
    <row r="259" spans="2:4" s="279" customFormat="1">
      <c r="B259" s="232" t="s">
        <v>9</v>
      </c>
      <c r="C259" s="109">
        <v>69973</v>
      </c>
      <c r="D259" s="36"/>
    </row>
    <row r="260" spans="2:4" s="279" customFormat="1">
      <c r="B260" s="232" t="s">
        <v>18</v>
      </c>
      <c r="C260" s="109">
        <v>77967</v>
      </c>
      <c r="D260" s="36"/>
    </row>
    <row r="261" spans="2:4" s="279" customFormat="1">
      <c r="B261" s="232" t="s">
        <v>11</v>
      </c>
      <c r="C261" s="109">
        <v>91220</v>
      </c>
      <c r="D261" s="36"/>
    </row>
    <row r="262" spans="2:4" s="279" customFormat="1">
      <c r="B262" s="232" t="s">
        <v>8</v>
      </c>
      <c r="C262" s="109">
        <v>102167</v>
      </c>
      <c r="D262" s="36"/>
    </row>
    <row r="263" spans="2:4" s="279" customFormat="1">
      <c r="B263" s="232" t="s">
        <v>21</v>
      </c>
      <c r="C263" s="109">
        <v>113661</v>
      </c>
      <c r="D263" s="36"/>
    </row>
    <row r="264" spans="2:4" s="279" customFormat="1">
      <c r="B264" s="451" t="s">
        <v>26</v>
      </c>
      <c r="C264" s="109">
        <v>118661</v>
      </c>
    </row>
    <row r="265" spans="2:4" s="279" customFormat="1">
      <c r="B265" s="232" t="s">
        <v>13</v>
      </c>
      <c r="C265" s="109">
        <v>129478</v>
      </c>
      <c r="D265" s="36"/>
    </row>
    <row r="266" spans="2:4" s="279" customFormat="1">
      <c r="B266" s="232" t="s">
        <v>17</v>
      </c>
      <c r="C266" s="109">
        <v>129760</v>
      </c>
      <c r="D266" s="36"/>
    </row>
    <row r="267" spans="2:4" s="279" customFormat="1">
      <c r="B267" s="232" t="s">
        <v>25</v>
      </c>
      <c r="C267" s="109">
        <v>136356</v>
      </c>
      <c r="D267" s="36"/>
    </row>
    <row r="268" spans="2:4" s="279" customFormat="1">
      <c r="B268" s="232" t="s">
        <v>19</v>
      </c>
      <c r="C268" s="109">
        <v>146540</v>
      </c>
      <c r="D268" s="36"/>
    </row>
    <row r="269" spans="2:4" s="279" customFormat="1">
      <c r="B269" s="232" t="s">
        <v>14</v>
      </c>
      <c r="C269" s="109">
        <v>177926</v>
      </c>
      <c r="D269" s="36"/>
    </row>
    <row r="270" spans="2:4" s="279" customFormat="1">
      <c r="B270" s="232" t="s">
        <v>22</v>
      </c>
      <c r="C270" s="109">
        <v>188960</v>
      </c>
      <c r="D270" s="36"/>
    </row>
    <row r="271" spans="2:4" s="279" customFormat="1">
      <c r="B271" s="232" t="s">
        <v>12</v>
      </c>
      <c r="C271" s="109">
        <v>196067</v>
      </c>
      <c r="D271" s="36"/>
    </row>
    <row r="272" spans="2:4" s="279" customFormat="1">
      <c r="B272" s="232"/>
      <c r="C272" s="109"/>
      <c r="D272" s="36"/>
    </row>
    <row r="273" spans="1:10" s="279" customFormat="1">
      <c r="B273" s="232" t="s">
        <v>48</v>
      </c>
      <c r="C273" s="109">
        <v>1931771</v>
      </c>
      <c r="D273" s="36"/>
    </row>
    <row r="274" spans="1:10" s="279" customFormat="1">
      <c r="A274" s="232"/>
      <c r="B274" s="232"/>
      <c r="C274" s="232"/>
      <c r="D274" s="232"/>
      <c r="E274" s="232"/>
      <c r="F274" s="232"/>
      <c r="G274" s="232"/>
      <c r="H274" s="232"/>
      <c r="I274" s="232"/>
      <c r="J274" s="232"/>
    </row>
    <row r="275" spans="1:10" s="279" customFormat="1" ht="21" customHeight="1">
      <c r="A275" s="725" t="s">
        <v>238</v>
      </c>
      <c r="B275" s="725"/>
      <c r="C275" s="725"/>
      <c r="D275" s="725"/>
      <c r="E275" s="725"/>
      <c r="F275" s="725"/>
      <c r="G275" s="725"/>
      <c r="H275" s="725"/>
      <c r="I275" s="725"/>
      <c r="J275" s="232"/>
    </row>
    <row r="276" spans="1:10" s="279" customFormat="1" ht="21" customHeight="1">
      <c r="A276" s="725" t="s">
        <v>220</v>
      </c>
      <c r="B276" s="725"/>
      <c r="C276" s="725"/>
      <c r="D276" s="725"/>
      <c r="E276" s="725"/>
      <c r="F276" s="725"/>
      <c r="G276" s="725"/>
      <c r="H276" s="725"/>
      <c r="I276" s="725"/>
      <c r="J276" s="232"/>
    </row>
    <row r="277" spans="1:10" s="279" customFormat="1" ht="21" customHeight="1">
      <c r="A277" s="725" t="s">
        <v>49</v>
      </c>
      <c r="B277" s="725"/>
      <c r="C277" s="232"/>
      <c r="D277" s="232"/>
      <c r="E277" s="232"/>
      <c r="F277" s="232"/>
      <c r="G277" s="232"/>
      <c r="H277" s="232"/>
      <c r="I277" s="232"/>
      <c r="J277" s="232"/>
    </row>
    <row r="278" spans="1:10" s="279" customFormat="1">
      <c r="A278" s="725" t="s">
        <v>445</v>
      </c>
      <c r="B278" s="725"/>
    </row>
    <row r="279" spans="1:10" s="279" customFormat="1">
      <c r="A279" s="232"/>
      <c r="B279" s="232"/>
    </row>
    <row r="280" spans="1:10" s="18" customFormat="1">
      <c r="A280" s="726" t="s">
        <v>446</v>
      </c>
      <c r="B280" s="726"/>
      <c r="C280" s="726"/>
      <c r="D280" s="726"/>
      <c r="E280" s="726"/>
      <c r="F280" s="726"/>
      <c r="G280" s="726"/>
      <c r="H280" s="726"/>
      <c r="I280" s="726"/>
      <c r="J280" s="223"/>
    </row>
    <row r="281" spans="1:10" s="279" customFormat="1">
      <c r="A281" s="453"/>
      <c r="B281" s="453"/>
      <c r="C281" s="453"/>
      <c r="D281" s="453"/>
      <c r="E281" s="453"/>
      <c r="F281" s="453"/>
      <c r="G281" s="453"/>
      <c r="H281" s="453"/>
      <c r="I281" s="453"/>
    </row>
    <row r="282" spans="1:10" s="279" customFormat="1">
      <c r="A282" s="453"/>
      <c r="B282" s="453" t="s">
        <v>284</v>
      </c>
      <c r="C282" s="453" t="s">
        <v>285</v>
      </c>
      <c r="D282" s="453" t="s">
        <v>286</v>
      </c>
      <c r="E282" s="453"/>
      <c r="F282" s="453"/>
      <c r="G282" s="453"/>
      <c r="H282" s="453"/>
      <c r="I282" s="453"/>
    </row>
    <row r="283" spans="1:10" s="279" customFormat="1">
      <c r="A283" s="453"/>
      <c r="B283" s="453" t="s">
        <v>287</v>
      </c>
      <c r="C283" s="453">
        <v>6641</v>
      </c>
      <c r="D283" s="456">
        <v>0.32704619324337636</v>
      </c>
      <c r="E283" s="453"/>
      <c r="F283" s="453"/>
      <c r="G283" s="453"/>
      <c r="H283" s="453"/>
      <c r="I283" s="453"/>
    </row>
    <row r="284" spans="1:10" s="279" customFormat="1">
      <c r="A284" s="453"/>
      <c r="B284" s="454" t="s">
        <v>288</v>
      </c>
      <c r="C284" s="453">
        <v>5786</v>
      </c>
      <c r="D284" s="456">
        <v>0.28494041170097506</v>
      </c>
      <c r="E284" s="453"/>
      <c r="F284" s="453"/>
      <c r="G284" s="453"/>
      <c r="H284" s="453"/>
      <c r="I284" s="453"/>
    </row>
    <row r="285" spans="1:10" s="279" customFormat="1">
      <c r="A285" s="453"/>
      <c r="B285" s="455" t="s">
        <v>289</v>
      </c>
      <c r="C285" s="453">
        <v>7879</v>
      </c>
      <c r="D285" s="456">
        <v>0.38801339505564858</v>
      </c>
      <c r="E285" s="453"/>
      <c r="F285" s="453"/>
      <c r="G285" s="453"/>
      <c r="H285" s="453"/>
      <c r="I285" s="453"/>
    </row>
    <row r="286" spans="1:10" s="279" customFormat="1">
      <c r="A286" s="453"/>
      <c r="B286" s="453"/>
      <c r="C286" s="453"/>
      <c r="D286" s="453"/>
      <c r="E286" s="453"/>
      <c r="F286" s="453"/>
      <c r="G286" s="453"/>
      <c r="H286" s="453"/>
      <c r="I286" s="453"/>
    </row>
    <row r="287" spans="1:10" s="279" customFormat="1">
      <c r="A287" s="727" t="s">
        <v>239</v>
      </c>
      <c r="B287" s="727"/>
      <c r="C287" s="727"/>
      <c r="D287" s="727"/>
      <c r="E287" s="727"/>
      <c r="F287" s="727"/>
      <c r="G287" s="727"/>
      <c r="H287" s="727"/>
      <c r="I287" s="727"/>
      <c r="J287" s="224"/>
    </row>
    <row r="288" spans="1:10" s="279" customFormat="1" ht="26.4" customHeight="1">
      <c r="A288" s="728" t="s">
        <v>250</v>
      </c>
      <c r="B288" s="725"/>
      <c r="C288" s="725"/>
      <c r="D288" s="725"/>
      <c r="E288" s="725"/>
      <c r="F288" s="725"/>
      <c r="G288" s="725"/>
      <c r="H288" s="725"/>
      <c r="I288" s="725"/>
      <c r="J288" s="232"/>
    </row>
    <row r="289" spans="1:20" s="194" customFormat="1" ht="15.75" customHeight="1">
      <c r="A289" s="203"/>
      <c r="B289" s="202"/>
      <c r="C289" s="202"/>
      <c r="D289" s="202"/>
      <c r="E289" s="202"/>
      <c r="F289" s="202"/>
      <c r="G289" s="202"/>
      <c r="H289" s="202"/>
      <c r="I289" s="202"/>
      <c r="J289" s="202"/>
    </row>
    <row r="290" spans="1:20" s="279" customFormat="1">
      <c r="A290" s="730" t="s">
        <v>447</v>
      </c>
      <c r="B290" s="730"/>
      <c r="C290" s="730"/>
      <c r="D290" s="730"/>
      <c r="E290" s="730"/>
      <c r="F290" s="730"/>
      <c r="G290" s="730"/>
      <c r="H290" s="730"/>
      <c r="I290" s="730"/>
      <c r="J290" s="223"/>
      <c r="K290" s="18"/>
      <c r="L290" s="18"/>
      <c r="M290" s="18"/>
      <c r="N290" s="18"/>
      <c r="O290" s="18"/>
      <c r="P290" s="18"/>
      <c r="Q290" s="18"/>
      <c r="R290" s="18"/>
      <c r="S290" s="18"/>
      <c r="T290" s="18"/>
    </row>
    <row r="291" spans="1:20" s="279" customFormat="1">
      <c r="A291" s="481"/>
      <c r="B291" s="481"/>
      <c r="C291" s="481"/>
      <c r="D291" s="481"/>
      <c r="E291" s="481"/>
      <c r="F291" s="481"/>
      <c r="G291" s="481"/>
      <c r="H291" s="481"/>
      <c r="I291" s="481"/>
    </row>
    <row r="292" spans="1:20" s="279" customFormat="1" ht="36">
      <c r="A292" s="481"/>
      <c r="B292" s="481"/>
      <c r="C292" s="482" t="s">
        <v>211</v>
      </c>
      <c r="D292" s="481"/>
      <c r="E292" s="481"/>
      <c r="F292" s="481"/>
      <c r="G292" s="481"/>
      <c r="H292" s="481"/>
      <c r="I292" s="481"/>
    </row>
    <row r="293" spans="1:20" s="279" customFormat="1" ht="15.6">
      <c r="A293" s="481">
        <v>1</v>
      </c>
      <c r="B293" s="481" t="s">
        <v>558</v>
      </c>
      <c r="C293" s="484">
        <v>3405</v>
      </c>
      <c r="D293" s="489"/>
      <c r="E293" s="483"/>
      <c r="F293" s="481"/>
      <c r="G293" s="483"/>
      <c r="H293" s="481"/>
      <c r="I293" s="485"/>
    </row>
    <row r="294" spans="1:20" s="279" customFormat="1" ht="15.6">
      <c r="A294" s="481">
        <v>2</v>
      </c>
      <c r="B294" s="481" t="s">
        <v>552</v>
      </c>
      <c r="C294" s="484">
        <v>1916</v>
      </c>
      <c r="D294" s="481"/>
      <c r="E294" s="483"/>
      <c r="F294" s="481"/>
      <c r="G294" s="483"/>
      <c r="H294" s="481"/>
      <c r="I294" s="485"/>
    </row>
    <row r="295" spans="1:20" s="279" customFormat="1" ht="15.6">
      <c r="A295" s="481">
        <v>3</v>
      </c>
      <c r="B295" s="481" t="s">
        <v>553</v>
      </c>
      <c r="C295" s="484">
        <v>1587</v>
      </c>
      <c r="D295" s="481"/>
      <c r="E295" s="483"/>
      <c r="F295" s="481"/>
      <c r="G295" s="483"/>
      <c r="H295" s="481"/>
      <c r="I295" s="485"/>
    </row>
    <row r="296" spans="1:20" s="279" customFormat="1" ht="15.6">
      <c r="A296" s="481">
        <v>4</v>
      </c>
      <c r="B296" s="481" t="s">
        <v>554</v>
      </c>
      <c r="C296" s="484">
        <v>1582</v>
      </c>
      <c r="D296" s="481"/>
      <c r="E296" s="483"/>
      <c r="F296" s="481"/>
      <c r="G296" s="483"/>
      <c r="H296" s="481"/>
      <c r="I296" s="485"/>
    </row>
    <row r="297" spans="1:20" s="279" customFormat="1" ht="15.6">
      <c r="A297" s="481">
        <v>5</v>
      </c>
      <c r="B297" s="481" t="s">
        <v>555</v>
      </c>
      <c r="C297" s="484">
        <v>1358</v>
      </c>
      <c r="D297" s="481"/>
      <c r="E297" s="483"/>
      <c r="F297" s="481"/>
      <c r="G297" s="483"/>
      <c r="H297" s="481"/>
      <c r="I297" s="485"/>
    </row>
    <row r="298" spans="1:20" s="279" customFormat="1" ht="15.6">
      <c r="A298" s="481">
        <v>6</v>
      </c>
      <c r="B298" s="481" t="s">
        <v>557</v>
      </c>
      <c r="C298" s="484">
        <v>1285</v>
      </c>
      <c r="D298" s="481"/>
      <c r="E298" s="483"/>
      <c r="F298" s="481"/>
      <c r="G298" s="483"/>
      <c r="H298" s="481"/>
      <c r="I298" s="485"/>
    </row>
    <row r="299" spans="1:20" s="279" customFormat="1" ht="15.6">
      <c r="A299" s="481">
        <v>7</v>
      </c>
      <c r="B299" s="481" t="s">
        <v>563</v>
      </c>
      <c r="C299" s="484">
        <v>1261</v>
      </c>
      <c r="D299" s="481"/>
      <c r="E299" s="483"/>
      <c r="F299" s="481"/>
      <c r="G299" s="483"/>
      <c r="H299" s="481"/>
      <c r="I299" s="485"/>
    </row>
    <row r="300" spans="1:20" s="279" customFormat="1" ht="15.6">
      <c r="A300" s="481">
        <v>8</v>
      </c>
      <c r="B300" s="481" t="s">
        <v>556</v>
      </c>
      <c r="C300" s="484">
        <v>1100</v>
      </c>
      <c r="D300" s="481"/>
      <c r="E300" s="483"/>
      <c r="F300" s="481"/>
      <c r="G300" s="483"/>
      <c r="H300" s="481"/>
      <c r="I300" s="485"/>
    </row>
    <row r="301" spans="1:20" s="279" customFormat="1" ht="15.6">
      <c r="A301" s="481">
        <v>9</v>
      </c>
      <c r="B301" s="481" t="s">
        <v>559</v>
      </c>
      <c r="C301" s="484">
        <v>1076</v>
      </c>
      <c r="D301" s="481"/>
      <c r="E301" s="483"/>
      <c r="F301" s="481"/>
      <c r="G301" s="483"/>
      <c r="H301" s="481"/>
      <c r="I301" s="485"/>
    </row>
    <row r="302" spans="1:20" s="279" customFormat="1" ht="15.6">
      <c r="A302" s="481">
        <v>10</v>
      </c>
      <c r="B302" s="481" t="s">
        <v>560</v>
      </c>
      <c r="C302" s="488">
        <v>725</v>
      </c>
      <c r="D302" s="481"/>
      <c r="E302" s="483"/>
      <c r="F302" s="481"/>
      <c r="G302" s="483"/>
      <c r="H302" s="481"/>
      <c r="I302" s="485"/>
    </row>
    <row r="303" spans="1:20" s="279" customFormat="1" ht="15.6">
      <c r="A303" s="481">
        <v>11</v>
      </c>
      <c r="B303" s="481" t="s">
        <v>569</v>
      </c>
      <c r="C303" s="488">
        <v>645</v>
      </c>
      <c r="D303" s="481"/>
      <c r="E303" s="483"/>
      <c r="F303" s="481"/>
      <c r="G303" s="483"/>
      <c r="H303" s="481"/>
      <c r="I303" s="485"/>
    </row>
    <row r="304" spans="1:20" s="279" customFormat="1" ht="15.6">
      <c r="A304" s="481">
        <v>12</v>
      </c>
      <c r="B304" s="481" t="s">
        <v>571</v>
      </c>
      <c r="C304" s="488">
        <v>628</v>
      </c>
      <c r="D304" s="481"/>
      <c r="E304" s="483"/>
      <c r="F304" s="481"/>
      <c r="G304" s="483"/>
      <c r="H304" s="481"/>
      <c r="I304" s="485"/>
    </row>
    <row r="305" spans="1:10" s="279" customFormat="1" ht="15.6">
      <c r="A305" s="481">
        <v>13</v>
      </c>
      <c r="B305" s="481" t="s">
        <v>570</v>
      </c>
      <c r="C305" s="488">
        <v>617</v>
      </c>
      <c r="D305" s="481"/>
      <c r="E305" s="481"/>
      <c r="F305" s="481"/>
      <c r="G305" s="481"/>
      <c r="H305" s="481"/>
      <c r="I305" s="481"/>
    </row>
    <row r="306" spans="1:10" s="279" customFormat="1" ht="15.6">
      <c r="A306" s="481">
        <v>14</v>
      </c>
      <c r="B306" s="481" t="s">
        <v>568</v>
      </c>
      <c r="C306" s="484">
        <v>574</v>
      </c>
      <c r="D306" s="481"/>
      <c r="E306" s="481"/>
      <c r="F306" s="481"/>
      <c r="G306" s="481"/>
      <c r="H306" s="481"/>
      <c r="I306" s="481"/>
    </row>
    <row r="307" spans="1:10" s="279" customFormat="1" ht="15.6">
      <c r="A307" s="481">
        <v>15</v>
      </c>
      <c r="B307" s="481" t="s">
        <v>561</v>
      </c>
      <c r="C307" s="488">
        <v>534</v>
      </c>
      <c r="D307" s="481"/>
      <c r="E307" s="481"/>
      <c r="F307" s="481"/>
      <c r="G307" s="481"/>
      <c r="H307" s="481"/>
      <c r="I307" s="481"/>
    </row>
    <row r="308" spans="1:10" s="279" customFormat="1" ht="15.6">
      <c r="A308" s="481">
        <v>16</v>
      </c>
      <c r="B308" s="481" t="s">
        <v>572</v>
      </c>
      <c r="C308" s="488">
        <v>505</v>
      </c>
      <c r="D308" s="481"/>
      <c r="E308" s="481"/>
      <c r="F308" s="481"/>
      <c r="G308" s="481"/>
      <c r="H308" s="481"/>
      <c r="I308" s="481"/>
    </row>
    <row r="309" spans="1:10" s="279" customFormat="1" ht="15.6">
      <c r="A309" s="481">
        <v>17</v>
      </c>
      <c r="B309" s="481" t="s">
        <v>566</v>
      </c>
      <c r="C309" s="488">
        <v>500</v>
      </c>
      <c r="D309" s="481"/>
      <c r="E309" s="481"/>
      <c r="F309" s="481"/>
      <c r="G309" s="481"/>
      <c r="H309" s="481"/>
      <c r="I309" s="481"/>
    </row>
    <row r="310" spans="1:10" s="279" customFormat="1" ht="15.6">
      <c r="A310" s="481">
        <v>18</v>
      </c>
      <c r="B310" s="481" t="s">
        <v>34</v>
      </c>
      <c r="C310" s="488">
        <v>476</v>
      </c>
      <c r="D310" s="481"/>
      <c r="E310" s="481"/>
      <c r="F310" s="481"/>
      <c r="G310" s="481"/>
      <c r="H310" s="481"/>
      <c r="I310" s="481"/>
    </row>
    <row r="311" spans="1:10" s="279" customFormat="1" ht="15.6">
      <c r="A311" s="481">
        <v>19</v>
      </c>
      <c r="B311" s="481" t="s">
        <v>567</v>
      </c>
      <c r="C311" s="488">
        <v>462</v>
      </c>
      <c r="D311" s="481"/>
      <c r="E311" s="481"/>
      <c r="F311" s="481"/>
      <c r="G311" s="481"/>
      <c r="H311" s="481"/>
      <c r="I311" s="481"/>
    </row>
    <row r="312" spans="1:10" s="279" customFormat="1" ht="15.6">
      <c r="A312" s="481">
        <v>20</v>
      </c>
      <c r="B312" s="481" t="s">
        <v>565</v>
      </c>
      <c r="C312" s="488">
        <v>340</v>
      </c>
      <c r="D312" s="481"/>
      <c r="E312" s="481"/>
      <c r="F312" s="481"/>
      <c r="G312" s="481"/>
      <c r="H312" s="481"/>
      <c r="I312" s="481"/>
    </row>
    <row r="313" spans="1:10" s="279" customFormat="1">
      <c r="A313" s="481"/>
      <c r="B313" s="481"/>
      <c r="C313" s="481"/>
      <c r="D313" s="481"/>
      <c r="E313" s="481"/>
      <c r="F313" s="481"/>
      <c r="G313" s="481"/>
      <c r="H313" s="481"/>
      <c r="I313" s="481"/>
    </row>
    <row r="314" spans="1:10" s="279" customFormat="1">
      <c r="A314" s="731" t="s">
        <v>574</v>
      </c>
      <c r="B314" s="731"/>
      <c r="C314" s="731"/>
      <c r="D314" s="731"/>
      <c r="E314" s="731"/>
      <c r="F314" s="731"/>
      <c r="G314" s="731"/>
      <c r="H314" s="731"/>
      <c r="I314" s="731"/>
      <c r="J314" s="224"/>
    </row>
    <row r="315" spans="1:10" s="279" customFormat="1" ht="15" customHeight="1">
      <c r="A315" s="732" t="s">
        <v>575</v>
      </c>
      <c r="B315" s="732"/>
      <c r="C315" s="732"/>
      <c r="D315" s="732"/>
      <c r="E315" s="732"/>
      <c r="F315" s="732"/>
      <c r="G315" s="732"/>
      <c r="H315" s="732"/>
      <c r="I315" s="732"/>
      <c r="J315" s="232"/>
    </row>
    <row r="317" spans="1:10" s="231" customFormat="1">
      <c r="A317" s="281" t="s">
        <v>290</v>
      </c>
    </row>
    <row r="318" spans="1:10" s="279" customFormat="1"/>
    <row r="319" spans="1:10" s="279" customFormat="1" ht="57.6">
      <c r="B319" s="214" t="s">
        <v>50</v>
      </c>
      <c r="C319" s="215" t="s">
        <v>291</v>
      </c>
      <c r="D319" s="279" t="s">
        <v>50</v>
      </c>
      <c r="E319" s="279" t="s">
        <v>292</v>
      </c>
    </row>
    <row r="320" spans="1:10" s="279" customFormat="1">
      <c r="B320" s="213" t="s">
        <v>27</v>
      </c>
      <c r="C320" s="216">
        <v>0.35</v>
      </c>
      <c r="E320" s="181">
        <v>0.23</v>
      </c>
    </row>
    <row r="321" spans="2:13" s="279" customFormat="1">
      <c r="B321" s="213" t="s">
        <v>22</v>
      </c>
      <c r="C321" s="216">
        <v>0.35</v>
      </c>
      <c r="E321" s="181">
        <v>0.23</v>
      </c>
    </row>
    <row r="322" spans="2:13" s="279" customFormat="1">
      <c r="B322" s="213" t="s">
        <v>21</v>
      </c>
      <c r="C322" s="216">
        <v>0.32</v>
      </c>
      <c r="E322" s="181">
        <v>0.23</v>
      </c>
    </row>
    <row r="323" spans="2:13" s="279" customFormat="1">
      <c r="B323" s="213" t="s">
        <v>24</v>
      </c>
      <c r="C323" s="216">
        <v>0.3</v>
      </c>
      <c r="E323" s="181">
        <v>0.23</v>
      </c>
    </row>
    <row r="324" spans="2:13" s="279" customFormat="1">
      <c r="B324" s="213" t="s">
        <v>25</v>
      </c>
      <c r="C324" s="216">
        <v>0.28999999999999998</v>
      </c>
      <c r="E324" s="181">
        <v>0.23</v>
      </c>
    </row>
    <row r="325" spans="2:13" s="279" customFormat="1">
      <c r="B325" s="213" t="s">
        <v>18</v>
      </c>
      <c r="C325" s="216">
        <v>0.28999999999999998</v>
      </c>
      <c r="E325" s="181">
        <v>0.23</v>
      </c>
    </row>
    <row r="326" spans="2:13" s="279" customFormat="1">
      <c r="B326" s="409" t="s">
        <v>26</v>
      </c>
      <c r="C326" s="216">
        <v>0.28999999999999998</v>
      </c>
      <c r="E326" s="181">
        <v>0.23</v>
      </c>
    </row>
    <row r="327" spans="2:13" s="279" customFormat="1">
      <c r="B327" s="213" t="s">
        <v>23</v>
      </c>
      <c r="C327" s="216">
        <v>0.28000000000000003</v>
      </c>
      <c r="E327" s="181">
        <v>0.23</v>
      </c>
    </row>
    <row r="328" spans="2:13" s="279" customFormat="1">
      <c r="B328" s="213" t="s">
        <v>17</v>
      </c>
      <c r="C328" s="216">
        <v>0.23</v>
      </c>
      <c r="E328" s="181">
        <v>0.23</v>
      </c>
    </row>
    <row r="329" spans="2:13" s="279" customFormat="1" ht="17.399999999999999" thickBot="1">
      <c r="B329" s="213" t="s">
        <v>11</v>
      </c>
      <c r="C329" s="216">
        <v>0.22</v>
      </c>
      <c r="E329" s="181">
        <v>0.23</v>
      </c>
      <c r="G329" s="218"/>
      <c r="H329" s="219"/>
      <c r="I329" s="220"/>
      <c r="J329" s="220"/>
      <c r="K329" s="151"/>
      <c r="L329" s="219"/>
      <c r="M329" s="219"/>
    </row>
    <row r="330" spans="2:13" s="279" customFormat="1" ht="17.399999999999999" thickBot="1">
      <c r="B330" s="213" t="s">
        <v>20</v>
      </c>
      <c r="C330" s="216">
        <v>0.21</v>
      </c>
      <c r="E330" s="181">
        <v>0.23</v>
      </c>
      <c r="G330" s="218"/>
      <c r="H330" s="219"/>
      <c r="I330" s="220"/>
      <c r="J330" s="220"/>
      <c r="K330" s="151"/>
      <c r="L330" s="219"/>
      <c r="M330" s="219"/>
    </row>
    <row r="331" spans="2:13" s="279" customFormat="1" ht="17.399999999999999" thickBot="1">
      <c r="B331" s="213" t="s">
        <v>15</v>
      </c>
      <c r="C331" s="216">
        <v>0.2</v>
      </c>
      <c r="E331" s="181">
        <v>0.23</v>
      </c>
      <c r="G331" s="218"/>
      <c r="H331" s="219"/>
      <c r="I331" s="220"/>
      <c r="J331" s="220"/>
      <c r="K331" s="151"/>
      <c r="L331" s="219"/>
      <c r="M331" s="219"/>
    </row>
    <row r="332" spans="2:13" s="279" customFormat="1" ht="17.399999999999999" thickBot="1">
      <c r="B332" s="213" t="s">
        <v>14</v>
      </c>
      <c r="C332" s="216">
        <v>0.19</v>
      </c>
      <c r="E332" s="181">
        <v>0.23</v>
      </c>
      <c r="G332" s="218"/>
      <c r="H332" s="219"/>
      <c r="I332" s="220"/>
      <c r="J332" s="220"/>
      <c r="K332" s="151"/>
      <c r="L332" s="219"/>
      <c r="M332" s="219"/>
    </row>
    <row r="333" spans="2:13" s="279" customFormat="1" ht="17.399999999999999" thickBot="1">
      <c r="B333" s="214" t="s">
        <v>16</v>
      </c>
      <c r="C333" s="411"/>
      <c r="D333" s="217">
        <v>0.19</v>
      </c>
      <c r="E333" s="181">
        <v>0.23</v>
      </c>
      <c r="G333" s="218"/>
      <c r="H333" s="219"/>
      <c r="I333" s="220"/>
      <c r="J333" s="220"/>
      <c r="K333" s="151"/>
      <c r="L333" s="219"/>
      <c r="M333" s="219"/>
    </row>
    <row r="334" spans="2:13" s="279" customFormat="1" ht="17.399999999999999" thickBot="1">
      <c r="B334" s="213" t="s">
        <v>13</v>
      </c>
      <c r="C334" s="216">
        <v>0.17</v>
      </c>
      <c r="E334" s="181">
        <v>0.23</v>
      </c>
      <c r="G334" s="218"/>
      <c r="H334" s="219"/>
      <c r="I334" s="220"/>
      <c r="J334" s="220"/>
      <c r="K334" s="151"/>
      <c r="L334" s="219"/>
      <c r="M334" s="219"/>
    </row>
    <row r="335" spans="2:13" s="279" customFormat="1" ht="17.399999999999999" thickBot="1">
      <c r="B335" s="213" t="s">
        <v>12</v>
      </c>
      <c r="C335" s="216">
        <v>0.15</v>
      </c>
      <c r="E335" s="181">
        <v>0.23</v>
      </c>
      <c r="G335" s="218"/>
      <c r="H335" s="219"/>
      <c r="I335" s="220"/>
      <c r="J335" s="220"/>
      <c r="K335" s="151"/>
      <c r="L335" s="219"/>
      <c r="M335" s="219"/>
    </row>
    <row r="336" spans="2:13" s="279" customFormat="1" ht="17.399999999999999" thickBot="1">
      <c r="B336" s="213" t="s">
        <v>19</v>
      </c>
      <c r="C336" s="216">
        <v>0.14000000000000001</v>
      </c>
      <c r="E336" s="181">
        <v>0.23</v>
      </c>
      <c r="G336" s="218"/>
      <c r="H336" s="219"/>
      <c r="I336" s="220"/>
      <c r="J336" s="220"/>
      <c r="K336" s="151"/>
      <c r="L336" s="219"/>
      <c r="M336" s="219"/>
    </row>
    <row r="337" spans="1:17" s="279" customFormat="1" ht="17.399999999999999" thickBot="1">
      <c r="B337" s="213" t="s">
        <v>9</v>
      </c>
      <c r="C337" s="216">
        <v>0.14000000000000001</v>
      </c>
      <c r="E337" s="181">
        <v>0.23</v>
      </c>
      <c r="G337" s="218"/>
      <c r="H337" s="219"/>
      <c r="I337" s="220"/>
      <c r="J337" s="220"/>
      <c r="K337" s="151"/>
      <c r="L337" s="219"/>
      <c r="M337" s="219"/>
    </row>
    <row r="338" spans="1:17" s="279" customFormat="1" ht="17.399999999999999" thickBot="1">
      <c r="B338" s="213" t="s">
        <v>8</v>
      </c>
      <c r="C338" s="216">
        <v>0.13</v>
      </c>
      <c r="E338" s="181">
        <v>0.23</v>
      </c>
      <c r="G338" s="218"/>
      <c r="H338" s="219"/>
      <c r="I338" s="220"/>
      <c r="J338" s="220"/>
      <c r="K338" s="151"/>
      <c r="L338" s="219"/>
      <c r="M338" s="219"/>
    </row>
    <row r="339" spans="1:17" s="279" customFormat="1" ht="17.399999999999999" thickBot="1">
      <c r="B339" s="213" t="s">
        <v>10</v>
      </c>
      <c r="C339" s="216">
        <v>0.13</v>
      </c>
      <c r="E339" s="181">
        <v>0.23</v>
      </c>
      <c r="G339" s="218"/>
      <c r="H339" s="219"/>
      <c r="I339" s="220"/>
      <c r="J339" s="220"/>
      <c r="K339" s="151"/>
      <c r="L339" s="219"/>
      <c r="M339" s="219"/>
    </row>
    <row r="340" spans="1:17" s="279" customFormat="1" ht="17.399999999999999" thickBot="1">
      <c r="B340" s="213" t="s">
        <v>7</v>
      </c>
      <c r="C340" s="216">
        <v>0.11</v>
      </c>
      <c r="E340" s="181">
        <v>0.23</v>
      </c>
      <c r="G340" s="218"/>
      <c r="H340" s="219"/>
      <c r="I340" s="220"/>
      <c r="J340" s="220"/>
      <c r="K340" s="151"/>
      <c r="L340" s="219"/>
      <c r="M340" s="219"/>
    </row>
    <row r="341" spans="1:17" s="279" customFormat="1" ht="17.399999999999999" thickBot="1">
      <c r="B341" s="221" t="s">
        <v>42</v>
      </c>
      <c r="C341" s="222">
        <v>0.23</v>
      </c>
      <c r="G341" s="218"/>
      <c r="H341" s="219"/>
      <c r="I341" s="220"/>
      <c r="J341" s="220"/>
      <c r="K341" s="151"/>
      <c r="L341" s="219"/>
      <c r="M341" s="219"/>
    </row>
    <row r="342" spans="1:17" s="279" customFormat="1" ht="17.399999999999999" thickBot="1">
      <c r="K342" s="218"/>
      <c r="L342" s="219"/>
      <c r="M342" s="220"/>
      <c r="N342" s="220"/>
      <c r="O342" s="151"/>
      <c r="P342" s="219"/>
      <c r="Q342" s="219"/>
    </row>
    <row r="343" spans="1:17" s="279" customFormat="1">
      <c r="A343" s="280" t="s">
        <v>539</v>
      </c>
    </row>
    <row r="344" spans="1:17" s="279" customFormat="1">
      <c r="A344" s="280" t="s">
        <v>293</v>
      </c>
    </row>
    <row r="345" spans="1:17" s="279" customFormat="1">
      <c r="A345" s="279" t="s">
        <v>294</v>
      </c>
    </row>
    <row r="346" spans="1:17" s="279" customFormat="1">
      <c r="A346" s="279" t="s">
        <v>295</v>
      </c>
    </row>
    <row r="347" spans="1:17" s="279" customFormat="1">
      <c r="A347" s="284" t="s">
        <v>296</v>
      </c>
    </row>
    <row r="348" spans="1:17" s="279" customFormat="1">
      <c r="A348" s="212" t="s">
        <v>277</v>
      </c>
    </row>
    <row r="349" spans="1:17" s="194" customFormat="1">
      <c r="A349" s="212"/>
    </row>
    <row r="350" spans="1:17" s="231" customFormat="1">
      <c r="A350" s="470" t="s">
        <v>297</v>
      </c>
      <c r="B350" s="479"/>
      <c r="C350" s="479"/>
    </row>
    <row r="351" spans="1:17" s="279" customFormat="1">
      <c r="A351" s="478"/>
      <c r="B351" s="459"/>
      <c r="C351" s="459"/>
    </row>
    <row r="352" spans="1:17" s="279" customFormat="1" ht="75.75" customHeight="1">
      <c r="A352" s="478"/>
      <c r="B352" s="459"/>
      <c r="C352" s="464" t="s">
        <v>298</v>
      </c>
    </row>
    <row r="353" spans="1:3" s="279" customFormat="1">
      <c r="A353" s="478"/>
      <c r="B353" s="459">
        <v>2017</v>
      </c>
      <c r="C353" s="469">
        <v>0.23</v>
      </c>
    </row>
    <row r="354" spans="1:3" s="279" customFormat="1">
      <c r="A354" s="478"/>
      <c r="B354" s="459">
        <v>2018</v>
      </c>
      <c r="C354" s="469">
        <v>0.24</v>
      </c>
    </row>
    <row r="355" spans="1:3" s="279" customFormat="1">
      <c r="A355" s="478"/>
      <c r="B355" s="459">
        <v>2019</v>
      </c>
      <c r="C355" s="469">
        <v>0.24</v>
      </c>
    </row>
    <row r="356" spans="1:3" s="279" customFormat="1">
      <c r="A356" s="478"/>
      <c r="B356" s="459">
        <v>2020</v>
      </c>
      <c r="C356" s="469">
        <v>0.25</v>
      </c>
    </row>
    <row r="357" spans="1:3" s="279" customFormat="1">
      <c r="A357" s="478"/>
      <c r="B357" s="459">
        <v>2021</v>
      </c>
      <c r="C357" s="461">
        <v>0.19</v>
      </c>
    </row>
    <row r="358" spans="1:3" s="279" customFormat="1">
      <c r="A358" s="478"/>
      <c r="B358" s="459"/>
      <c r="C358" s="464"/>
    </row>
    <row r="359" spans="1:3" s="279" customFormat="1">
      <c r="A359" s="408" t="s">
        <v>576</v>
      </c>
      <c r="B359" s="466"/>
      <c r="C359" s="466"/>
    </row>
    <row r="360" spans="1:3" s="279" customFormat="1">
      <c r="A360" s="408" t="s">
        <v>293</v>
      </c>
      <c r="B360" s="466"/>
      <c r="C360" s="466"/>
    </row>
    <row r="361" spans="1:3" s="279" customFormat="1">
      <c r="A361" s="466" t="s">
        <v>294</v>
      </c>
      <c r="B361" s="466"/>
      <c r="C361" s="466"/>
    </row>
    <row r="362" spans="1:3" s="279" customFormat="1">
      <c r="A362" s="466" t="s">
        <v>295</v>
      </c>
      <c r="B362" s="466"/>
      <c r="C362" s="466"/>
    </row>
    <row r="363" spans="1:3" s="279" customFormat="1">
      <c r="A363" s="480" t="s">
        <v>296</v>
      </c>
      <c r="B363" s="466"/>
      <c r="C363" s="466"/>
    </row>
    <row r="364" spans="1:3" s="279" customFormat="1">
      <c r="A364" s="460" t="s">
        <v>277</v>
      </c>
      <c r="B364" s="466"/>
      <c r="C364" s="466"/>
    </row>
  </sheetData>
  <sortState xmlns:xlrd2="http://schemas.microsoft.com/office/spreadsheetml/2017/richdata2" ref="B293:C308">
    <sortCondition descending="1" ref="C293"/>
  </sortState>
  <mergeCells count="27">
    <mergeCell ref="A290:I290"/>
    <mergeCell ref="A314:I314"/>
    <mergeCell ref="A315:I315"/>
    <mergeCell ref="A31:I31"/>
    <mergeCell ref="A40:I40"/>
    <mergeCell ref="A41:I41"/>
    <mergeCell ref="A275:I275"/>
    <mergeCell ref="A233:I233"/>
    <mergeCell ref="A205:I205"/>
    <mergeCell ref="A129:I129"/>
    <mergeCell ref="A119:I119"/>
    <mergeCell ref="A204:I204"/>
    <mergeCell ref="A236:I236"/>
    <mergeCell ref="A245:I245"/>
    <mergeCell ref="A276:I276"/>
    <mergeCell ref="A277:B277"/>
    <mergeCell ref="A278:B278"/>
    <mergeCell ref="A280:I280"/>
    <mergeCell ref="A287:I287"/>
    <mergeCell ref="A288:I288"/>
    <mergeCell ref="A1:I1"/>
    <mergeCell ref="A28:I28"/>
    <mergeCell ref="A29:I29"/>
    <mergeCell ref="A90:I90"/>
    <mergeCell ref="A248:I248"/>
    <mergeCell ref="A117:I117"/>
    <mergeCell ref="A206:I20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290"/>
  <sheetViews>
    <sheetView topLeftCell="A280" zoomScale="80" zoomScaleNormal="80" workbookViewId="0">
      <selection activeCell="B108" sqref="B108"/>
    </sheetView>
  </sheetViews>
  <sheetFormatPr defaultColWidth="8.6640625" defaultRowHeight="14.4"/>
  <cols>
    <col min="2" max="2" width="26.44140625" bestFit="1" customWidth="1"/>
    <col min="3" max="3" width="12.33203125" customWidth="1"/>
    <col min="4" max="4" width="11.6640625" customWidth="1"/>
    <col min="5" max="5" width="9.88671875" customWidth="1"/>
    <col min="11" max="11" width="12.6640625" customWidth="1"/>
  </cols>
  <sheetData>
    <row r="1" spans="1:11" s="223" customFormat="1">
      <c r="A1" s="223" t="s">
        <v>410</v>
      </c>
    </row>
    <row r="2" spans="1:11" s="279" customFormat="1"/>
    <row r="3" spans="1:11" s="279" customFormat="1" ht="24">
      <c r="C3" s="157" t="s">
        <v>54</v>
      </c>
      <c r="D3" s="157" t="s">
        <v>55</v>
      </c>
      <c r="E3" s="157" t="s">
        <v>56</v>
      </c>
      <c r="F3" s="157" t="s">
        <v>57</v>
      </c>
      <c r="G3" s="157" t="s">
        <v>58</v>
      </c>
      <c r="H3" s="157" t="s">
        <v>59</v>
      </c>
      <c r="I3" s="157" t="s">
        <v>60</v>
      </c>
      <c r="J3" s="157" t="s">
        <v>61</v>
      </c>
      <c r="K3" s="157" t="s">
        <v>62</v>
      </c>
    </row>
    <row r="4" spans="1:11" s="279" customFormat="1">
      <c r="A4" s="179"/>
      <c r="B4" s="179" t="s">
        <v>24</v>
      </c>
      <c r="C4" s="61">
        <v>1312</v>
      </c>
      <c r="D4" s="61">
        <v>789</v>
      </c>
      <c r="E4" s="61">
        <v>1511</v>
      </c>
      <c r="F4" s="61">
        <v>1177</v>
      </c>
      <c r="G4" s="61">
        <v>1078</v>
      </c>
      <c r="H4" s="61">
        <v>848</v>
      </c>
      <c r="I4" s="61">
        <v>1049</v>
      </c>
      <c r="J4" s="61">
        <v>7763</v>
      </c>
      <c r="K4" s="61">
        <v>93158</v>
      </c>
    </row>
    <row r="5" spans="1:11" s="279" customFormat="1">
      <c r="A5" s="179"/>
      <c r="B5" s="179" t="s">
        <v>12</v>
      </c>
      <c r="C5" s="61">
        <v>1671</v>
      </c>
      <c r="D5" s="61">
        <v>870</v>
      </c>
      <c r="E5" s="61">
        <v>1699</v>
      </c>
      <c r="F5" s="61">
        <v>1059</v>
      </c>
      <c r="G5" s="61">
        <v>1125</v>
      </c>
      <c r="H5" s="61">
        <v>1025</v>
      </c>
      <c r="I5" s="61">
        <v>1304</v>
      </c>
      <c r="J5" s="61">
        <v>8754</v>
      </c>
      <c r="K5" s="19">
        <v>105042</v>
      </c>
    </row>
    <row r="6" spans="1:11" s="279" customFormat="1">
      <c r="A6" s="179"/>
      <c r="B6" s="179" t="s">
        <v>11</v>
      </c>
      <c r="C6" s="61">
        <v>1397</v>
      </c>
      <c r="D6" s="61">
        <v>749</v>
      </c>
      <c r="E6" s="61">
        <v>1527</v>
      </c>
      <c r="F6" s="61">
        <v>1249</v>
      </c>
      <c r="G6" s="61">
        <v>1078</v>
      </c>
      <c r="H6" s="61">
        <v>866</v>
      </c>
      <c r="I6" s="61">
        <v>1093</v>
      </c>
      <c r="J6" s="61">
        <v>7958</v>
      </c>
      <c r="K6" s="19">
        <v>95493</v>
      </c>
    </row>
    <row r="7" spans="1:11" s="279" customFormat="1">
      <c r="A7" s="179"/>
      <c r="B7" s="179" t="s">
        <v>21</v>
      </c>
      <c r="C7" s="61">
        <v>1132</v>
      </c>
      <c r="D7" s="61">
        <v>789</v>
      </c>
      <c r="E7" s="61">
        <v>1386</v>
      </c>
      <c r="F7" s="61">
        <v>1192</v>
      </c>
      <c r="G7" s="61">
        <v>1078</v>
      </c>
      <c r="H7" s="61">
        <v>775</v>
      </c>
      <c r="I7" s="61">
        <v>941</v>
      </c>
      <c r="J7" s="61">
        <v>7292</v>
      </c>
      <c r="K7" s="19">
        <v>87509</v>
      </c>
    </row>
    <row r="8" spans="1:11" s="279" customFormat="1">
      <c r="A8" s="179"/>
      <c r="B8" s="179" t="s">
        <v>20</v>
      </c>
      <c r="C8" s="61">
        <v>1127</v>
      </c>
      <c r="D8" s="61">
        <v>939</v>
      </c>
      <c r="E8" s="61">
        <v>1437</v>
      </c>
      <c r="F8" s="61">
        <v>1223</v>
      </c>
      <c r="G8" s="61">
        <v>1078</v>
      </c>
      <c r="H8" s="61">
        <v>833</v>
      </c>
      <c r="I8" s="61">
        <v>1026</v>
      </c>
      <c r="J8" s="61">
        <v>7662</v>
      </c>
      <c r="K8" s="19">
        <v>91949</v>
      </c>
    </row>
    <row r="9" spans="1:11" s="279" customFormat="1">
      <c r="A9" s="179"/>
      <c r="B9" s="179" t="s">
        <v>27</v>
      </c>
      <c r="C9" s="61">
        <v>1155</v>
      </c>
      <c r="D9" s="61">
        <v>701</v>
      </c>
      <c r="E9" s="61">
        <v>1427</v>
      </c>
      <c r="F9" s="61">
        <v>1222</v>
      </c>
      <c r="G9" s="61">
        <v>1125</v>
      </c>
      <c r="H9" s="61">
        <v>749</v>
      </c>
      <c r="I9" s="61">
        <v>948</v>
      </c>
      <c r="J9" s="61">
        <v>7327</v>
      </c>
      <c r="K9" s="19">
        <v>87920</v>
      </c>
    </row>
    <row r="10" spans="1:11" s="279" customFormat="1">
      <c r="A10" s="179"/>
      <c r="B10" s="179" t="s">
        <v>22</v>
      </c>
      <c r="C10" s="61">
        <v>1228</v>
      </c>
      <c r="D10" s="61">
        <v>982</v>
      </c>
      <c r="E10" s="61">
        <v>1453</v>
      </c>
      <c r="F10" s="61">
        <v>936</v>
      </c>
      <c r="G10" s="61">
        <v>1125</v>
      </c>
      <c r="H10" s="61">
        <v>891</v>
      </c>
      <c r="I10" s="61">
        <v>1019</v>
      </c>
      <c r="J10" s="61">
        <v>7633</v>
      </c>
      <c r="K10" s="19">
        <v>91592</v>
      </c>
    </row>
    <row r="11" spans="1:11" s="279" customFormat="1">
      <c r="A11" s="179"/>
      <c r="B11" s="179" t="s">
        <v>15</v>
      </c>
      <c r="C11" s="61">
        <v>1240</v>
      </c>
      <c r="D11" s="61">
        <v>731</v>
      </c>
      <c r="E11" s="61">
        <v>1444</v>
      </c>
      <c r="F11" s="61">
        <v>1321</v>
      </c>
      <c r="G11" s="61">
        <v>1078</v>
      </c>
      <c r="H11" s="61">
        <v>795</v>
      </c>
      <c r="I11" s="61">
        <v>1017</v>
      </c>
      <c r="J11" s="61">
        <v>7627</v>
      </c>
      <c r="K11" s="19">
        <v>91520</v>
      </c>
    </row>
    <row r="12" spans="1:11" s="279" customFormat="1">
      <c r="A12" s="179"/>
      <c r="B12" s="179" t="s">
        <v>25</v>
      </c>
      <c r="C12" s="61">
        <v>1614</v>
      </c>
      <c r="D12" s="61">
        <v>802</v>
      </c>
      <c r="E12" s="61">
        <v>1635</v>
      </c>
      <c r="F12" s="61">
        <v>653</v>
      </c>
      <c r="G12" s="61">
        <v>1125</v>
      </c>
      <c r="H12" s="61">
        <v>975</v>
      </c>
      <c r="I12" s="61">
        <v>1075</v>
      </c>
      <c r="J12" s="61">
        <v>7878</v>
      </c>
      <c r="K12" s="19">
        <v>94533</v>
      </c>
    </row>
    <row r="13" spans="1:11" s="279" customFormat="1">
      <c r="A13" s="179"/>
      <c r="B13" s="179" t="s">
        <v>7</v>
      </c>
      <c r="C13" s="61">
        <v>1634</v>
      </c>
      <c r="D13" s="61">
        <v>969</v>
      </c>
      <c r="E13" s="61">
        <v>1678</v>
      </c>
      <c r="F13" s="61">
        <v>1348</v>
      </c>
      <c r="G13" s="61">
        <v>1136</v>
      </c>
      <c r="H13" s="61">
        <v>1050</v>
      </c>
      <c r="I13" s="61">
        <v>1474</v>
      </c>
      <c r="J13" s="61">
        <v>9288</v>
      </c>
      <c r="K13" s="19">
        <v>111459</v>
      </c>
    </row>
    <row r="14" spans="1:11" s="279" customFormat="1">
      <c r="A14" s="179"/>
      <c r="B14" s="179" t="s">
        <v>18</v>
      </c>
      <c r="C14" s="61">
        <v>1329</v>
      </c>
      <c r="D14" s="61">
        <v>797</v>
      </c>
      <c r="E14" s="61">
        <v>1516</v>
      </c>
      <c r="F14" s="61">
        <v>1155</v>
      </c>
      <c r="G14" s="61">
        <v>1125</v>
      </c>
      <c r="H14" s="61">
        <v>858</v>
      </c>
      <c r="I14" s="61">
        <v>1068</v>
      </c>
      <c r="J14" s="61">
        <v>7848</v>
      </c>
      <c r="K14" s="19">
        <v>94171</v>
      </c>
    </row>
    <row r="15" spans="1:11" s="279" customFormat="1">
      <c r="A15" s="179"/>
      <c r="B15" s="179" t="s">
        <v>14</v>
      </c>
      <c r="C15" s="61">
        <v>1598</v>
      </c>
      <c r="D15" s="61">
        <v>764</v>
      </c>
      <c r="E15" s="61">
        <v>1659</v>
      </c>
      <c r="F15" s="61">
        <v>1167</v>
      </c>
      <c r="G15" s="61">
        <v>1125</v>
      </c>
      <c r="H15" s="61">
        <v>953</v>
      </c>
      <c r="I15" s="61">
        <v>1229</v>
      </c>
      <c r="J15" s="61">
        <v>8494</v>
      </c>
      <c r="K15" s="19">
        <v>101927</v>
      </c>
    </row>
    <row r="16" spans="1:11" s="279" customFormat="1">
      <c r="A16" s="179"/>
      <c r="B16" s="179" t="s">
        <v>13</v>
      </c>
      <c r="C16" s="61">
        <v>1414</v>
      </c>
      <c r="D16" s="61">
        <v>822</v>
      </c>
      <c r="E16" s="61">
        <v>1579</v>
      </c>
      <c r="F16" s="61">
        <v>1232</v>
      </c>
      <c r="G16" s="61">
        <v>1078</v>
      </c>
      <c r="H16" s="61">
        <v>902</v>
      </c>
      <c r="I16" s="61">
        <v>1142</v>
      </c>
      <c r="J16" s="61">
        <v>8170</v>
      </c>
      <c r="K16" s="19">
        <v>98043</v>
      </c>
    </row>
    <row r="17" spans="1:11" s="279" customFormat="1">
      <c r="A17" s="179"/>
      <c r="B17" s="179" t="s">
        <v>8</v>
      </c>
      <c r="C17" s="61">
        <v>1560</v>
      </c>
      <c r="D17" s="61">
        <v>870</v>
      </c>
      <c r="E17" s="61">
        <v>1634</v>
      </c>
      <c r="F17" s="61">
        <v>1226</v>
      </c>
      <c r="G17" s="61">
        <v>1125</v>
      </c>
      <c r="H17" s="61">
        <v>980</v>
      </c>
      <c r="I17" s="61">
        <v>1282</v>
      </c>
      <c r="J17" s="61">
        <v>8677</v>
      </c>
      <c r="K17" s="19">
        <v>104121</v>
      </c>
    </row>
    <row r="18" spans="1:11" s="279" customFormat="1">
      <c r="A18" s="179"/>
      <c r="B18" s="179" t="s">
        <v>19</v>
      </c>
      <c r="C18" s="61">
        <v>1510</v>
      </c>
      <c r="D18" s="61">
        <v>802</v>
      </c>
      <c r="E18" s="61">
        <v>1633</v>
      </c>
      <c r="F18" s="61">
        <v>1276</v>
      </c>
      <c r="G18" s="61">
        <v>1078</v>
      </c>
      <c r="H18" s="61">
        <v>933</v>
      </c>
      <c r="I18" s="61">
        <v>1216</v>
      </c>
      <c r="J18" s="61">
        <v>8447</v>
      </c>
      <c r="K18" s="19">
        <v>101370</v>
      </c>
    </row>
    <row r="19" spans="1:11" s="279" customFormat="1">
      <c r="A19" s="158"/>
      <c r="B19" s="487" t="s">
        <v>26</v>
      </c>
      <c r="C19" s="61">
        <v>1468</v>
      </c>
      <c r="D19" s="61">
        <v>807</v>
      </c>
      <c r="E19" s="61">
        <v>1588</v>
      </c>
      <c r="F19" s="61">
        <v>1088</v>
      </c>
      <c r="G19" s="61">
        <v>1125</v>
      </c>
      <c r="H19" s="61">
        <v>918</v>
      </c>
      <c r="I19" s="61">
        <v>1132</v>
      </c>
      <c r="J19" s="61">
        <v>8124</v>
      </c>
      <c r="K19" s="19">
        <v>97494</v>
      </c>
    </row>
    <row r="20" spans="1:11" s="279" customFormat="1">
      <c r="A20" s="179"/>
      <c r="B20" s="179" t="s">
        <v>23</v>
      </c>
      <c r="C20" s="61">
        <v>1127</v>
      </c>
      <c r="D20" s="61">
        <v>893</v>
      </c>
      <c r="E20" s="61">
        <v>1384</v>
      </c>
      <c r="F20" s="61">
        <v>1315</v>
      </c>
      <c r="G20" s="61">
        <v>1125</v>
      </c>
      <c r="H20" s="61">
        <v>815</v>
      </c>
      <c r="I20" s="61">
        <v>1032</v>
      </c>
      <c r="J20" s="61">
        <v>7691</v>
      </c>
      <c r="K20" s="19">
        <v>92286</v>
      </c>
    </row>
    <row r="21" spans="1:11" s="279" customFormat="1">
      <c r="A21" s="179"/>
      <c r="B21" s="179" t="s">
        <v>9</v>
      </c>
      <c r="C21" s="61">
        <v>1736</v>
      </c>
      <c r="D21" s="61">
        <v>863</v>
      </c>
      <c r="E21" s="61">
        <v>1734</v>
      </c>
      <c r="F21" s="61">
        <v>1241</v>
      </c>
      <c r="G21" s="61">
        <v>1125</v>
      </c>
      <c r="H21" s="61">
        <v>1048</v>
      </c>
      <c r="I21" s="61">
        <v>1441</v>
      </c>
      <c r="J21" s="61">
        <v>9187</v>
      </c>
      <c r="K21" s="19">
        <v>110247</v>
      </c>
    </row>
    <row r="22" spans="1:11" s="279" customFormat="1">
      <c r="A22" s="179"/>
      <c r="B22" s="179" t="s">
        <v>10</v>
      </c>
      <c r="C22" s="61">
        <v>1385</v>
      </c>
      <c r="D22" s="61">
        <v>906</v>
      </c>
      <c r="E22" s="61">
        <v>1539</v>
      </c>
      <c r="F22" s="61">
        <v>1320</v>
      </c>
      <c r="G22" s="61">
        <v>1125</v>
      </c>
      <c r="H22" s="61">
        <v>924</v>
      </c>
      <c r="I22" s="61">
        <v>1203</v>
      </c>
      <c r="J22" s="61">
        <v>8401</v>
      </c>
      <c r="K22" s="19">
        <v>100814</v>
      </c>
    </row>
    <row r="23" spans="1:11" s="279" customFormat="1">
      <c r="A23" s="179"/>
      <c r="B23" s="179" t="s">
        <v>17</v>
      </c>
      <c r="C23" s="61">
        <v>1350</v>
      </c>
      <c r="D23" s="61">
        <v>764</v>
      </c>
      <c r="E23" s="61">
        <v>1519</v>
      </c>
      <c r="F23" s="61">
        <v>1090</v>
      </c>
      <c r="G23" s="61">
        <v>1125</v>
      </c>
      <c r="H23" s="61">
        <v>853</v>
      </c>
      <c r="I23" s="61">
        <v>1044</v>
      </c>
      <c r="J23" s="61">
        <v>7745</v>
      </c>
      <c r="K23" s="19">
        <v>92937</v>
      </c>
    </row>
    <row r="24" spans="1:11" s="279" customFormat="1">
      <c r="A24" s="179"/>
      <c r="B24" s="16" t="s">
        <v>16</v>
      </c>
      <c r="C24" s="67">
        <v>1228</v>
      </c>
      <c r="D24" s="67">
        <v>896</v>
      </c>
      <c r="E24" s="67">
        <v>1447</v>
      </c>
      <c r="F24" s="67">
        <v>1278</v>
      </c>
      <c r="G24" s="67">
        <v>1125</v>
      </c>
      <c r="H24" s="67">
        <v>857</v>
      </c>
      <c r="I24" s="67">
        <v>1083</v>
      </c>
      <c r="J24" s="67">
        <v>7913</v>
      </c>
      <c r="K24" s="76">
        <v>94960</v>
      </c>
    </row>
    <row r="25" spans="1:11" s="279" customFormat="1">
      <c r="B25" s="16" t="s">
        <v>16</v>
      </c>
      <c r="C25" s="67">
        <v>1228</v>
      </c>
      <c r="D25" s="67">
        <v>896</v>
      </c>
      <c r="E25" s="67">
        <v>1447</v>
      </c>
      <c r="F25" s="67">
        <v>1278</v>
      </c>
      <c r="G25" s="67">
        <v>1125</v>
      </c>
      <c r="H25" s="67">
        <v>857</v>
      </c>
      <c r="I25" s="67">
        <v>1083</v>
      </c>
      <c r="J25" s="67">
        <v>7913</v>
      </c>
      <c r="K25" s="76">
        <v>94960</v>
      </c>
    </row>
    <row r="26" spans="1:11" s="279" customFormat="1">
      <c r="B26" s="158"/>
      <c r="C26" s="67"/>
      <c r="D26" s="67"/>
      <c r="E26" s="67"/>
      <c r="F26" s="67"/>
      <c r="G26" s="67"/>
      <c r="H26" s="67"/>
      <c r="I26" s="67"/>
      <c r="J26" s="67"/>
      <c r="K26" s="76"/>
    </row>
    <row r="27" spans="1:11" s="279" customFormat="1">
      <c r="A27" s="733" t="s">
        <v>596</v>
      </c>
      <c r="B27" s="733"/>
      <c r="C27" s="733"/>
      <c r="D27" s="733"/>
      <c r="E27" s="733"/>
      <c r="F27" s="733"/>
      <c r="G27" s="733"/>
      <c r="H27" s="733"/>
      <c r="I27" s="733"/>
    </row>
    <row r="28" spans="1:11" s="279" customFormat="1" ht="30.6" customHeight="1">
      <c r="A28" s="734" t="s">
        <v>269</v>
      </c>
      <c r="B28" s="734"/>
      <c r="C28" s="734"/>
      <c r="D28" s="734"/>
      <c r="E28" s="734"/>
      <c r="F28" s="734"/>
      <c r="G28" s="734"/>
      <c r="H28" s="734"/>
      <c r="I28" s="734"/>
    </row>
    <row r="30" spans="1:11" s="18" customFormat="1">
      <c r="A30" s="223" t="s">
        <v>411</v>
      </c>
    </row>
    <row r="31" spans="1:11" s="279" customFormat="1"/>
    <row r="32" spans="1:11" s="279" customFormat="1">
      <c r="B32" s="279" t="s">
        <v>50</v>
      </c>
      <c r="C32" s="279" t="s">
        <v>63</v>
      </c>
      <c r="D32" s="279" t="s">
        <v>50</v>
      </c>
    </row>
    <row r="33" spans="1:4" s="279" customFormat="1">
      <c r="A33" s="284"/>
      <c r="B33" s="179" t="s">
        <v>21</v>
      </c>
      <c r="C33" s="19">
        <v>87509</v>
      </c>
    </row>
    <row r="34" spans="1:4" s="279" customFormat="1">
      <c r="B34" s="179" t="s">
        <v>27</v>
      </c>
      <c r="C34" s="19">
        <v>87920</v>
      </c>
    </row>
    <row r="35" spans="1:4" s="279" customFormat="1">
      <c r="B35" s="179" t="s">
        <v>15</v>
      </c>
      <c r="C35" s="19">
        <v>91520</v>
      </c>
    </row>
    <row r="36" spans="1:4" s="279" customFormat="1">
      <c r="B36" s="179" t="s">
        <v>22</v>
      </c>
      <c r="C36" s="19">
        <v>91592</v>
      </c>
    </row>
    <row r="37" spans="1:4" s="279" customFormat="1">
      <c r="B37" s="179" t="s">
        <v>20</v>
      </c>
      <c r="C37" s="19">
        <v>91949</v>
      </c>
    </row>
    <row r="38" spans="1:4" s="279" customFormat="1">
      <c r="B38" s="179" t="s">
        <v>23</v>
      </c>
      <c r="C38" s="19">
        <v>92286</v>
      </c>
    </row>
    <row r="39" spans="1:4" s="279" customFormat="1">
      <c r="B39" s="179" t="s">
        <v>17</v>
      </c>
      <c r="C39" s="19">
        <v>92937</v>
      </c>
    </row>
    <row r="40" spans="1:4" s="279" customFormat="1">
      <c r="B40" s="179" t="s">
        <v>24</v>
      </c>
      <c r="C40" s="61">
        <v>93158</v>
      </c>
    </row>
    <row r="41" spans="1:4" s="279" customFormat="1">
      <c r="B41" s="179" t="s">
        <v>18</v>
      </c>
      <c r="C41" s="19">
        <v>94171</v>
      </c>
    </row>
    <row r="42" spans="1:4" s="279" customFormat="1">
      <c r="B42" s="179" t="s">
        <v>25</v>
      </c>
      <c r="C42" s="19">
        <v>94533</v>
      </c>
    </row>
    <row r="43" spans="1:4" s="279" customFormat="1">
      <c r="B43" s="16" t="s">
        <v>16</v>
      </c>
      <c r="C43" s="408"/>
      <c r="D43" s="76">
        <v>94960</v>
      </c>
    </row>
    <row r="44" spans="1:4" s="279" customFormat="1">
      <c r="B44" s="179" t="s">
        <v>11</v>
      </c>
      <c r="C44" s="19">
        <v>95493</v>
      </c>
    </row>
    <row r="45" spans="1:4" s="279" customFormat="1">
      <c r="B45" s="487" t="s">
        <v>26</v>
      </c>
      <c r="C45" s="19">
        <v>97494</v>
      </c>
    </row>
    <row r="46" spans="1:4" s="279" customFormat="1">
      <c r="B46" s="179" t="s">
        <v>13</v>
      </c>
      <c r="C46" s="19">
        <v>98043</v>
      </c>
    </row>
    <row r="47" spans="1:4" s="279" customFormat="1">
      <c r="B47" s="179" t="s">
        <v>10</v>
      </c>
      <c r="C47" s="19">
        <v>100814</v>
      </c>
    </row>
    <row r="48" spans="1:4" s="279" customFormat="1">
      <c r="B48" s="179" t="s">
        <v>19</v>
      </c>
      <c r="C48" s="19">
        <v>101370</v>
      </c>
    </row>
    <row r="49" spans="1:8" s="279" customFormat="1">
      <c r="B49" s="179" t="s">
        <v>14</v>
      </c>
      <c r="C49" s="19">
        <v>101927</v>
      </c>
    </row>
    <row r="50" spans="1:8" s="279" customFormat="1">
      <c r="B50" s="179" t="s">
        <v>8</v>
      </c>
      <c r="C50" s="19">
        <v>104121</v>
      </c>
    </row>
    <row r="51" spans="1:8" s="279" customFormat="1">
      <c r="B51" s="179" t="s">
        <v>12</v>
      </c>
      <c r="C51" s="19">
        <v>105042</v>
      </c>
    </row>
    <row r="52" spans="1:8" s="279" customFormat="1">
      <c r="B52" s="179" t="s">
        <v>9</v>
      </c>
      <c r="C52" s="19">
        <v>110247</v>
      </c>
    </row>
    <row r="53" spans="1:8" s="279" customFormat="1">
      <c r="A53" s="284"/>
      <c r="B53" s="179" t="s">
        <v>7</v>
      </c>
      <c r="C53" s="19">
        <v>111459</v>
      </c>
    </row>
    <row r="54" spans="1:8" s="279" customFormat="1"/>
    <row r="55" spans="1:8" s="279" customFormat="1">
      <c r="A55" s="279" t="s">
        <v>64</v>
      </c>
    </row>
    <row r="56" spans="1:8" s="194" customFormat="1"/>
    <row r="57" spans="1:8" s="18" customFormat="1">
      <c r="A57" s="726" t="s">
        <v>412</v>
      </c>
      <c r="B57" s="726"/>
      <c r="C57" s="726"/>
      <c r="D57" s="726"/>
      <c r="E57" s="726"/>
      <c r="F57" s="726"/>
      <c r="G57" s="726"/>
      <c r="H57" s="726"/>
    </row>
    <row r="58" spans="1:8" s="279" customFormat="1"/>
    <row r="59" spans="1:8" s="279" customFormat="1" ht="36">
      <c r="B59" s="179"/>
      <c r="C59" s="157" t="s">
        <v>65</v>
      </c>
      <c r="D59" s="157" t="s">
        <v>35</v>
      </c>
      <c r="E59" s="279" t="s">
        <v>50</v>
      </c>
      <c r="F59" s="279" t="s">
        <v>267</v>
      </c>
      <c r="G59" s="279" t="s">
        <v>268</v>
      </c>
    </row>
    <row r="60" spans="1:8" s="279" customFormat="1">
      <c r="B60" s="179" t="s">
        <v>27</v>
      </c>
      <c r="C60" s="148">
        <v>54587</v>
      </c>
      <c r="D60" s="148">
        <v>5572</v>
      </c>
      <c r="F60" s="97">
        <v>85751</v>
      </c>
      <c r="G60" s="97">
        <v>65712</v>
      </c>
    </row>
    <row r="61" spans="1:8" s="279" customFormat="1">
      <c r="B61" s="179" t="s">
        <v>24</v>
      </c>
      <c r="C61" s="148">
        <v>63389</v>
      </c>
      <c r="D61" s="148">
        <v>3294</v>
      </c>
      <c r="F61" s="97">
        <v>85751</v>
      </c>
      <c r="G61" s="97">
        <v>65712</v>
      </c>
    </row>
    <row r="62" spans="1:8" s="279" customFormat="1">
      <c r="B62" s="179" t="s">
        <v>22</v>
      </c>
      <c r="C62" s="148">
        <v>64626</v>
      </c>
      <c r="D62" s="148">
        <v>2713</v>
      </c>
      <c r="F62" s="97">
        <v>85751</v>
      </c>
      <c r="G62" s="97">
        <v>65712</v>
      </c>
    </row>
    <row r="63" spans="1:8" s="279" customFormat="1">
      <c r="B63" s="179" t="s">
        <v>23</v>
      </c>
      <c r="C63" s="148">
        <v>68531</v>
      </c>
      <c r="D63" s="148">
        <v>3073</v>
      </c>
      <c r="E63" s="183"/>
      <c r="F63" s="97">
        <v>85751</v>
      </c>
      <c r="G63" s="97">
        <v>65712</v>
      </c>
    </row>
    <row r="64" spans="1:8" s="279" customFormat="1">
      <c r="B64" s="179" t="s">
        <v>20</v>
      </c>
      <c r="C64" s="148">
        <v>69980</v>
      </c>
      <c r="D64" s="148">
        <v>7037</v>
      </c>
      <c r="F64" s="97">
        <v>85751</v>
      </c>
      <c r="G64" s="97">
        <v>65712</v>
      </c>
    </row>
    <row r="65" spans="2:7" s="279" customFormat="1">
      <c r="B65" s="179" t="s">
        <v>21</v>
      </c>
      <c r="C65" s="148">
        <v>73672</v>
      </c>
      <c r="D65" s="148">
        <v>2694</v>
      </c>
      <c r="F65" s="97">
        <v>85751</v>
      </c>
      <c r="G65" s="97">
        <v>65712</v>
      </c>
    </row>
    <row r="66" spans="2:7" s="279" customFormat="1">
      <c r="B66" s="179" t="s">
        <v>19</v>
      </c>
      <c r="C66" s="148">
        <v>76093</v>
      </c>
      <c r="D66" s="148">
        <v>2971</v>
      </c>
      <c r="F66" s="97">
        <v>85751</v>
      </c>
      <c r="G66" s="97">
        <v>65712</v>
      </c>
    </row>
    <row r="67" spans="2:7" s="280" customFormat="1">
      <c r="B67" s="487" t="s">
        <v>26</v>
      </c>
      <c r="C67" s="148">
        <v>77040</v>
      </c>
      <c r="D67" s="148">
        <v>2556</v>
      </c>
      <c r="E67" s="490"/>
      <c r="F67" s="471">
        <v>85751</v>
      </c>
      <c r="G67" s="471">
        <v>65712</v>
      </c>
    </row>
    <row r="68" spans="2:7" s="279" customFormat="1">
      <c r="B68" s="179" t="s">
        <v>25</v>
      </c>
      <c r="C68" s="148">
        <v>78808</v>
      </c>
      <c r="D68" s="148">
        <v>3056</v>
      </c>
      <c r="F68" s="97">
        <v>85751</v>
      </c>
      <c r="G68" s="97">
        <v>65712</v>
      </c>
    </row>
    <row r="69" spans="2:7" s="279" customFormat="1">
      <c r="B69" s="179" t="s">
        <v>18</v>
      </c>
      <c r="C69" s="148">
        <v>79492</v>
      </c>
      <c r="D69" s="148">
        <v>5633</v>
      </c>
      <c r="F69" s="97">
        <v>85751</v>
      </c>
      <c r="G69" s="97">
        <v>65712</v>
      </c>
    </row>
    <row r="70" spans="2:7" s="279" customFormat="1">
      <c r="B70" s="179" t="s">
        <v>17</v>
      </c>
      <c r="C70" s="148">
        <v>80339</v>
      </c>
      <c r="D70" s="148">
        <v>3814</v>
      </c>
      <c r="F70" s="97">
        <v>85751</v>
      </c>
      <c r="G70" s="97">
        <v>65712</v>
      </c>
    </row>
    <row r="71" spans="2:7" s="279" customFormat="1">
      <c r="B71" s="16" t="s">
        <v>16</v>
      </c>
      <c r="C71" s="408"/>
      <c r="D71" s="38">
        <v>4078</v>
      </c>
      <c r="E71" s="38">
        <v>84479</v>
      </c>
      <c r="F71" s="130">
        <v>85751</v>
      </c>
      <c r="G71" s="130">
        <v>65712</v>
      </c>
    </row>
    <row r="72" spans="2:7" s="279" customFormat="1">
      <c r="B72" s="179" t="s">
        <v>11</v>
      </c>
      <c r="C72" s="148">
        <v>88797</v>
      </c>
      <c r="D72" s="148">
        <v>3533</v>
      </c>
      <c r="F72" s="97">
        <v>85751</v>
      </c>
      <c r="G72" s="97">
        <v>65712</v>
      </c>
    </row>
    <row r="73" spans="2:7" s="279" customFormat="1">
      <c r="B73" s="179" t="s">
        <v>15</v>
      </c>
      <c r="C73" s="148">
        <v>89447</v>
      </c>
      <c r="D73" s="148">
        <v>5967</v>
      </c>
      <c r="F73" s="97">
        <v>85751</v>
      </c>
      <c r="G73" s="97">
        <v>65712</v>
      </c>
    </row>
    <row r="74" spans="2:7" s="279" customFormat="1">
      <c r="B74" s="179" t="s">
        <v>14</v>
      </c>
      <c r="C74" s="148">
        <v>93418</v>
      </c>
      <c r="D74" s="148">
        <v>3720</v>
      </c>
      <c r="F74" s="97">
        <v>85751</v>
      </c>
      <c r="G74" s="97">
        <v>65712</v>
      </c>
    </row>
    <row r="75" spans="2:7" s="279" customFormat="1">
      <c r="B75" s="179" t="s">
        <v>10</v>
      </c>
      <c r="C75" s="148">
        <v>101130</v>
      </c>
      <c r="D75" s="148">
        <v>4090</v>
      </c>
      <c r="F75" s="97">
        <v>85751</v>
      </c>
      <c r="G75" s="97">
        <v>65712</v>
      </c>
    </row>
    <row r="76" spans="2:7" s="279" customFormat="1">
      <c r="B76" s="179" t="s">
        <v>13</v>
      </c>
      <c r="C76" s="148">
        <v>102870</v>
      </c>
      <c r="D76" s="148">
        <v>2944</v>
      </c>
      <c r="F76" s="97">
        <v>85751</v>
      </c>
      <c r="G76" s="97">
        <v>65712</v>
      </c>
    </row>
    <row r="77" spans="2:7" s="279" customFormat="1">
      <c r="B77" s="179" t="s">
        <v>12</v>
      </c>
      <c r="C77" s="148">
        <v>108827</v>
      </c>
      <c r="D77" s="148">
        <v>3521</v>
      </c>
      <c r="F77" s="97">
        <v>85751</v>
      </c>
      <c r="G77" s="97">
        <v>65712</v>
      </c>
    </row>
    <row r="78" spans="2:7" s="279" customFormat="1">
      <c r="B78" s="179" t="s">
        <v>9</v>
      </c>
      <c r="C78" s="148">
        <v>111587</v>
      </c>
      <c r="D78" s="148">
        <v>6959</v>
      </c>
      <c r="F78" s="97">
        <v>85751</v>
      </c>
      <c r="G78" s="97">
        <v>65712</v>
      </c>
    </row>
    <row r="79" spans="2:7" s="279" customFormat="1">
      <c r="B79" s="179" t="s">
        <v>7</v>
      </c>
      <c r="C79" s="148">
        <v>116155</v>
      </c>
      <c r="D79" s="148">
        <v>9654</v>
      </c>
      <c r="F79" s="97">
        <v>85751</v>
      </c>
      <c r="G79" s="97">
        <v>65712</v>
      </c>
    </row>
    <row r="80" spans="2:7" s="279" customFormat="1">
      <c r="B80" s="179" t="s">
        <v>8</v>
      </c>
      <c r="C80" s="148">
        <v>116283</v>
      </c>
      <c r="D80" s="148">
        <v>4894</v>
      </c>
      <c r="F80" s="97">
        <v>85751</v>
      </c>
      <c r="G80" s="97">
        <v>65712</v>
      </c>
    </row>
    <row r="81" spans="1:19" s="279" customFormat="1">
      <c r="B81" s="191" t="s">
        <v>46</v>
      </c>
      <c r="C81" s="20">
        <v>65712</v>
      </c>
      <c r="D81" s="21">
        <v>118</v>
      </c>
      <c r="F81" s="97">
        <v>85751</v>
      </c>
      <c r="G81" s="97">
        <v>65712</v>
      </c>
    </row>
    <row r="82" spans="1:19" s="279" customFormat="1">
      <c r="B82" s="191" t="s">
        <v>42</v>
      </c>
      <c r="C82" s="65">
        <v>85751</v>
      </c>
      <c r="D82" s="65">
        <v>760</v>
      </c>
      <c r="F82" s="97">
        <v>85751</v>
      </c>
      <c r="G82" s="97">
        <v>65712</v>
      </c>
    </row>
    <row r="83" spans="1:19" s="279" customFormat="1">
      <c r="B83" s="179"/>
    </row>
    <row r="84" spans="1:19" s="279" customFormat="1">
      <c r="A84" s="727" t="s">
        <v>254</v>
      </c>
      <c r="B84" s="727"/>
      <c r="C84" s="727"/>
      <c r="D84" s="727"/>
      <c r="E84" s="727"/>
      <c r="F84" s="727"/>
      <c r="G84" s="727"/>
      <c r="H84" s="727"/>
    </row>
    <row r="86" spans="1:19" s="18" customFormat="1">
      <c r="A86" s="726" t="s">
        <v>413</v>
      </c>
      <c r="B86" s="726"/>
      <c r="C86" s="726"/>
      <c r="D86" s="726"/>
      <c r="E86" s="726"/>
      <c r="F86" s="726"/>
      <c r="G86" s="726"/>
      <c r="H86" s="726"/>
    </row>
    <row r="87" spans="1:19" s="279" customFormat="1">
      <c r="A87" s="499"/>
      <c r="B87" s="499"/>
      <c r="C87" s="499"/>
      <c r="D87" s="499"/>
      <c r="E87" s="499"/>
      <c r="F87" s="499"/>
      <c r="G87" s="499"/>
      <c r="H87" s="499"/>
      <c r="K87" s="150"/>
      <c r="L87" s="150"/>
      <c r="M87" s="150"/>
      <c r="N87" s="150"/>
    </row>
    <row r="88" spans="1:19" s="279" customFormat="1" ht="36">
      <c r="A88" s="499"/>
      <c r="B88" s="499"/>
      <c r="C88" s="508" t="s">
        <v>65</v>
      </c>
      <c r="D88" s="508" t="s">
        <v>35</v>
      </c>
      <c r="E88" s="504"/>
      <c r="F88" s="505"/>
      <c r="G88" s="499"/>
      <c r="H88" s="499"/>
      <c r="K88" s="150"/>
      <c r="L88" s="150"/>
      <c r="M88" s="150"/>
      <c r="N88" s="150"/>
    </row>
    <row r="89" spans="1:19" s="279" customFormat="1">
      <c r="A89" s="499"/>
      <c r="B89" s="506">
        <v>2015</v>
      </c>
      <c r="C89" s="500">
        <v>71277</v>
      </c>
      <c r="D89" s="500">
        <v>6403</v>
      </c>
      <c r="E89" s="502"/>
      <c r="F89" s="502"/>
      <c r="G89" s="499"/>
      <c r="H89" s="499"/>
      <c r="K89" s="150"/>
      <c r="L89" s="150"/>
      <c r="M89" s="150"/>
      <c r="N89" s="150"/>
    </row>
    <row r="90" spans="1:19" s="279" customFormat="1">
      <c r="A90" s="499"/>
      <c r="B90" s="507">
        <v>2016</v>
      </c>
      <c r="C90" s="500">
        <v>74867</v>
      </c>
      <c r="D90" s="500">
        <v>4563</v>
      </c>
      <c r="E90" s="502"/>
      <c r="F90" s="502"/>
      <c r="G90" s="499"/>
      <c r="H90" s="499"/>
      <c r="K90" s="150"/>
      <c r="L90" s="150"/>
      <c r="M90" s="150"/>
      <c r="N90" s="150"/>
    </row>
    <row r="91" spans="1:19" s="279" customFormat="1">
      <c r="A91" s="499"/>
      <c r="B91" s="507">
        <v>2017</v>
      </c>
      <c r="C91" s="501">
        <v>80657</v>
      </c>
      <c r="D91" s="501">
        <v>5109</v>
      </c>
      <c r="E91" s="502"/>
      <c r="F91" s="502"/>
      <c r="G91" s="499"/>
      <c r="H91" s="499"/>
      <c r="K91" s="150"/>
      <c r="L91" s="150"/>
      <c r="M91" s="150"/>
      <c r="N91" s="150"/>
    </row>
    <row r="92" spans="1:19" s="279" customFormat="1">
      <c r="A92" s="499"/>
      <c r="B92" s="507">
        <v>2018</v>
      </c>
      <c r="C92" s="501">
        <v>77452</v>
      </c>
      <c r="D92" s="501">
        <v>5814</v>
      </c>
      <c r="E92" s="502"/>
      <c r="F92" s="502"/>
      <c r="G92" s="499"/>
      <c r="H92" s="499"/>
      <c r="K92" s="150"/>
      <c r="L92" s="150"/>
      <c r="M92" s="150"/>
      <c r="N92" s="150"/>
    </row>
    <row r="93" spans="1:19" s="279" customFormat="1">
      <c r="A93" s="499"/>
      <c r="B93" s="507">
        <v>2019</v>
      </c>
      <c r="C93" s="501">
        <v>84479</v>
      </c>
      <c r="D93" s="501">
        <v>4078</v>
      </c>
      <c r="E93" s="502"/>
      <c r="F93" s="502"/>
      <c r="G93" s="499"/>
      <c r="H93" s="499"/>
      <c r="K93" s="150"/>
      <c r="L93" s="150"/>
      <c r="M93" s="150"/>
      <c r="N93" s="150"/>
    </row>
    <row r="94" spans="1:19" s="279" customFormat="1">
      <c r="A94" s="503"/>
      <c r="B94" s="503"/>
      <c r="C94" s="503"/>
      <c r="D94" s="503"/>
      <c r="E94" s="503"/>
      <c r="F94" s="503"/>
      <c r="G94" s="503"/>
      <c r="H94" s="503"/>
    </row>
    <row r="95" spans="1:19" s="279" customFormat="1">
      <c r="A95" s="731" t="s">
        <v>253</v>
      </c>
      <c r="B95" s="731"/>
      <c r="C95" s="731"/>
      <c r="D95" s="731"/>
      <c r="E95" s="731"/>
      <c r="F95" s="731"/>
      <c r="G95" s="731"/>
      <c r="H95" s="731"/>
    </row>
    <row r="96" spans="1:19">
      <c r="A96" s="1"/>
      <c r="B96" s="1"/>
      <c r="C96" s="1"/>
      <c r="D96" s="1"/>
      <c r="E96" s="1"/>
      <c r="F96" s="1"/>
      <c r="G96" s="1"/>
      <c r="H96" s="1"/>
      <c r="I96" s="58"/>
      <c r="J96" s="3"/>
      <c r="K96" s="3"/>
      <c r="L96" s="3"/>
      <c r="M96" s="3"/>
      <c r="N96" s="3"/>
      <c r="O96" s="3"/>
      <c r="P96" s="58"/>
      <c r="Q96" s="58"/>
      <c r="R96" s="58"/>
      <c r="S96" s="58"/>
    </row>
    <row r="97" spans="1:19" s="279" customFormat="1">
      <c r="A97" s="726" t="s">
        <v>577</v>
      </c>
      <c r="B97" s="726"/>
      <c r="C97" s="726"/>
      <c r="D97" s="726"/>
      <c r="E97" s="726"/>
      <c r="F97" s="726"/>
      <c r="G97" s="726"/>
      <c r="H97" s="726"/>
      <c r="I97" s="18"/>
      <c r="J97" s="18"/>
      <c r="K97" s="18"/>
      <c r="L97" s="18"/>
      <c r="M97" s="18"/>
      <c r="N97" s="18"/>
      <c r="O97" s="18"/>
      <c r="P97" s="18"/>
      <c r="Q97" s="18"/>
      <c r="R97" s="18"/>
      <c r="S97" s="18"/>
    </row>
    <row r="98" spans="1:19" s="279" customFormat="1">
      <c r="A98" s="458"/>
      <c r="B98" s="458"/>
      <c r="C98" s="458"/>
      <c r="D98" s="458"/>
      <c r="E98" s="458"/>
      <c r="F98" s="458"/>
      <c r="G98" s="458"/>
      <c r="H98" s="458"/>
      <c r="K98" s="150"/>
      <c r="L98" s="150"/>
      <c r="M98" s="150"/>
      <c r="N98" s="150"/>
    </row>
    <row r="99" spans="1:19" s="279" customFormat="1" ht="57.6">
      <c r="A99" s="458"/>
      <c r="B99" s="458"/>
      <c r="C99" s="494" t="s">
        <v>65</v>
      </c>
      <c r="D99" s="494" t="s">
        <v>35</v>
      </c>
      <c r="E99" s="492" t="s">
        <v>578</v>
      </c>
      <c r="F99" s="492"/>
      <c r="G99" s="458"/>
      <c r="H99" s="458"/>
      <c r="K99" s="150"/>
      <c r="L99" s="150"/>
      <c r="M99" s="150"/>
      <c r="N99" s="150"/>
    </row>
    <row r="100" spans="1:19" s="279" customFormat="1">
      <c r="A100" s="458"/>
      <c r="B100" s="495" t="s">
        <v>558</v>
      </c>
      <c r="C100" s="457">
        <v>54459</v>
      </c>
      <c r="D100" s="457">
        <v>5372</v>
      </c>
      <c r="E100" s="457">
        <v>81307</v>
      </c>
      <c r="F100" s="492"/>
      <c r="G100" s="458"/>
      <c r="H100" s="458"/>
      <c r="K100" s="150"/>
      <c r="L100" s="150"/>
      <c r="M100" s="150"/>
      <c r="N100" s="150"/>
    </row>
    <row r="101" spans="1:19" s="279" customFormat="1">
      <c r="A101" s="458"/>
      <c r="B101" s="495" t="s">
        <v>34</v>
      </c>
      <c r="C101" s="457">
        <v>57050</v>
      </c>
      <c r="D101" s="457">
        <v>16086</v>
      </c>
      <c r="E101" s="457">
        <v>81307</v>
      </c>
      <c r="F101" s="492"/>
      <c r="G101" s="458"/>
      <c r="H101" s="458"/>
      <c r="K101" s="150"/>
      <c r="L101" s="150"/>
      <c r="M101" s="150"/>
      <c r="N101" s="150"/>
    </row>
    <row r="102" spans="1:19" s="279" customFormat="1">
      <c r="A102" s="458"/>
      <c r="B102" s="495" t="s">
        <v>570</v>
      </c>
      <c r="C102" s="477">
        <v>59250</v>
      </c>
      <c r="D102" s="477">
        <v>11270</v>
      </c>
      <c r="E102" s="457">
        <v>81307</v>
      </c>
      <c r="F102" s="492"/>
      <c r="G102" s="458"/>
      <c r="H102" s="458"/>
      <c r="K102" s="150"/>
      <c r="L102" s="150"/>
      <c r="M102" s="150"/>
      <c r="N102" s="150"/>
    </row>
    <row r="103" spans="1:19" s="279" customFormat="1">
      <c r="A103" s="458"/>
      <c r="B103" s="495" t="s">
        <v>557</v>
      </c>
      <c r="C103" s="457">
        <v>64906</v>
      </c>
      <c r="D103" s="457">
        <v>5308</v>
      </c>
      <c r="E103" s="457">
        <v>81307</v>
      </c>
      <c r="F103" s="492"/>
      <c r="G103" s="458"/>
      <c r="H103" s="458"/>
      <c r="K103" s="150"/>
      <c r="L103" s="150"/>
      <c r="M103" s="150"/>
      <c r="N103" s="150"/>
    </row>
    <row r="104" spans="1:19" s="279" customFormat="1">
      <c r="A104" s="458"/>
      <c r="B104" s="495" t="s">
        <v>552</v>
      </c>
      <c r="C104" s="477">
        <v>70234</v>
      </c>
      <c r="D104" s="477">
        <v>9746</v>
      </c>
      <c r="E104" s="457">
        <v>81307</v>
      </c>
      <c r="F104" s="492"/>
      <c r="G104" s="458"/>
      <c r="H104" s="458"/>
      <c r="K104" s="150"/>
      <c r="L104" s="150"/>
      <c r="M104" s="150"/>
      <c r="N104" s="150"/>
    </row>
    <row r="105" spans="1:19" s="279" customFormat="1">
      <c r="A105" s="458"/>
      <c r="B105" s="495" t="s">
        <v>565</v>
      </c>
      <c r="C105" s="477">
        <v>72463</v>
      </c>
      <c r="D105" s="477">
        <v>8443</v>
      </c>
      <c r="E105" s="457">
        <v>81307</v>
      </c>
      <c r="F105" s="492"/>
      <c r="G105" s="458"/>
      <c r="H105" s="458"/>
      <c r="K105" s="150"/>
      <c r="L105" s="150"/>
      <c r="M105" s="150"/>
      <c r="N105" s="150"/>
    </row>
    <row r="106" spans="1:19" s="279" customFormat="1">
      <c r="A106" s="458"/>
      <c r="B106" s="495" t="s">
        <v>566</v>
      </c>
      <c r="C106" s="457">
        <v>74357</v>
      </c>
      <c r="D106" s="457">
        <v>11955</v>
      </c>
      <c r="E106" s="457">
        <v>81307</v>
      </c>
      <c r="F106" s="492"/>
      <c r="G106" s="458"/>
      <c r="H106" s="458"/>
      <c r="K106" s="150"/>
      <c r="L106" s="150"/>
      <c r="M106" s="150"/>
      <c r="N106" s="150"/>
    </row>
    <row r="107" spans="1:19" s="279" customFormat="1">
      <c r="A107" s="458"/>
      <c r="B107" s="495" t="s">
        <v>553</v>
      </c>
      <c r="C107" s="457">
        <v>80847</v>
      </c>
      <c r="D107" s="457">
        <v>14538</v>
      </c>
      <c r="E107" s="457">
        <v>81307</v>
      </c>
      <c r="F107" s="492"/>
      <c r="G107" s="458"/>
      <c r="H107" s="458"/>
      <c r="K107" s="150"/>
      <c r="L107" s="150"/>
      <c r="M107" s="150"/>
      <c r="N107" s="150"/>
    </row>
    <row r="108" spans="1:19" s="279" customFormat="1">
      <c r="A108" s="458"/>
      <c r="B108" s="495" t="s">
        <v>571</v>
      </c>
      <c r="C108" s="457">
        <v>83115</v>
      </c>
      <c r="D108" s="457">
        <v>10577</v>
      </c>
      <c r="E108" s="457">
        <v>81307</v>
      </c>
      <c r="F108" s="458"/>
      <c r="G108" s="458"/>
      <c r="H108" s="458"/>
      <c r="K108" s="150"/>
      <c r="L108" s="150"/>
      <c r="M108" s="150"/>
      <c r="N108" s="150"/>
    </row>
    <row r="109" spans="1:19" s="279" customFormat="1">
      <c r="A109" s="458"/>
      <c r="B109" s="495" t="s">
        <v>560</v>
      </c>
      <c r="C109" s="477">
        <v>88444</v>
      </c>
      <c r="D109" s="477">
        <v>9221</v>
      </c>
      <c r="E109" s="457">
        <v>81307</v>
      </c>
      <c r="F109" s="458"/>
      <c r="G109" s="458"/>
      <c r="H109" s="458"/>
      <c r="K109" s="150"/>
      <c r="L109" s="150"/>
      <c r="M109" s="150"/>
      <c r="N109" s="150"/>
    </row>
    <row r="110" spans="1:19" s="279" customFormat="1">
      <c r="A110" s="458"/>
      <c r="B110" s="495" t="s">
        <v>567</v>
      </c>
      <c r="C110" s="457">
        <v>88500</v>
      </c>
      <c r="D110" s="457">
        <v>17210</v>
      </c>
      <c r="E110" s="457">
        <v>81307</v>
      </c>
      <c r="F110" s="458"/>
      <c r="G110" s="458"/>
      <c r="H110" s="458"/>
      <c r="K110" s="150"/>
      <c r="L110" s="150"/>
      <c r="M110" s="150"/>
      <c r="N110" s="150"/>
    </row>
    <row r="111" spans="1:19" s="279" customFormat="1">
      <c r="A111" s="458"/>
      <c r="B111" s="495" t="s">
        <v>554</v>
      </c>
      <c r="C111" s="457">
        <v>88946</v>
      </c>
      <c r="D111" s="457">
        <v>9211</v>
      </c>
      <c r="E111" s="457">
        <v>81307</v>
      </c>
      <c r="F111" s="458"/>
      <c r="G111" s="458"/>
      <c r="H111" s="458"/>
      <c r="K111" s="150"/>
      <c r="L111" s="150"/>
      <c r="M111" s="150"/>
      <c r="N111" s="150"/>
    </row>
    <row r="112" spans="1:19" s="279" customFormat="1">
      <c r="A112" s="458"/>
      <c r="B112" s="495" t="s">
        <v>556</v>
      </c>
      <c r="C112" s="457">
        <v>94250</v>
      </c>
      <c r="D112" s="457">
        <v>8517</v>
      </c>
      <c r="E112" s="457">
        <v>81307</v>
      </c>
      <c r="F112" s="458"/>
      <c r="G112" s="458"/>
      <c r="H112" s="458"/>
      <c r="K112" s="150"/>
      <c r="L112" s="150"/>
      <c r="M112" s="150"/>
      <c r="N112" s="150"/>
    </row>
    <row r="113" spans="1:14" s="279" customFormat="1">
      <c r="A113" s="499"/>
      <c r="B113" s="495" t="s">
        <v>562</v>
      </c>
      <c r="C113" s="457">
        <v>98125</v>
      </c>
      <c r="D113" s="457">
        <v>9617</v>
      </c>
      <c r="E113" s="457">
        <v>81307</v>
      </c>
      <c r="F113" s="458"/>
      <c r="G113" s="458"/>
      <c r="H113" s="458"/>
      <c r="K113" s="150"/>
      <c r="L113" s="150"/>
      <c r="M113" s="150"/>
      <c r="N113" s="150"/>
    </row>
    <row r="114" spans="1:14" s="279" customFormat="1">
      <c r="A114" s="499"/>
      <c r="B114" s="495" t="s">
        <v>561</v>
      </c>
      <c r="C114" s="457">
        <v>101667</v>
      </c>
      <c r="D114" s="457">
        <v>16085</v>
      </c>
      <c r="E114" s="457">
        <v>81307</v>
      </c>
      <c r="F114" s="458"/>
      <c r="G114" s="458"/>
      <c r="H114" s="458"/>
      <c r="K114" s="150"/>
      <c r="L114" s="150"/>
      <c r="M114" s="150"/>
      <c r="N114" s="150"/>
    </row>
    <row r="115" spans="1:14" s="279" customFormat="1">
      <c r="A115" s="499"/>
      <c r="B115" s="495" t="s">
        <v>569</v>
      </c>
      <c r="C115" s="477">
        <v>103491</v>
      </c>
      <c r="D115" s="477">
        <v>13045</v>
      </c>
      <c r="E115" s="457">
        <v>81307</v>
      </c>
      <c r="F115" s="458"/>
      <c r="G115" s="458"/>
      <c r="H115" s="458"/>
      <c r="K115" s="150"/>
      <c r="L115" s="150"/>
      <c r="M115" s="150"/>
      <c r="N115" s="150"/>
    </row>
    <row r="116" spans="1:14" s="279" customFormat="1">
      <c r="A116" s="499"/>
      <c r="B116" s="495" t="s">
        <v>568</v>
      </c>
      <c r="C116" s="457">
        <v>104375</v>
      </c>
      <c r="D116" s="457">
        <v>18272</v>
      </c>
      <c r="E116" s="457">
        <v>81307</v>
      </c>
      <c r="F116" s="458"/>
      <c r="G116" s="458"/>
      <c r="H116" s="458"/>
      <c r="K116" s="150"/>
      <c r="L116" s="150"/>
      <c r="M116" s="150"/>
      <c r="N116" s="150"/>
    </row>
    <row r="117" spans="1:14" s="279" customFormat="1">
      <c r="A117" s="499"/>
      <c r="B117" s="495" t="s">
        <v>559</v>
      </c>
      <c r="C117" s="477">
        <v>105772</v>
      </c>
      <c r="D117" s="477">
        <v>13197</v>
      </c>
      <c r="E117" s="457">
        <v>81307</v>
      </c>
      <c r="F117" s="492"/>
      <c r="G117" s="458"/>
      <c r="H117" s="458"/>
    </row>
    <row r="118" spans="1:14" s="279" customFormat="1">
      <c r="A118" s="499"/>
      <c r="B118" s="495" t="s">
        <v>564</v>
      </c>
      <c r="C118" s="477">
        <v>105972</v>
      </c>
      <c r="D118" s="477">
        <v>18799</v>
      </c>
      <c r="E118" s="457">
        <v>81307</v>
      </c>
      <c r="F118" s="458"/>
      <c r="G118" s="458"/>
      <c r="H118" s="458"/>
    </row>
    <row r="119" spans="1:14" s="279" customFormat="1">
      <c r="A119" s="499"/>
      <c r="B119" s="495" t="s">
        <v>563</v>
      </c>
      <c r="C119" s="457">
        <v>108064</v>
      </c>
      <c r="D119" s="457">
        <v>10029</v>
      </c>
      <c r="E119" s="457">
        <v>81307</v>
      </c>
      <c r="F119" s="458"/>
      <c r="G119" s="458"/>
      <c r="H119" s="458"/>
    </row>
    <row r="120" spans="1:14" s="279" customFormat="1">
      <c r="A120" s="499"/>
      <c r="B120" s="495" t="s">
        <v>555</v>
      </c>
      <c r="C120" s="477">
        <v>117091</v>
      </c>
      <c r="D120" s="477">
        <v>6599</v>
      </c>
      <c r="E120" s="457">
        <v>81307</v>
      </c>
      <c r="F120" s="458"/>
      <c r="G120" s="458"/>
      <c r="H120" s="458"/>
    </row>
    <row r="121" spans="1:14" s="279" customFormat="1">
      <c r="A121" s="499"/>
      <c r="B121" s="495" t="s">
        <v>572</v>
      </c>
      <c r="C121" s="477">
        <v>124286</v>
      </c>
      <c r="D121" s="477">
        <v>15278</v>
      </c>
      <c r="E121" s="457">
        <v>81307</v>
      </c>
      <c r="F121" s="458"/>
      <c r="G121" s="458"/>
      <c r="H121" s="458"/>
    </row>
    <row r="122" spans="1:14" s="279" customFormat="1">
      <c r="A122" s="499"/>
      <c r="B122" s="458"/>
      <c r="C122" s="496"/>
      <c r="D122" s="498"/>
      <c r="E122" s="457"/>
      <c r="F122" s="498"/>
      <c r="G122" s="458"/>
      <c r="H122" s="458"/>
    </row>
    <row r="123" spans="1:14" s="279" customFormat="1">
      <c r="A123" s="499"/>
      <c r="B123" s="499"/>
      <c r="C123" s="499"/>
      <c r="D123" s="499"/>
      <c r="E123" s="499"/>
      <c r="F123" s="499"/>
      <c r="G123" s="499"/>
      <c r="H123" s="499"/>
    </row>
    <row r="124" spans="1:14" s="279" customFormat="1">
      <c r="A124" s="499"/>
      <c r="B124" s="499"/>
      <c r="C124" s="499"/>
      <c r="D124" s="499"/>
      <c r="E124" s="499"/>
      <c r="F124" s="499"/>
      <c r="G124" s="499"/>
      <c r="H124" s="499"/>
    </row>
    <row r="125" spans="1:14" s="279" customFormat="1">
      <c r="A125" s="499"/>
      <c r="B125" s="499"/>
      <c r="C125" s="499"/>
      <c r="D125" s="499"/>
      <c r="E125" s="499"/>
      <c r="F125" s="499"/>
      <c r="G125" s="499"/>
      <c r="H125" s="499"/>
    </row>
    <row r="126" spans="1:14" s="279" customFormat="1">
      <c r="A126" s="499"/>
      <c r="B126" s="499"/>
      <c r="C126" s="499"/>
      <c r="D126" s="499"/>
      <c r="E126" s="499"/>
      <c r="F126" s="499"/>
      <c r="G126" s="499"/>
      <c r="H126" s="499"/>
    </row>
    <row r="127" spans="1:14" s="279" customFormat="1">
      <c r="A127" s="499"/>
      <c r="B127" s="499"/>
      <c r="C127" s="499"/>
      <c r="D127" s="499"/>
      <c r="E127" s="499"/>
      <c r="F127" s="499"/>
      <c r="G127" s="499"/>
      <c r="H127" s="499"/>
    </row>
    <row r="128" spans="1:14" s="279" customFormat="1">
      <c r="A128" s="499"/>
      <c r="B128" s="499"/>
      <c r="C128" s="499"/>
      <c r="D128" s="499"/>
      <c r="E128" s="499"/>
      <c r="F128" s="499"/>
      <c r="G128" s="499"/>
      <c r="H128" s="499"/>
    </row>
    <row r="129" spans="1:8" s="279" customFormat="1">
      <c r="A129" s="499"/>
      <c r="B129" s="499"/>
      <c r="C129" s="499"/>
      <c r="D129" s="499"/>
      <c r="E129" s="499"/>
      <c r="F129" s="499"/>
      <c r="G129" s="499"/>
      <c r="H129" s="499"/>
    </row>
    <row r="130" spans="1:8" s="279" customFormat="1">
      <c r="A130" s="499"/>
      <c r="B130" s="499"/>
      <c r="C130" s="499"/>
      <c r="D130" s="499"/>
      <c r="E130" s="499"/>
      <c r="F130" s="499"/>
      <c r="G130" s="499"/>
      <c r="H130" s="499"/>
    </row>
    <row r="131" spans="1:8" s="279" customFormat="1">
      <c r="A131" s="499"/>
      <c r="B131" s="499"/>
      <c r="C131" s="499"/>
      <c r="D131" s="499"/>
      <c r="E131" s="499"/>
      <c r="F131" s="499"/>
      <c r="G131" s="499"/>
      <c r="H131" s="499"/>
    </row>
    <row r="132" spans="1:8" s="279" customFormat="1">
      <c r="A132" s="499"/>
      <c r="B132" s="499"/>
      <c r="C132" s="499"/>
      <c r="D132" s="499"/>
      <c r="E132" s="499"/>
      <c r="F132" s="499"/>
      <c r="G132" s="499"/>
      <c r="H132" s="499"/>
    </row>
    <row r="133" spans="1:8" s="279" customFormat="1">
      <c r="A133" s="499"/>
      <c r="B133" s="499"/>
      <c r="C133" s="499"/>
      <c r="D133" s="499"/>
      <c r="E133" s="499"/>
      <c r="F133" s="499"/>
      <c r="G133" s="499"/>
      <c r="H133" s="499"/>
    </row>
    <row r="134" spans="1:8" s="279" customFormat="1">
      <c r="A134" s="499"/>
      <c r="B134" s="499"/>
      <c r="C134" s="499"/>
      <c r="D134" s="499"/>
      <c r="E134" s="499"/>
      <c r="F134" s="499"/>
      <c r="G134" s="499"/>
      <c r="H134" s="499"/>
    </row>
    <row r="135" spans="1:8" s="279" customFormat="1">
      <c r="A135" s="499"/>
      <c r="B135" s="499"/>
      <c r="C135" s="499"/>
      <c r="D135" s="499"/>
      <c r="E135" s="499"/>
      <c r="F135" s="499"/>
      <c r="G135" s="499"/>
      <c r="H135" s="499"/>
    </row>
    <row r="136" spans="1:8" s="279" customFormat="1">
      <c r="A136" s="499"/>
      <c r="B136" s="499"/>
      <c r="C136" s="499"/>
      <c r="D136" s="499"/>
      <c r="E136" s="499"/>
      <c r="F136" s="499"/>
      <c r="G136" s="499"/>
      <c r="H136" s="499"/>
    </row>
    <row r="137" spans="1:8" s="279" customFormat="1">
      <c r="A137" s="499"/>
      <c r="B137" s="499"/>
      <c r="C137" s="499"/>
      <c r="D137" s="499"/>
      <c r="E137" s="499"/>
      <c r="F137" s="499"/>
      <c r="G137" s="499"/>
      <c r="H137" s="499"/>
    </row>
    <row r="138" spans="1:8" s="279" customFormat="1">
      <c r="A138" s="499"/>
      <c r="B138" s="499"/>
      <c r="C138" s="499"/>
      <c r="D138" s="499"/>
      <c r="E138" s="499"/>
      <c r="F138" s="499"/>
      <c r="G138" s="499"/>
      <c r="H138" s="499"/>
    </row>
    <row r="139" spans="1:8" s="279" customFormat="1">
      <c r="A139" s="499"/>
      <c r="B139" s="499"/>
      <c r="C139" s="499"/>
      <c r="D139" s="499"/>
      <c r="E139" s="499"/>
      <c r="F139" s="499"/>
      <c r="G139" s="499"/>
      <c r="H139" s="499"/>
    </row>
    <row r="140" spans="1:8" s="279" customFormat="1">
      <c r="A140" s="499"/>
      <c r="B140" s="499"/>
      <c r="C140" s="499"/>
      <c r="D140" s="499"/>
      <c r="E140" s="499"/>
      <c r="F140" s="499"/>
      <c r="G140" s="499"/>
      <c r="H140" s="499"/>
    </row>
    <row r="141" spans="1:8" s="279" customFormat="1">
      <c r="A141" s="499"/>
      <c r="B141" s="499"/>
      <c r="C141" s="499"/>
      <c r="D141" s="499"/>
      <c r="E141" s="499"/>
      <c r="F141" s="499"/>
      <c r="G141" s="499"/>
      <c r="H141" s="499"/>
    </row>
    <row r="142" spans="1:8" s="279" customFormat="1">
      <c r="A142" s="499"/>
      <c r="B142" s="499"/>
      <c r="C142" s="499"/>
      <c r="D142" s="499"/>
      <c r="E142" s="499"/>
      <c r="F142" s="499"/>
      <c r="G142" s="499"/>
      <c r="H142" s="499"/>
    </row>
    <row r="143" spans="1:8" s="279" customFormat="1">
      <c r="A143" s="499"/>
      <c r="B143" s="499"/>
      <c r="C143" s="499"/>
      <c r="D143" s="499"/>
      <c r="E143" s="499"/>
      <c r="F143" s="499"/>
      <c r="G143" s="499"/>
      <c r="H143" s="499"/>
    </row>
    <row r="144" spans="1:8" s="279" customFormat="1">
      <c r="A144" s="499"/>
      <c r="B144" s="499"/>
      <c r="C144" s="499"/>
      <c r="D144" s="499"/>
      <c r="E144" s="499"/>
      <c r="F144" s="499"/>
      <c r="G144" s="499"/>
      <c r="H144" s="499"/>
    </row>
    <row r="145" spans="1:8" s="279" customFormat="1">
      <c r="A145" s="499"/>
      <c r="B145" s="499"/>
      <c r="C145" s="499"/>
      <c r="D145" s="499"/>
      <c r="E145" s="499"/>
      <c r="F145" s="499"/>
      <c r="G145" s="499"/>
      <c r="H145" s="499"/>
    </row>
    <row r="146" spans="1:8" s="279" customFormat="1">
      <c r="A146" s="499"/>
      <c r="B146" s="499"/>
      <c r="C146" s="499"/>
      <c r="D146" s="499"/>
      <c r="E146" s="499"/>
      <c r="F146" s="499"/>
      <c r="G146" s="499"/>
      <c r="H146" s="499"/>
    </row>
    <row r="147" spans="1:8" s="279" customFormat="1">
      <c r="A147" s="499"/>
      <c r="B147" s="499"/>
      <c r="C147" s="499"/>
      <c r="D147" s="499"/>
      <c r="E147" s="499"/>
      <c r="F147" s="499"/>
      <c r="G147" s="499"/>
      <c r="H147" s="499"/>
    </row>
    <row r="148" spans="1:8" s="279" customFormat="1">
      <c r="A148" s="499"/>
      <c r="B148" s="499"/>
      <c r="C148" s="499"/>
      <c r="D148" s="499"/>
      <c r="E148" s="499"/>
      <c r="F148" s="499"/>
      <c r="G148" s="499"/>
      <c r="H148" s="499"/>
    </row>
    <row r="149" spans="1:8" s="279" customFormat="1">
      <c r="A149" s="499"/>
      <c r="B149" s="499"/>
      <c r="C149" s="499"/>
      <c r="D149" s="499"/>
      <c r="E149" s="499"/>
      <c r="F149" s="499"/>
      <c r="G149" s="499"/>
      <c r="H149" s="499"/>
    </row>
    <row r="150" spans="1:8" s="279" customFormat="1">
      <c r="A150" s="499"/>
      <c r="B150" s="499"/>
      <c r="C150" s="499"/>
      <c r="D150" s="499"/>
      <c r="E150" s="499"/>
      <c r="F150" s="499"/>
      <c r="G150" s="499"/>
      <c r="H150" s="499"/>
    </row>
    <row r="151" spans="1:8" s="279" customFormat="1">
      <c r="A151" s="499"/>
      <c r="B151" s="499"/>
      <c r="C151" s="499"/>
      <c r="D151" s="499"/>
      <c r="E151" s="499"/>
      <c r="F151" s="499"/>
      <c r="G151" s="499"/>
      <c r="H151" s="499"/>
    </row>
    <row r="152" spans="1:8" s="279" customFormat="1">
      <c r="A152" s="499"/>
      <c r="B152" s="499"/>
      <c r="C152" s="499"/>
      <c r="D152" s="499"/>
      <c r="E152" s="499"/>
      <c r="F152" s="499"/>
      <c r="G152" s="499"/>
      <c r="H152" s="499"/>
    </row>
    <row r="153" spans="1:8" s="279" customFormat="1">
      <c r="A153" s="499"/>
      <c r="B153" s="499"/>
      <c r="C153" s="499"/>
      <c r="D153" s="499"/>
      <c r="E153" s="499"/>
      <c r="F153" s="499"/>
      <c r="G153" s="499"/>
      <c r="H153" s="499"/>
    </row>
    <row r="154" spans="1:8" s="279" customFormat="1">
      <c r="A154" s="499"/>
      <c r="B154" s="499"/>
      <c r="C154" s="499"/>
      <c r="D154" s="499"/>
      <c r="E154" s="499"/>
      <c r="F154" s="499"/>
      <c r="G154" s="499"/>
      <c r="H154" s="499"/>
    </row>
    <row r="155" spans="1:8" s="279" customFormat="1">
      <c r="A155" s="499"/>
      <c r="B155" s="499"/>
      <c r="C155" s="499"/>
      <c r="D155" s="499"/>
      <c r="E155" s="499"/>
      <c r="F155" s="499"/>
      <c r="G155" s="499"/>
      <c r="H155" s="499"/>
    </row>
    <row r="156" spans="1:8" s="279" customFormat="1">
      <c r="A156" s="499"/>
      <c r="B156" s="499"/>
      <c r="C156" s="499"/>
      <c r="D156" s="499"/>
      <c r="E156" s="499"/>
      <c r="F156" s="499"/>
      <c r="G156" s="499"/>
      <c r="H156" s="499"/>
    </row>
    <row r="157" spans="1:8" s="279" customFormat="1">
      <c r="A157" s="499"/>
      <c r="B157" s="499"/>
      <c r="C157" s="499"/>
      <c r="D157" s="499"/>
      <c r="E157" s="499"/>
      <c r="F157" s="499"/>
      <c r="G157" s="499"/>
      <c r="H157" s="499"/>
    </row>
    <row r="158" spans="1:8" s="279" customFormat="1">
      <c r="A158" s="499"/>
      <c r="B158" s="499"/>
      <c r="C158" s="499"/>
      <c r="D158" s="499"/>
      <c r="E158" s="499"/>
      <c r="F158" s="499"/>
      <c r="G158" s="499"/>
      <c r="H158" s="499"/>
    </row>
    <row r="159" spans="1:8" s="279" customFormat="1">
      <c r="A159" s="499"/>
      <c r="B159" s="499"/>
      <c r="C159" s="499"/>
      <c r="D159" s="499"/>
      <c r="E159" s="499"/>
      <c r="F159" s="499"/>
      <c r="G159" s="499"/>
      <c r="H159" s="499"/>
    </row>
    <row r="160" spans="1:8" s="279" customFormat="1">
      <c r="A160" s="499"/>
      <c r="B160" s="499"/>
      <c r="C160" s="499"/>
      <c r="D160" s="499"/>
      <c r="E160" s="499"/>
      <c r="F160" s="499"/>
      <c r="G160" s="499"/>
      <c r="H160" s="499"/>
    </row>
    <row r="161" spans="1:18" s="279" customFormat="1">
      <c r="A161" s="499"/>
      <c r="B161" s="499"/>
      <c r="C161" s="499"/>
      <c r="D161" s="499"/>
      <c r="E161" s="499"/>
      <c r="F161" s="499"/>
      <c r="G161" s="499"/>
      <c r="H161" s="499"/>
    </row>
    <row r="162" spans="1:18" s="279" customFormat="1">
      <c r="A162" s="499"/>
      <c r="B162" s="499"/>
      <c r="C162" s="499"/>
      <c r="D162" s="499"/>
      <c r="E162" s="499"/>
      <c r="F162" s="499"/>
      <c r="G162" s="499"/>
      <c r="H162" s="499"/>
    </row>
    <row r="163" spans="1:18" s="279" customFormat="1">
      <c r="A163" s="499"/>
      <c r="B163" s="499"/>
      <c r="C163" s="499"/>
      <c r="D163" s="499"/>
      <c r="E163" s="499"/>
      <c r="F163" s="499"/>
      <c r="G163" s="499"/>
      <c r="H163" s="499"/>
    </row>
    <row r="164" spans="1:18" s="279" customFormat="1">
      <c r="A164" s="499"/>
      <c r="B164" s="499"/>
      <c r="C164" s="499"/>
      <c r="D164" s="499"/>
      <c r="E164" s="499"/>
      <c r="F164" s="499"/>
      <c r="G164" s="499"/>
      <c r="H164" s="499"/>
    </row>
    <row r="165" spans="1:18" s="279" customFormat="1">
      <c r="A165" s="499"/>
      <c r="B165" s="499"/>
      <c r="C165" s="499"/>
      <c r="D165" s="499"/>
      <c r="E165" s="499"/>
      <c r="F165" s="499"/>
      <c r="G165" s="499"/>
      <c r="H165" s="499"/>
    </row>
    <row r="166" spans="1:18" s="279" customFormat="1">
      <c r="A166" s="499"/>
      <c r="B166" s="499"/>
      <c r="C166" s="499"/>
      <c r="D166" s="499"/>
      <c r="E166" s="499"/>
      <c r="F166" s="499"/>
      <c r="G166" s="499"/>
      <c r="H166" s="499"/>
    </row>
    <row r="167" spans="1:18" s="279" customFormat="1">
      <c r="A167" s="499"/>
      <c r="B167" s="499"/>
      <c r="C167" s="499"/>
      <c r="D167" s="499"/>
      <c r="E167" s="499"/>
      <c r="F167" s="499"/>
      <c r="G167" s="499"/>
      <c r="H167" s="499"/>
    </row>
    <row r="168" spans="1:18" s="279" customFormat="1">
      <c r="A168" s="499"/>
      <c r="B168" s="499"/>
      <c r="C168" s="499"/>
      <c r="D168" s="499"/>
      <c r="E168" s="499"/>
      <c r="F168" s="499"/>
      <c r="G168" s="499"/>
      <c r="H168" s="499"/>
    </row>
    <row r="169" spans="1:18" s="279" customFormat="1">
      <c r="A169" s="499"/>
      <c r="B169" s="499"/>
      <c r="C169" s="499"/>
      <c r="D169" s="499"/>
      <c r="E169" s="499"/>
      <c r="F169" s="499"/>
      <c r="G169" s="499"/>
      <c r="H169" s="499"/>
    </row>
    <row r="170" spans="1:18" s="279" customFormat="1">
      <c r="A170" s="499"/>
      <c r="B170" s="499"/>
      <c r="C170" s="499"/>
      <c r="D170" s="499"/>
      <c r="E170" s="499"/>
      <c r="F170" s="499"/>
      <c r="G170" s="499"/>
      <c r="H170" s="499"/>
    </row>
    <row r="171" spans="1:18" s="279" customFormat="1">
      <c r="A171" s="727" t="s">
        <v>252</v>
      </c>
      <c r="B171" s="727"/>
      <c r="C171" s="727"/>
      <c r="D171" s="727"/>
      <c r="E171" s="727"/>
      <c r="F171" s="727"/>
      <c r="G171" s="727"/>
      <c r="H171" s="727"/>
    </row>
    <row r="173" spans="1:18" s="80" customFormat="1" ht="14.25" customHeight="1">
      <c r="A173" s="735" t="s">
        <v>414</v>
      </c>
      <c r="B173" s="735"/>
      <c r="C173" s="735"/>
      <c r="D173" s="735"/>
      <c r="E173" s="735"/>
      <c r="F173" s="735"/>
      <c r="G173" s="735"/>
      <c r="H173" s="735"/>
      <c r="I173" s="735"/>
      <c r="J173" s="735"/>
      <c r="K173" s="735"/>
      <c r="L173" s="735"/>
      <c r="M173" s="735"/>
      <c r="N173" s="735"/>
      <c r="O173" s="735"/>
      <c r="P173" s="735"/>
      <c r="Q173" s="735"/>
      <c r="R173" s="735"/>
    </row>
    <row r="174" spans="1:18" s="58" customFormat="1">
      <c r="A174" s="279"/>
      <c r="B174" s="279"/>
      <c r="C174" s="279"/>
      <c r="D174" s="279"/>
      <c r="E174" s="279"/>
      <c r="F174" s="279"/>
      <c r="G174" s="279"/>
      <c r="H174" s="279"/>
      <c r="I174" s="279"/>
      <c r="J174" s="279"/>
      <c r="K174" s="279"/>
      <c r="L174" s="279"/>
      <c r="M174" s="279"/>
      <c r="N174" s="279"/>
      <c r="O174" s="279"/>
      <c r="P174" s="279"/>
      <c r="Q174" s="279"/>
      <c r="R174" s="279"/>
    </row>
    <row r="175" spans="1:18" s="58" customFormat="1">
      <c r="A175" s="294"/>
      <c r="B175" s="294"/>
      <c r="C175" s="296" t="s">
        <v>52</v>
      </c>
      <c r="D175" s="296" t="s">
        <v>35</v>
      </c>
      <c r="E175" s="294" t="s">
        <v>50</v>
      </c>
      <c r="F175" s="294" t="s">
        <v>525</v>
      </c>
      <c r="G175" s="294" t="s">
        <v>526</v>
      </c>
      <c r="H175" s="294"/>
      <c r="I175" s="294"/>
      <c r="J175" s="294"/>
      <c r="K175" s="294"/>
      <c r="L175" s="294"/>
      <c r="M175" s="294"/>
      <c r="N175" s="294"/>
      <c r="O175" s="294"/>
      <c r="P175" s="294"/>
      <c r="Q175" s="294"/>
      <c r="R175" s="294"/>
    </row>
    <row r="176" spans="1:18" s="58" customFormat="1">
      <c r="A176" s="294"/>
      <c r="B176" s="294" t="s">
        <v>7</v>
      </c>
      <c r="C176" s="297">
        <v>1.2999999999999999E-2</v>
      </c>
      <c r="D176" s="294">
        <v>1.7</v>
      </c>
      <c r="E176" s="294"/>
      <c r="F176" s="144">
        <v>0.13800000000000001</v>
      </c>
      <c r="G176" s="144">
        <v>9.6000000000000002E-2</v>
      </c>
      <c r="H176" s="294"/>
      <c r="I176" s="294"/>
      <c r="J176" s="294"/>
      <c r="K176" s="294"/>
      <c r="L176" s="294"/>
      <c r="M176" s="294"/>
      <c r="N176" s="294"/>
      <c r="O176" s="294"/>
      <c r="P176" s="294"/>
      <c r="Q176" s="294"/>
      <c r="R176" s="294"/>
    </row>
    <row r="177" spans="1:18" s="58" customFormat="1">
      <c r="A177" s="294"/>
      <c r="B177" s="294" t="s">
        <v>9</v>
      </c>
      <c r="C177" s="297">
        <v>4.2000000000000003E-2</v>
      </c>
      <c r="D177" s="294">
        <v>2.2000000000000002</v>
      </c>
      <c r="E177" s="294"/>
      <c r="F177" s="144">
        <v>0.13800000000000001</v>
      </c>
      <c r="G177" s="144">
        <v>9.6000000000000002E-2</v>
      </c>
      <c r="H177" s="294"/>
      <c r="I177" s="294"/>
      <c r="J177" s="294"/>
      <c r="K177" s="294"/>
      <c r="L177" s="294"/>
      <c r="M177" s="294"/>
      <c r="N177" s="294"/>
      <c r="O177" s="294"/>
      <c r="P177" s="294"/>
      <c r="Q177" s="294"/>
      <c r="R177" s="294"/>
    </row>
    <row r="178" spans="1:18" s="58" customFormat="1">
      <c r="A178" s="294"/>
      <c r="B178" s="294" t="s">
        <v>12</v>
      </c>
      <c r="C178" s="297">
        <v>4.9000000000000002E-2</v>
      </c>
      <c r="D178" s="294">
        <v>1.2</v>
      </c>
      <c r="E178" s="294"/>
      <c r="F178" s="144">
        <v>0.13800000000000001</v>
      </c>
      <c r="G178" s="144">
        <v>9.6000000000000002E-2</v>
      </c>
      <c r="H178" s="294"/>
      <c r="I178" s="294"/>
      <c r="J178" s="294"/>
      <c r="K178" s="294"/>
      <c r="L178" s="294"/>
      <c r="M178" s="294"/>
      <c r="N178" s="294"/>
      <c r="O178" s="294"/>
      <c r="P178" s="294"/>
      <c r="Q178" s="294"/>
      <c r="R178" s="294"/>
    </row>
    <row r="179" spans="1:18" s="58" customFormat="1">
      <c r="A179" s="294"/>
      <c r="B179" s="294" t="s">
        <v>13</v>
      </c>
      <c r="C179" s="297">
        <v>0.05</v>
      </c>
      <c r="D179" s="294">
        <v>1.3</v>
      </c>
      <c r="E179" s="294"/>
      <c r="F179" s="144">
        <v>0.13800000000000001</v>
      </c>
      <c r="G179" s="144">
        <v>9.6000000000000002E-2</v>
      </c>
      <c r="H179" s="294"/>
      <c r="I179" s="294"/>
      <c r="J179" s="294"/>
      <c r="K179" s="294"/>
      <c r="L179" s="294"/>
      <c r="M179" s="294"/>
      <c r="N179" s="294"/>
      <c r="O179" s="294"/>
      <c r="P179" s="294"/>
      <c r="Q179" s="294"/>
      <c r="R179" s="294"/>
    </row>
    <row r="180" spans="1:18" s="58" customFormat="1">
      <c r="A180" s="294"/>
      <c r="B180" s="294" t="s">
        <v>8</v>
      </c>
      <c r="C180" s="297">
        <v>5.2999999999999999E-2</v>
      </c>
      <c r="D180" s="294">
        <v>1.7</v>
      </c>
      <c r="E180" s="294"/>
      <c r="F180" s="144">
        <v>0.13800000000000001</v>
      </c>
      <c r="G180" s="144">
        <v>9.6000000000000002E-2</v>
      </c>
      <c r="H180" s="294"/>
      <c r="I180" s="294"/>
      <c r="J180" s="294"/>
      <c r="K180" s="294"/>
      <c r="L180" s="294"/>
      <c r="M180" s="294"/>
      <c r="N180" s="294"/>
      <c r="O180" s="294"/>
      <c r="P180" s="294"/>
      <c r="Q180" s="294"/>
      <c r="R180" s="294"/>
    </row>
    <row r="181" spans="1:18" s="58" customFormat="1">
      <c r="A181" s="294"/>
      <c r="B181" s="294" t="s">
        <v>11</v>
      </c>
      <c r="C181" s="297">
        <v>0.06</v>
      </c>
      <c r="D181" s="294">
        <v>2.2000000000000002</v>
      </c>
      <c r="E181" s="294"/>
      <c r="F181" s="144">
        <v>0.13800000000000001</v>
      </c>
      <c r="G181" s="144">
        <v>9.6000000000000002E-2</v>
      </c>
      <c r="H181" s="294"/>
      <c r="I181" s="294"/>
      <c r="J181" s="294"/>
      <c r="K181" s="294"/>
      <c r="L181" s="294"/>
      <c r="M181" s="294"/>
      <c r="N181" s="294"/>
      <c r="O181" s="294"/>
      <c r="P181" s="294"/>
      <c r="Q181" s="294"/>
      <c r="R181" s="294"/>
    </row>
    <row r="182" spans="1:18" s="58" customFormat="1">
      <c r="A182" s="294"/>
      <c r="B182" s="294" t="s">
        <v>207</v>
      </c>
      <c r="C182" s="297">
        <v>6.2E-2</v>
      </c>
      <c r="D182" s="294">
        <v>3.3</v>
      </c>
      <c r="E182" s="294"/>
      <c r="F182" s="144">
        <v>0.13800000000000001</v>
      </c>
      <c r="G182" s="144">
        <v>9.6000000000000002E-2</v>
      </c>
      <c r="H182" s="294"/>
      <c r="I182" s="294"/>
      <c r="J182" s="294"/>
      <c r="K182" s="294"/>
      <c r="L182" s="294"/>
      <c r="M182" s="294"/>
      <c r="N182" s="294"/>
      <c r="O182" s="294"/>
      <c r="P182" s="294"/>
      <c r="Q182" s="294"/>
      <c r="R182" s="294"/>
    </row>
    <row r="183" spans="1:18" s="58" customFormat="1">
      <c r="A183" s="294"/>
      <c r="B183" s="294" t="s">
        <v>15</v>
      </c>
      <c r="C183" s="297">
        <v>6.3E-2</v>
      </c>
      <c r="D183" s="294">
        <v>2.4</v>
      </c>
      <c r="E183" s="294"/>
      <c r="F183" s="144">
        <v>0.13800000000000001</v>
      </c>
      <c r="G183" s="144">
        <v>9.6000000000000002E-2</v>
      </c>
      <c r="H183" s="294"/>
      <c r="I183" s="294"/>
      <c r="J183" s="294"/>
      <c r="K183" s="294"/>
      <c r="L183" s="294"/>
      <c r="M183" s="294"/>
      <c r="N183" s="294"/>
      <c r="O183" s="294"/>
      <c r="P183" s="294"/>
      <c r="Q183" s="294"/>
      <c r="R183" s="294"/>
    </row>
    <row r="184" spans="1:18" s="58" customFormat="1">
      <c r="A184" s="294"/>
      <c r="B184" s="408" t="s">
        <v>16</v>
      </c>
      <c r="C184" s="408"/>
      <c r="D184" s="408">
        <v>4.3</v>
      </c>
      <c r="E184" s="299">
        <v>7.0999999999999994E-2</v>
      </c>
      <c r="F184" s="93">
        <v>0.13800000000000001</v>
      </c>
      <c r="G184" s="93">
        <v>9.6000000000000002E-2</v>
      </c>
      <c r="H184" s="294"/>
      <c r="I184" s="294"/>
      <c r="J184" s="294"/>
      <c r="K184" s="294"/>
      <c r="L184" s="294"/>
      <c r="M184" s="294"/>
      <c r="N184" s="294"/>
      <c r="O184" s="294"/>
      <c r="P184" s="294"/>
      <c r="Q184" s="294"/>
      <c r="R184" s="294"/>
    </row>
    <row r="185" spans="1:18" s="58" customFormat="1">
      <c r="A185" s="294"/>
      <c r="B185" s="294" t="s">
        <v>14</v>
      </c>
      <c r="C185" s="297">
        <v>8.6999999999999994E-2</v>
      </c>
      <c r="D185" s="294">
        <v>1.8</v>
      </c>
      <c r="E185" s="294"/>
      <c r="F185" s="144">
        <v>0.13800000000000001</v>
      </c>
      <c r="G185" s="144">
        <v>9.6000000000000002E-2</v>
      </c>
      <c r="H185" s="294"/>
      <c r="I185" s="294"/>
      <c r="J185" s="294"/>
      <c r="K185" s="294"/>
      <c r="L185" s="294"/>
      <c r="M185" s="294"/>
      <c r="N185" s="294"/>
      <c r="O185" s="294"/>
      <c r="P185" s="294"/>
      <c r="Q185" s="294"/>
      <c r="R185" s="294"/>
    </row>
    <row r="186" spans="1:18" s="58" customFormat="1">
      <c r="A186" s="294"/>
      <c r="B186" s="294" t="s">
        <v>17</v>
      </c>
      <c r="C186" s="297">
        <v>9.2999999999999999E-2</v>
      </c>
      <c r="D186" s="294">
        <v>2.2000000000000002</v>
      </c>
      <c r="E186" s="294"/>
      <c r="F186" s="144">
        <v>0.13800000000000001</v>
      </c>
      <c r="G186" s="144">
        <v>9.6000000000000002E-2</v>
      </c>
      <c r="H186" s="294"/>
      <c r="I186" s="294"/>
      <c r="J186" s="294"/>
      <c r="K186" s="294"/>
      <c r="L186" s="294"/>
      <c r="M186" s="294"/>
      <c r="N186" s="294"/>
      <c r="O186" s="294"/>
      <c r="P186" s="294"/>
      <c r="Q186" s="294"/>
      <c r="R186" s="294"/>
    </row>
    <row r="187" spans="1:18" s="58" customFormat="1">
      <c r="A187" s="294"/>
      <c r="B187" s="294" t="s">
        <v>19</v>
      </c>
      <c r="C187" s="297">
        <v>9.9000000000000005E-2</v>
      </c>
      <c r="D187" s="294">
        <v>2.5</v>
      </c>
      <c r="E187" s="294"/>
      <c r="F187" s="144">
        <v>0.13800000000000001</v>
      </c>
      <c r="G187" s="144">
        <v>9.6000000000000002E-2</v>
      </c>
      <c r="H187" s="294"/>
      <c r="I187" s="294"/>
      <c r="J187" s="294"/>
      <c r="K187" s="294"/>
      <c r="L187" s="294"/>
      <c r="M187" s="294"/>
      <c r="N187" s="294"/>
      <c r="O187" s="294"/>
      <c r="P187" s="294"/>
      <c r="Q187" s="294"/>
      <c r="R187" s="294"/>
    </row>
    <row r="188" spans="1:18" s="58" customFormat="1">
      <c r="A188" s="294"/>
      <c r="B188" s="294" t="s">
        <v>18</v>
      </c>
      <c r="C188" s="297">
        <v>0.111</v>
      </c>
      <c r="D188" s="294">
        <v>2.5</v>
      </c>
      <c r="E188" s="294"/>
      <c r="F188" s="144">
        <v>0.13800000000000001</v>
      </c>
      <c r="G188" s="144">
        <v>9.6000000000000002E-2</v>
      </c>
      <c r="H188" s="294"/>
      <c r="I188" s="294"/>
      <c r="J188" s="294"/>
      <c r="K188" s="294"/>
      <c r="L188" s="294"/>
      <c r="M188" s="294"/>
      <c r="N188" s="294"/>
      <c r="O188" s="294"/>
      <c r="P188" s="294"/>
      <c r="Q188" s="294"/>
      <c r="R188" s="294"/>
    </row>
    <row r="189" spans="1:18" s="58" customFormat="1">
      <c r="A189" s="294"/>
      <c r="B189" s="294" t="s">
        <v>31</v>
      </c>
      <c r="C189" s="297">
        <v>0.11600000000000001</v>
      </c>
      <c r="D189" s="294">
        <v>7.2</v>
      </c>
      <c r="E189" s="294"/>
      <c r="F189" s="144">
        <v>0.13800000000000001</v>
      </c>
      <c r="G189" s="144">
        <v>9.6000000000000002E-2</v>
      </c>
      <c r="H189" s="294"/>
      <c r="I189" s="294"/>
      <c r="J189" s="294"/>
      <c r="K189" s="294"/>
      <c r="L189" s="294"/>
      <c r="M189" s="294"/>
      <c r="N189" s="294"/>
      <c r="O189" s="294"/>
      <c r="P189" s="294"/>
      <c r="Q189" s="279"/>
      <c r="R189" s="279"/>
    </row>
    <row r="190" spans="1:18" s="58" customFormat="1">
      <c r="A190" s="294"/>
      <c r="B190" s="294" t="s">
        <v>21</v>
      </c>
      <c r="C190" s="297">
        <v>0.11899999999999999</v>
      </c>
      <c r="D190" s="294">
        <v>2.6</v>
      </c>
      <c r="E190" s="294"/>
      <c r="F190" s="144">
        <v>0.13800000000000001</v>
      </c>
      <c r="G190" s="144">
        <v>9.6000000000000002E-2</v>
      </c>
      <c r="H190" s="294"/>
      <c r="I190" s="294"/>
      <c r="J190" s="294"/>
      <c r="K190" s="294"/>
      <c r="L190" s="294"/>
      <c r="M190" s="294"/>
      <c r="N190" s="294"/>
      <c r="O190" s="294"/>
      <c r="P190" s="294"/>
      <c r="Q190" s="279"/>
      <c r="R190" s="279"/>
    </row>
    <row r="191" spans="1:18" s="58" customFormat="1">
      <c r="A191" s="294"/>
      <c r="B191" s="294" t="s">
        <v>24</v>
      </c>
      <c r="C191" s="297">
        <v>0.13400000000000001</v>
      </c>
      <c r="D191" s="294">
        <v>3.8</v>
      </c>
      <c r="E191" s="299"/>
      <c r="F191" s="144">
        <v>0.13800000000000001</v>
      </c>
      <c r="G191" s="144">
        <v>9.6000000000000002E-2</v>
      </c>
      <c r="H191" s="294"/>
      <c r="I191" s="294"/>
      <c r="J191" s="294"/>
      <c r="K191" s="300"/>
      <c r="L191" s="300"/>
      <c r="M191" s="300"/>
      <c r="N191" s="300"/>
      <c r="O191" s="300"/>
      <c r="P191" s="300"/>
      <c r="Q191" s="279"/>
      <c r="R191" s="279"/>
    </row>
    <row r="192" spans="1:18" s="58" customFormat="1">
      <c r="A192" s="294"/>
      <c r="B192" s="294" t="s">
        <v>27</v>
      </c>
      <c r="C192" s="297">
        <v>0.13400000000000001</v>
      </c>
      <c r="D192" s="294">
        <v>4.0999999999999996</v>
      </c>
      <c r="E192" s="294"/>
      <c r="F192" s="144">
        <v>0.13800000000000001</v>
      </c>
      <c r="G192" s="144">
        <v>9.6000000000000002E-2</v>
      </c>
      <c r="H192" s="294"/>
      <c r="I192" s="294"/>
      <c r="J192" s="294"/>
      <c r="K192" s="294"/>
      <c r="L192" s="294"/>
      <c r="M192" s="294"/>
      <c r="N192" s="294"/>
      <c r="O192" s="294"/>
      <c r="P192" s="294"/>
      <c r="Q192" s="279"/>
      <c r="R192" s="279"/>
    </row>
    <row r="193" spans="1:18" s="58" customFormat="1">
      <c r="A193" s="294"/>
      <c r="B193" s="294" t="s">
        <v>25</v>
      </c>
      <c r="C193" s="297">
        <v>0.151</v>
      </c>
      <c r="D193" s="294">
        <v>2.2999999999999998</v>
      </c>
      <c r="E193" s="294"/>
      <c r="F193" s="144">
        <v>0.13800000000000001</v>
      </c>
      <c r="G193" s="144">
        <v>9.6000000000000002E-2</v>
      </c>
      <c r="H193" s="294"/>
      <c r="I193" s="294"/>
      <c r="J193" s="294"/>
      <c r="K193" s="294"/>
      <c r="L193" s="294"/>
      <c r="M193" s="294"/>
      <c r="N193" s="294"/>
      <c r="O193" s="294"/>
      <c r="P193" s="294"/>
      <c r="Q193" s="279"/>
      <c r="R193" s="279"/>
    </row>
    <row r="194" spans="1:18" s="58" customFormat="1">
      <c r="A194" s="294"/>
      <c r="B194" s="294" t="s">
        <v>22</v>
      </c>
      <c r="C194" s="297">
        <v>0.161</v>
      </c>
      <c r="D194" s="294">
        <v>2.2999999999999998</v>
      </c>
      <c r="E194" s="294"/>
      <c r="F194" s="144">
        <v>0.13800000000000001</v>
      </c>
      <c r="G194" s="144">
        <v>9.6000000000000002E-2</v>
      </c>
      <c r="H194" s="294"/>
      <c r="I194" s="294"/>
      <c r="J194" s="294"/>
      <c r="K194" s="294"/>
      <c r="L194" s="294"/>
      <c r="M194" s="294"/>
      <c r="N194" s="294"/>
      <c r="O194" s="294"/>
      <c r="P194" s="294"/>
      <c r="Q194" s="279"/>
      <c r="R194" s="279"/>
    </row>
    <row r="195" spans="1:18" s="176" customFormat="1">
      <c r="A195" s="301"/>
      <c r="B195" s="490" t="s">
        <v>26</v>
      </c>
      <c r="C195" s="432">
        <v>0.16200000000000001</v>
      </c>
      <c r="D195" s="490">
        <v>2</v>
      </c>
      <c r="E195" s="490"/>
      <c r="F195" s="463">
        <v>0.13800000000000001</v>
      </c>
      <c r="G195" s="463">
        <v>9.6000000000000002E-2</v>
      </c>
      <c r="H195" s="301"/>
      <c r="I195" s="301"/>
      <c r="J195" s="301"/>
      <c r="K195" s="301"/>
      <c r="L195" s="301"/>
      <c r="M195" s="301"/>
      <c r="N195" s="301"/>
      <c r="O195" s="301"/>
      <c r="P195" s="301"/>
      <c r="Q195" s="280"/>
      <c r="R195" s="280"/>
    </row>
    <row r="196" spans="1:18" s="58" customFormat="1">
      <c r="A196" s="294"/>
      <c r="B196" s="294" t="s">
        <v>23</v>
      </c>
      <c r="C196" s="297">
        <v>0.16900000000000001</v>
      </c>
      <c r="D196" s="294">
        <v>8.6999999999999993</v>
      </c>
      <c r="E196" s="294"/>
      <c r="F196" s="144">
        <v>0.13800000000000001</v>
      </c>
      <c r="G196" s="144">
        <v>9.6000000000000002E-2</v>
      </c>
      <c r="H196" s="294"/>
      <c r="I196" s="294"/>
      <c r="J196" s="294"/>
      <c r="K196" s="300"/>
      <c r="L196" s="300"/>
      <c r="M196" s="300"/>
      <c r="N196" s="300"/>
      <c r="O196" s="300"/>
      <c r="P196" s="300"/>
      <c r="Q196" s="279"/>
      <c r="R196" s="279"/>
    </row>
    <row r="197" spans="1:18" s="58" customFormat="1">
      <c r="A197" s="294"/>
      <c r="B197" s="303" t="s">
        <v>46</v>
      </c>
      <c r="C197" s="304">
        <v>0.13800000000000001</v>
      </c>
      <c r="D197" s="305">
        <v>0.5</v>
      </c>
      <c r="E197" s="294"/>
      <c r="F197" s="144">
        <v>0.13800000000000001</v>
      </c>
      <c r="G197" s="144">
        <v>9.6000000000000002E-2</v>
      </c>
      <c r="H197" s="294"/>
      <c r="I197" s="294"/>
      <c r="J197" s="294"/>
      <c r="K197" s="294"/>
      <c r="L197" s="294"/>
      <c r="M197" s="294"/>
      <c r="N197" s="294"/>
      <c r="O197" s="294"/>
      <c r="P197" s="294"/>
      <c r="Q197" s="279"/>
      <c r="R197" s="279"/>
    </row>
    <row r="198" spans="1:18" s="58" customFormat="1">
      <c r="A198" s="294"/>
      <c r="B198" s="306" t="s">
        <v>42</v>
      </c>
      <c r="C198" s="304">
        <v>9.6000000000000002E-2</v>
      </c>
      <c r="D198" s="305">
        <v>0.1</v>
      </c>
      <c r="E198" s="294"/>
      <c r="F198" s="144">
        <v>0.13800000000000001</v>
      </c>
      <c r="G198" s="144">
        <v>9.6000000000000002E-2</v>
      </c>
      <c r="H198" s="294"/>
      <c r="I198" s="294"/>
      <c r="J198" s="294"/>
      <c r="K198" s="300"/>
      <c r="L198" s="300"/>
      <c r="M198" s="300"/>
      <c r="N198" s="300"/>
      <c r="O198" s="300"/>
      <c r="P198" s="300"/>
      <c r="Q198" s="279"/>
      <c r="R198" s="279"/>
    </row>
    <row r="199" spans="1:18" s="58" customFormat="1">
      <c r="A199" s="279"/>
      <c r="B199" s="279"/>
      <c r="C199" s="279"/>
      <c r="D199" s="279"/>
      <c r="E199" s="279"/>
      <c r="F199" s="279"/>
      <c r="G199" s="279"/>
      <c r="H199" s="279"/>
      <c r="I199" s="279"/>
      <c r="J199" s="279"/>
      <c r="K199" s="279"/>
      <c r="L199" s="279"/>
      <c r="M199" s="279"/>
      <c r="N199" s="279"/>
      <c r="O199" s="279"/>
      <c r="P199" s="279"/>
      <c r="Q199" s="279"/>
      <c r="R199" s="279"/>
    </row>
    <row r="200" spans="1:18" s="58" customFormat="1" ht="14.25" customHeight="1">
      <c r="A200" s="725" t="s">
        <v>240</v>
      </c>
      <c r="B200" s="725"/>
      <c r="C200" s="725"/>
      <c r="D200" s="725"/>
      <c r="E200" s="725"/>
      <c r="F200" s="725"/>
      <c r="G200" s="725"/>
      <c r="H200" s="725"/>
      <c r="I200" s="725"/>
      <c r="J200" s="294"/>
      <c r="K200" s="294"/>
      <c r="L200" s="294"/>
      <c r="M200" s="294"/>
      <c r="N200" s="294"/>
      <c r="O200" s="294"/>
      <c r="P200" s="294"/>
      <c r="Q200" s="279"/>
      <c r="R200" s="279"/>
    </row>
    <row r="201" spans="1:18" s="58" customFormat="1" ht="15" customHeight="1">
      <c r="A201" s="725" t="s">
        <v>53</v>
      </c>
      <c r="B201" s="725"/>
      <c r="C201" s="725"/>
      <c r="D201" s="725"/>
      <c r="E201" s="725"/>
      <c r="F201" s="725"/>
      <c r="G201" s="725"/>
      <c r="H201" s="725"/>
      <c r="I201" s="725"/>
      <c r="J201" s="294"/>
      <c r="K201" s="294"/>
      <c r="L201" s="294"/>
      <c r="M201" s="294"/>
      <c r="N201" s="294"/>
      <c r="O201" s="294"/>
      <c r="P201" s="294"/>
      <c r="Q201" s="279"/>
      <c r="R201" s="279"/>
    </row>
    <row r="202" spans="1:18">
      <c r="A202" s="75"/>
      <c r="B202" s="75"/>
      <c r="C202" s="75"/>
      <c r="D202" s="75"/>
      <c r="E202" s="75"/>
      <c r="F202" s="75"/>
      <c r="G202" s="75"/>
      <c r="H202" s="75"/>
      <c r="I202" s="75"/>
      <c r="J202" s="58"/>
      <c r="K202" s="58"/>
      <c r="L202" s="58"/>
      <c r="M202" s="58"/>
      <c r="N202" s="58"/>
      <c r="O202" s="58"/>
      <c r="P202" s="58"/>
      <c r="Q202" s="58"/>
      <c r="R202" s="58"/>
    </row>
    <row r="203" spans="1:18" s="295" customFormat="1" ht="15" customHeight="1">
      <c r="A203" s="735" t="s">
        <v>415</v>
      </c>
      <c r="B203" s="735"/>
      <c r="C203" s="735"/>
      <c r="D203" s="735"/>
      <c r="E203" s="735"/>
      <c r="F203" s="735"/>
      <c r="G203" s="735"/>
      <c r="H203" s="735"/>
      <c r="I203" s="735"/>
      <c r="J203" s="735"/>
      <c r="K203" s="735"/>
      <c r="L203" s="735"/>
      <c r="M203" s="735"/>
      <c r="N203" s="735"/>
      <c r="O203" s="735"/>
      <c r="P203" s="735"/>
      <c r="Q203" s="735"/>
      <c r="R203" s="735"/>
    </row>
    <row r="204" spans="1:18" s="294" customFormat="1">
      <c r="A204" s="474"/>
      <c r="B204" s="474"/>
      <c r="C204" s="474"/>
      <c r="D204" s="474"/>
      <c r="E204" s="474"/>
      <c r="F204" s="474"/>
      <c r="G204" s="474"/>
      <c r="H204" s="474"/>
      <c r="I204" s="474"/>
      <c r="J204" s="497"/>
      <c r="K204" s="497"/>
      <c r="L204" s="497"/>
      <c r="M204" s="497"/>
      <c r="N204" s="497"/>
      <c r="O204" s="497"/>
      <c r="P204" s="497"/>
      <c r="Q204" s="497"/>
      <c r="R204" s="497"/>
    </row>
    <row r="205" spans="1:18" s="294" customFormat="1">
      <c r="A205" s="497"/>
      <c r="B205" s="476"/>
      <c r="C205" s="476" t="s">
        <v>52</v>
      </c>
      <c r="D205" s="476" t="s">
        <v>35</v>
      </c>
      <c r="E205" s="497"/>
      <c r="F205" s="497"/>
      <c r="G205" s="497"/>
      <c r="H205" s="497"/>
      <c r="I205" s="497"/>
      <c r="J205" s="497"/>
      <c r="K205" s="497"/>
      <c r="L205" s="497"/>
      <c r="M205" s="497"/>
      <c r="N205" s="497"/>
      <c r="O205" s="497"/>
      <c r="P205" s="497"/>
      <c r="Q205" s="497"/>
      <c r="R205" s="497"/>
    </row>
    <row r="206" spans="1:18" s="294" customFormat="1">
      <c r="A206" s="497"/>
      <c r="B206" s="465">
        <v>2015</v>
      </c>
      <c r="C206" s="491">
        <v>9.6000000000000002E-2</v>
      </c>
      <c r="D206" s="493">
        <v>3.7</v>
      </c>
      <c r="E206" s="497"/>
      <c r="F206" s="497"/>
      <c r="G206" s="497"/>
      <c r="H206" s="497"/>
      <c r="I206" s="497"/>
      <c r="J206" s="497"/>
      <c r="K206" s="497"/>
      <c r="L206" s="497"/>
      <c r="M206" s="497"/>
      <c r="N206" s="497"/>
      <c r="O206" s="497"/>
      <c r="P206" s="497"/>
      <c r="Q206" s="497"/>
      <c r="R206" s="497"/>
    </row>
    <row r="207" spans="1:18" s="294" customFormat="1">
      <c r="A207" s="497"/>
      <c r="B207" s="465">
        <v>2016</v>
      </c>
      <c r="C207" s="491">
        <v>0.11799999999999999</v>
      </c>
      <c r="D207" s="493">
        <v>4.3</v>
      </c>
      <c r="E207" s="497"/>
      <c r="F207" s="497"/>
      <c r="G207" s="497"/>
      <c r="H207" s="497"/>
      <c r="I207" s="497"/>
      <c r="J207" s="497"/>
      <c r="K207" s="497"/>
      <c r="L207" s="497"/>
      <c r="M207" s="497"/>
      <c r="N207" s="497"/>
      <c r="O207" s="497"/>
      <c r="P207" s="497"/>
      <c r="Q207" s="497"/>
      <c r="R207" s="497"/>
    </row>
    <row r="208" spans="1:18" s="294" customFormat="1">
      <c r="A208" s="497"/>
      <c r="B208" s="465">
        <v>2017</v>
      </c>
      <c r="C208" s="491">
        <v>6.0999999999999999E-2</v>
      </c>
      <c r="D208" s="493">
        <v>4.0999999999999996</v>
      </c>
      <c r="E208" s="497"/>
      <c r="F208" s="497"/>
      <c r="G208" s="497"/>
      <c r="H208" s="497"/>
      <c r="I208" s="497"/>
      <c r="J208" s="497"/>
      <c r="K208" s="497"/>
      <c r="L208" s="497"/>
      <c r="M208" s="497"/>
      <c r="N208" s="497"/>
      <c r="O208" s="497"/>
      <c r="P208" s="497"/>
      <c r="Q208" s="497"/>
      <c r="R208" s="497"/>
    </row>
    <row r="209" spans="1:18" s="294" customFormat="1">
      <c r="A209" s="497"/>
      <c r="B209" s="465">
        <v>2018</v>
      </c>
      <c r="C209" s="491">
        <v>5.9000000000000004E-2</v>
      </c>
      <c r="D209" s="493">
        <v>3.4</v>
      </c>
      <c r="E209" s="497"/>
      <c r="F209" s="497"/>
      <c r="G209" s="497"/>
      <c r="H209" s="497"/>
      <c r="I209" s="497"/>
      <c r="J209" s="497"/>
      <c r="K209" s="497"/>
      <c r="L209" s="497"/>
      <c r="M209" s="497"/>
      <c r="N209" s="497"/>
      <c r="O209" s="497"/>
      <c r="P209" s="497"/>
      <c r="Q209" s="497"/>
      <c r="R209" s="497"/>
    </row>
    <row r="210" spans="1:18" s="294" customFormat="1">
      <c r="A210" s="497"/>
      <c r="B210" s="465">
        <v>2019</v>
      </c>
      <c r="C210" s="491">
        <v>7.0999999999999994E-2</v>
      </c>
      <c r="D210" s="493">
        <v>4.3</v>
      </c>
      <c r="E210" s="497"/>
      <c r="F210" s="497"/>
      <c r="G210" s="497"/>
      <c r="H210" s="497"/>
      <c r="I210" s="497"/>
      <c r="J210" s="497"/>
      <c r="K210" s="497"/>
      <c r="L210" s="497"/>
      <c r="M210" s="497"/>
      <c r="N210" s="497"/>
      <c r="O210" s="497"/>
      <c r="P210" s="497"/>
      <c r="Q210" s="497"/>
      <c r="R210" s="497"/>
    </row>
    <row r="211" spans="1:18" s="294" customFormat="1">
      <c r="A211" s="458"/>
      <c r="B211" s="458"/>
      <c r="C211" s="458"/>
      <c r="D211" s="458"/>
      <c r="E211" s="458"/>
      <c r="F211" s="458"/>
      <c r="G211" s="458"/>
      <c r="H211" s="458"/>
      <c r="I211" s="458"/>
      <c r="J211" s="458"/>
      <c r="K211" s="458"/>
      <c r="L211" s="458"/>
      <c r="M211" s="458"/>
      <c r="N211" s="458"/>
      <c r="O211" s="458"/>
      <c r="P211" s="458"/>
      <c r="Q211" s="458"/>
      <c r="R211" s="458"/>
    </row>
    <row r="212" spans="1:18" s="294" customFormat="1" ht="15" customHeight="1">
      <c r="A212" s="725" t="s">
        <v>241</v>
      </c>
      <c r="B212" s="725"/>
      <c r="C212" s="725"/>
      <c r="D212" s="725"/>
      <c r="E212" s="725"/>
      <c r="F212" s="725"/>
      <c r="G212" s="725"/>
      <c r="H212" s="725"/>
      <c r="I212" s="725"/>
      <c r="J212" s="497"/>
      <c r="K212" s="497"/>
      <c r="L212" s="497"/>
      <c r="M212" s="497"/>
      <c r="N212" s="497"/>
      <c r="O212" s="497"/>
      <c r="P212" s="497"/>
      <c r="Q212" s="497"/>
      <c r="R212" s="497"/>
    </row>
    <row r="213" spans="1:18" s="294" customFormat="1" ht="15" customHeight="1">
      <c r="A213" s="725" t="s">
        <v>53</v>
      </c>
      <c r="B213" s="725"/>
      <c r="C213" s="725"/>
      <c r="D213" s="725"/>
      <c r="E213" s="725"/>
      <c r="F213" s="725"/>
      <c r="G213" s="725"/>
      <c r="H213" s="725"/>
      <c r="I213" s="725"/>
      <c r="J213" s="497"/>
      <c r="K213" s="497"/>
      <c r="L213" s="497"/>
      <c r="M213" s="497"/>
      <c r="N213" s="497"/>
      <c r="O213" s="497"/>
      <c r="P213" s="497"/>
      <c r="Q213" s="497"/>
      <c r="R213" s="497"/>
    </row>
    <row r="214" spans="1:18" s="294" customFormat="1"/>
    <row r="215" spans="1:18" s="294" customFormat="1">
      <c r="A215" s="730" t="s">
        <v>579</v>
      </c>
      <c r="B215" s="730"/>
      <c r="C215" s="730"/>
      <c r="D215" s="730"/>
      <c r="E215" s="730"/>
      <c r="F215" s="730"/>
      <c r="G215" s="730"/>
      <c r="H215" s="730"/>
      <c r="I215" s="730"/>
      <c r="J215" s="18"/>
      <c r="K215" s="81"/>
      <c r="L215" s="81"/>
      <c r="M215" s="81"/>
      <c r="N215" s="81"/>
      <c r="O215" s="81"/>
      <c r="P215" s="81"/>
    </row>
    <row r="216" spans="1:18" s="294" customFormat="1">
      <c r="A216" s="528"/>
      <c r="B216" s="528"/>
      <c r="C216" s="528"/>
      <c r="D216" s="528"/>
      <c r="E216" s="528"/>
      <c r="F216" s="528"/>
      <c r="G216" s="528"/>
      <c r="H216" s="528"/>
      <c r="I216" s="528"/>
      <c r="K216" s="300"/>
      <c r="L216" s="300"/>
      <c r="M216" s="300"/>
      <c r="N216" s="300"/>
      <c r="O216" s="300"/>
      <c r="P216" s="300"/>
    </row>
    <row r="217" spans="1:18" s="294" customFormat="1">
      <c r="A217" s="528"/>
      <c r="B217" s="530"/>
      <c r="C217" s="531" t="s">
        <v>52</v>
      </c>
      <c r="D217" s="531" t="s">
        <v>35</v>
      </c>
      <c r="E217" s="528" t="s">
        <v>580</v>
      </c>
      <c r="F217" s="528"/>
      <c r="G217" s="528"/>
      <c r="H217" s="528"/>
      <c r="I217" s="528"/>
      <c r="K217" s="300"/>
      <c r="L217" s="300"/>
      <c r="M217" s="300"/>
      <c r="N217" s="300"/>
      <c r="O217" s="300"/>
      <c r="P217" s="300"/>
    </row>
    <row r="218" spans="1:18" s="294" customFormat="1">
      <c r="A218" s="528"/>
      <c r="B218" s="532" t="s">
        <v>558</v>
      </c>
      <c r="C218" s="534">
        <v>0.22600000000000001</v>
      </c>
      <c r="D218" s="528">
        <v>5.8</v>
      </c>
      <c r="E218" s="529">
        <v>8.6999999999999994E-2</v>
      </c>
      <c r="F218" s="528"/>
      <c r="G218" s="528"/>
      <c r="H218" s="528"/>
      <c r="I218" s="528"/>
      <c r="K218" s="300"/>
      <c r="L218" s="300"/>
      <c r="M218" s="300"/>
      <c r="N218" s="300"/>
      <c r="O218" s="300"/>
      <c r="P218" s="300"/>
    </row>
    <row r="219" spans="1:18" s="294" customFormat="1">
      <c r="A219" s="528"/>
      <c r="B219" s="532" t="s">
        <v>557</v>
      </c>
      <c r="C219" s="534">
        <v>0.17499999999999999</v>
      </c>
      <c r="D219" s="528">
        <v>10</v>
      </c>
      <c r="E219" s="529">
        <v>8.6999999999999994E-2</v>
      </c>
      <c r="F219" s="528"/>
      <c r="G219" s="528"/>
      <c r="H219" s="528"/>
      <c r="I219" s="528"/>
      <c r="K219" s="300"/>
      <c r="L219" s="300"/>
      <c r="M219" s="300"/>
      <c r="N219" s="300"/>
      <c r="O219" s="300"/>
      <c r="P219" s="300"/>
    </row>
    <row r="220" spans="1:18" s="294" customFormat="1">
      <c r="A220" s="528"/>
      <c r="B220" s="532" t="s">
        <v>552</v>
      </c>
      <c r="C220" s="533">
        <v>0.13699999999999998</v>
      </c>
      <c r="D220" s="528">
        <v>6.7</v>
      </c>
      <c r="E220" s="529">
        <v>8.6999999999999994E-2</v>
      </c>
      <c r="F220" s="528"/>
      <c r="G220" s="528"/>
      <c r="H220" s="528"/>
      <c r="I220" s="528"/>
      <c r="K220" s="300"/>
      <c r="L220" s="300"/>
      <c r="M220" s="300"/>
      <c r="N220" s="300"/>
      <c r="O220" s="300"/>
      <c r="P220" s="300"/>
    </row>
    <row r="221" spans="1:18" s="294" customFormat="1">
      <c r="A221" s="528"/>
      <c r="B221" s="532" t="s">
        <v>556</v>
      </c>
      <c r="C221" s="534">
        <v>0.11599999999999999</v>
      </c>
      <c r="D221" s="528">
        <v>15.1</v>
      </c>
      <c r="E221" s="529">
        <v>8.6999999999999994E-2</v>
      </c>
      <c r="F221" s="528"/>
      <c r="G221" s="528"/>
      <c r="H221" s="528"/>
      <c r="I221" s="528"/>
      <c r="K221" s="300"/>
      <c r="L221" s="300"/>
      <c r="M221" s="300"/>
      <c r="N221" s="300"/>
      <c r="O221" s="300"/>
      <c r="P221" s="300"/>
    </row>
    <row r="222" spans="1:18" s="294" customFormat="1">
      <c r="A222" s="528"/>
      <c r="B222" s="532" t="s">
        <v>564</v>
      </c>
      <c r="C222" s="534">
        <v>0.11199999999999999</v>
      </c>
      <c r="D222" s="528">
        <v>11.6</v>
      </c>
      <c r="E222" s="529">
        <v>8.6999999999999994E-2</v>
      </c>
      <c r="F222" s="528"/>
      <c r="G222" s="528"/>
      <c r="H222" s="528"/>
      <c r="I222" s="528"/>
      <c r="K222" s="300"/>
      <c r="L222" s="300"/>
      <c r="M222" s="300"/>
      <c r="N222" s="300"/>
      <c r="O222" s="300"/>
      <c r="P222" s="300"/>
    </row>
    <row r="223" spans="1:18" s="294" customFormat="1">
      <c r="A223" s="528"/>
      <c r="B223" s="532" t="s">
        <v>567</v>
      </c>
      <c r="C223" s="534">
        <v>9.4E-2</v>
      </c>
      <c r="D223" s="528">
        <v>9.4</v>
      </c>
      <c r="E223" s="529">
        <v>8.6999999999999994E-2</v>
      </c>
      <c r="F223" s="528"/>
      <c r="G223" s="528"/>
      <c r="H223" s="528"/>
      <c r="I223" s="528"/>
      <c r="K223" s="300"/>
      <c r="L223" s="300"/>
      <c r="M223" s="300"/>
      <c r="N223" s="300"/>
      <c r="O223" s="300"/>
      <c r="P223" s="300"/>
    </row>
    <row r="224" spans="1:18" s="294" customFormat="1">
      <c r="A224" s="528"/>
      <c r="B224" s="532" t="s">
        <v>571</v>
      </c>
      <c r="C224" s="534">
        <v>7.2000000000000008E-2</v>
      </c>
      <c r="D224" s="528">
        <v>7.8</v>
      </c>
      <c r="E224" s="529">
        <v>8.6999999999999994E-2</v>
      </c>
      <c r="F224" s="528"/>
      <c r="G224" s="528"/>
      <c r="H224" s="528"/>
      <c r="I224" s="528"/>
      <c r="K224" s="300"/>
      <c r="L224" s="300"/>
      <c r="M224" s="300"/>
      <c r="N224" s="300"/>
      <c r="O224" s="300"/>
      <c r="P224" s="300"/>
    </row>
    <row r="225" spans="1:16" s="294" customFormat="1">
      <c r="A225" s="528"/>
      <c r="B225" s="532" t="s">
        <v>572</v>
      </c>
      <c r="C225" s="533">
        <v>6.9000000000000006E-2</v>
      </c>
      <c r="D225" s="528">
        <v>8.5</v>
      </c>
      <c r="E225" s="529">
        <v>8.6999999999999994E-2</v>
      </c>
      <c r="F225" s="528"/>
      <c r="G225" s="528"/>
      <c r="H225" s="528"/>
      <c r="I225" s="528"/>
      <c r="K225" s="300"/>
      <c r="L225" s="300"/>
      <c r="M225" s="300"/>
      <c r="N225" s="300"/>
      <c r="O225" s="300"/>
      <c r="P225" s="300"/>
    </row>
    <row r="226" spans="1:16" s="294" customFormat="1">
      <c r="A226" s="528"/>
      <c r="B226" s="532" t="s">
        <v>553</v>
      </c>
      <c r="C226" s="534">
        <v>5.5E-2</v>
      </c>
      <c r="D226" s="528">
        <v>6</v>
      </c>
      <c r="E226" s="529">
        <v>8.6999999999999994E-2</v>
      </c>
      <c r="F226" s="528"/>
      <c r="G226" s="528"/>
      <c r="H226" s="528"/>
      <c r="I226" s="528"/>
      <c r="K226" s="300"/>
      <c r="L226" s="300"/>
      <c r="M226" s="300"/>
      <c r="N226" s="300"/>
      <c r="O226" s="300"/>
      <c r="P226" s="300"/>
    </row>
    <row r="227" spans="1:16" s="294" customFormat="1">
      <c r="A227" s="528"/>
      <c r="B227" s="532" t="s">
        <v>565</v>
      </c>
      <c r="C227" s="533">
        <v>5.2999999999999999E-2</v>
      </c>
      <c r="D227" s="528">
        <v>5.8</v>
      </c>
      <c r="E227" s="529">
        <v>8.6999999999999994E-2</v>
      </c>
      <c r="F227" s="528"/>
      <c r="G227" s="528"/>
      <c r="H227" s="528"/>
      <c r="I227" s="528"/>
      <c r="K227" s="300"/>
      <c r="L227" s="300"/>
      <c r="M227" s="300"/>
      <c r="N227" s="300"/>
      <c r="O227" s="300"/>
      <c r="P227" s="300"/>
    </row>
    <row r="228" spans="1:16" s="294" customFormat="1">
      <c r="A228" s="528"/>
      <c r="B228" s="532" t="s">
        <v>570</v>
      </c>
      <c r="C228" s="533">
        <v>4.4000000000000004E-2</v>
      </c>
      <c r="D228" s="528">
        <v>4.5</v>
      </c>
      <c r="E228" s="529">
        <v>8.6999999999999994E-2</v>
      </c>
      <c r="F228" s="528"/>
      <c r="G228" s="528"/>
      <c r="H228" s="528"/>
      <c r="I228" s="528"/>
      <c r="K228" s="300"/>
      <c r="L228" s="300"/>
      <c r="M228" s="300"/>
      <c r="N228" s="300"/>
      <c r="O228" s="300"/>
      <c r="P228" s="300"/>
    </row>
    <row r="229" spans="1:16" s="294" customFormat="1">
      <c r="A229" s="528"/>
      <c r="B229" s="532" t="s">
        <v>559</v>
      </c>
      <c r="C229" s="533">
        <v>4.4000000000000004E-2</v>
      </c>
      <c r="D229" s="528">
        <v>5.4</v>
      </c>
      <c r="E229" s="529">
        <v>8.6999999999999994E-2</v>
      </c>
      <c r="F229" s="528"/>
      <c r="G229" s="528"/>
      <c r="H229" s="528"/>
      <c r="I229" s="528"/>
      <c r="K229" s="300"/>
      <c r="L229" s="300"/>
      <c r="M229" s="300"/>
      <c r="N229" s="300"/>
      <c r="O229" s="300"/>
      <c r="P229" s="300"/>
    </row>
    <row r="230" spans="1:16" s="294" customFormat="1">
      <c r="A230" s="528"/>
      <c r="B230" s="532" t="s">
        <v>566</v>
      </c>
      <c r="C230" s="534">
        <v>3.2000000000000001E-2</v>
      </c>
      <c r="D230" s="528">
        <v>3.4</v>
      </c>
      <c r="E230" s="529">
        <v>8.6999999999999994E-2</v>
      </c>
      <c r="F230" s="528"/>
      <c r="G230" s="528"/>
      <c r="H230" s="528"/>
      <c r="I230" s="528"/>
      <c r="K230" s="300"/>
      <c r="L230" s="300"/>
      <c r="M230" s="300"/>
      <c r="N230" s="300"/>
      <c r="O230" s="300"/>
      <c r="P230" s="300"/>
    </row>
    <row r="231" spans="1:16" s="294" customFormat="1">
      <c r="A231" s="528"/>
      <c r="B231" s="532" t="s">
        <v>555</v>
      </c>
      <c r="C231" s="533">
        <v>2.7999999999999997E-2</v>
      </c>
      <c r="D231" s="528">
        <v>3.2</v>
      </c>
      <c r="E231" s="529">
        <v>8.6999999999999994E-2</v>
      </c>
      <c r="F231" s="528"/>
      <c r="G231" s="528"/>
      <c r="H231" s="528"/>
      <c r="I231" s="528"/>
      <c r="K231" s="300"/>
      <c r="L231" s="300"/>
      <c r="M231" s="300"/>
      <c r="N231" s="300"/>
      <c r="O231" s="300"/>
      <c r="P231" s="300"/>
    </row>
    <row r="232" spans="1:16" s="294" customFormat="1">
      <c r="A232" s="528"/>
      <c r="B232" s="532" t="s">
        <v>569</v>
      </c>
      <c r="C232" s="533">
        <v>2.6000000000000002E-2</v>
      </c>
      <c r="D232" s="528">
        <v>2.7</v>
      </c>
      <c r="E232" s="529">
        <v>8.6999999999999994E-2</v>
      </c>
      <c r="F232" s="528"/>
      <c r="G232" s="528"/>
      <c r="H232" s="528"/>
      <c r="I232" s="528"/>
      <c r="K232" s="300"/>
      <c r="L232" s="300"/>
      <c r="M232" s="300"/>
      <c r="N232" s="300"/>
      <c r="O232" s="300"/>
      <c r="P232" s="300"/>
    </row>
    <row r="233" spans="1:16" s="294" customFormat="1">
      <c r="A233" s="528"/>
      <c r="B233" s="532" t="s">
        <v>560</v>
      </c>
      <c r="C233" s="533">
        <v>2.1000000000000001E-2</v>
      </c>
      <c r="D233" s="528">
        <v>3.4</v>
      </c>
      <c r="E233" s="529">
        <v>8.6999999999999994E-2</v>
      </c>
      <c r="F233" s="528"/>
      <c r="G233" s="528"/>
      <c r="H233" s="528"/>
      <c r="I233" s="528"/>
      <c r="K233" s="300"/>
      <c r="L233" s="300"/>
      <c r="M233" s="300"/>
      <c r="N233" s="300"/>
      <c r="O233" s="300"/>
      <c r="P233" s="300"/>
    </row>
    <row r="234" spans="1:16" s="294" customFormat="1">
      <c r="A234" s="528"/>
      <c r="B234" s="532" t="s">
        <v>561</v>
      </c>
      <c r="C234" s="534">
        <v>0.02</v>
      </c>
      <c r="D234" s="528">
        <v>3.2</v>
      </c>
      <c r="E234" s="529">
        <v>8.6999999999999994E-2</v>
      </c>
      <c r="F234" s="528"/>
      <c r="G234" s="528"/>
      <c r="H234" s="528"/>
      <c r="I234" s="528"/>
      <c r="K234" s="300"/>
      <c r="L234" s="300"/>
      <c r="M234" s="300"/>
      <c r="N234" s="300"/>
      <c r="O234" s="300"/>
      <c r="P234" s="300"/>
    </row>
    <row r="235" spans="1:16" s="294" customFormat="1">
      <c r="A235" s="528"/>
      <c r="B235" s="532" t="s">
        <v>568</v>
      </c>
      <c r="C235" s="534">
        <v>0.02</v>
      </c>
      <c r="D235" s="528">
        <v>3.2</v>
      </c>
      <c r="E235" s="529">
        <v>8.6999999999999994E-2</v>
      </c>
      <c r="F235" s="528"/>
      <c r="G235" s="528"/>
      <c r="H235" s="528"/>
      <c r="I235" s="528"/>
    </row>
    <row r="236" spans="1:16" s="294" customFormat="1">
      <c r="A236" s="528"/>
      <c r="B236" s="532" t="s">
        <v>562</v>
      </c>
      <c r="C236" s="534">
        <v>1.8000000000000002E-2</v>
      </c>
      <c r="D236" s="528">
        <v>2.5</v>
      </c>
      <c r="E236" s="529">
        <v>8.6999999999999994E-2</v>
      </c>
      <c r="F236" s="528"/>
      <c r="G236" s="528"/>
      <c r="H236" s="528"/>
      <c r="I236" s="528"/>
    </row>
    <row r="237" spans="1:16" s="294" customFormat="1">
      <c r="A237" s="528"/>
      <c r="B237" s="532" t="s">
        <v>554</v>
      </c>
      <c r="C237" s="534">
        <v>1.3999999999999999E-2</v>
      </c>
      <c r="D237" s="528">
        <v>2.6</v>
      </c>
      <c r="E237" s="529">
        <v>8.6999999999999994E-2</v>
      </c>
      <c r="F237" s="528"/>
      <c r="G237" s="528"/>
      <c r="H237" s="528"/>
      <c r="I237" s="528"/>
    </row>
    <row r="238" spans="1:16" s="294" customFormat="1">
      <c r="A238" s="528"/>
      <c r="B238" s="532" t="s">
        <v>563</v>
      </c>
      <c r="C238" s="534">
        <v>0</v>
      </c>
      <c r="D238" s="528">
        <v>5.2</v>
      </c>
      <c r="E238" s="529">
        <v>8.6999999999999994E-2</v>
      </c>
      <c r="F238" s="528"/>
      <c r="G238" s="528"/>
      <c r="H238" s="528"/>
      <c r="I238" s="528"/>
    </row>
    <row r="239" spans="1:16" s="294" customFormat="1">
      <c r="A239" s="528"/>
      <c r="B239" s="532" t="s">
        <v>34</v>
      </c>
      <c r="C239" s="534">
        <v>0</v>
      </c>
      <c r="D239" s="528">
        <v>13.4</v>
      </c>
      <c r="E239" s="529">
        <v>8.6999999999999994E-2</v>
      </c>
      <c r="F239" s="528"/>
      <c r="G239" s="528"/>
      <c r="H239" s="528"/>
      <c r="I239" s="528"/>
    </row>
    <row r="240" spans="1:16" s="294" customFormat="1"/>
    <row r="241" s="294" customFormat="1"/>
    <row r="242" s="294" customFormat="1"/>
    <row r="243" s="294" customFormat="1"/>
    <row r="244" s="294" customFormat="1"/>
    <row r="245" s="294" customFormat="1"/>
    <row r="246" s="294" customFormat="1"/>
    <row r="247" s="294" customFormat="1"/>
    <row r="248" s="294" customFormat="1"/>
    <row r="249" s="294" customFormat="1"/>
    <row r="250" s="294" customFormat="1"/>
    <row r="251" s="294" customFormat="1"/>
    <row r="252" s="294" customFormat="1"/>
    <row r="253" s="294" customFormat="1"/>
    <row r="254" s="294" customFormat="1"/>
    <row r="255" s="294" customFormat="1"/>
    <row r="256" s="294" customFormat="1"/>
    <row r="257" s="294" customFormat="1"/>
    <row r="258" s="294" customFormat="1"/>
    <row r="259" s="294" customFormat="1"/>
    <row r="260" s="294" customFormat="1"/>
    <row r="261" s="294" customFormat="1"/>
    <row r="262" s="294" customFormat="1"/>
    <row r="263" s="294" customFormat="1"/>
    <row r="264" s="294" customFormat="1"/>
    <row r="265" s="294" customFormat="1"/>
    <row r="266" s="294" customFormat="1"/>
    <row r="267" s="294" customFormat="1"/>
    <row r="268" s="294" customFormat="1"/>
    <row r="269" s="294" customFormat="1"/>
    <row r="270" s="294" customFormat="1"/>
    <row r="271" s="294" customFormat="1"/>
    <row r="272" s="294" customFormat="1"/>
    <row r="273" s="294" customFormat="1"/>
    <row r="274" s="294" customFormat="1"/>
    <row r="275" s="294" customFormat="1"/>
    <row r="276" s="294" customFormat="1"/>
    <row r="277" s="294" customFormat="1"/>
    <row r="278" s="294" customFormat="1"/>
    <row r="279" s="294" customFormat="1"/>
    <row r="280" s="294" customFormat="1"/>
    <row r="281" s="294" customFormat="1"/>
    <row r="282" s="294" customFormat="1"/>
    <row r="283" s="294" customFormat="1"/>
    <row r="284" s="294" customFormat="1"/>
    <row r="285" s="294" customFormat="1"/>
    <row r="286" s="294" customFormat="1"/>
    <row r="287" s="294" customFormat="1"/>
    <row r="288" s="294" customFormat="1"/>
    <row r="289" spans="1:9" s="294" customFormat="1">
      <c r="A289" s="725" t="s">
        <v>242</v>
      </c>
      <c r="B289" s="725"/>
      <c r="C289" s="725"/>
      <c r="D289" s="725"/>
      <c r="E289" s="725"/>
      <c r="F289" s="725"/>
      <c r="G289" s="725"/>
      <c r="H289" s="725"/>
      <c r="I289" s="725"/>
    </row>
    <row r="290" spans="1:9" s="294" customFormat="1">
      <c r="A290" s="725" t="s">
        <v>53</v>
      </c>
      <c r="B290" s="725"/>
      <c r="C290" s="725"/>
      <c r="D290" s="725"/>
      <c r="E290" s="725"/>
      <c r="F290" s="725"/>
      <c r="G290" s="725"/>
      <c r="H290" s="725"/>
      <c r="I290" s="725"/>
    </row>
  </sheetData>
  <sortState xmlns:xlrd2="http://schemas.microsoft.com/office/spreadsheetml/2017/richdata2" ref="B218:D233">
    <sortCondition descending="1" ref="C218:C233"/>
  </sortState>
  <mergeCells count="17">
    <mergeCell ref="A289:I289"/>
    <mergeCell ref="A290:I290"/>
    <mergeCell ref="A173:R173"/>
    <mergeCell ref="A200:I200"/>
    <mergeCell ref="A201:I201"/>
    <mergeCell ref="A213:I213"/>
    <mergeCell ref="A203:R203"/>
    <mergeCell ref="A212:I212"/>
    <mergeCell ref="A215:I215"/>
    <mergeCell ref="A95:H95"/>
    <mergeCell ref="A97:H97"/>
    <mergeCell ref="A171:H171"/>
    <mergeCell ref="A27:I27"/>
    <mergeCell ref="A28:I28"/>
    <mergeCell ref="A57:H57"/>
    <mergeCell ref="A84:H84"/>
    <mergeCell ref="A86:H8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43"/>
  <sheetViews>
    <sheetView topLeftCell="A34" zoomScale="84" zoomScaleNormal="84" workbookViewId="0">
      <selection activeCell="L6" sqref="L6"/>
    </sheetView>
  </sheetViews>
  <sheetFormatPr defaultColWidth="8.6640625" defaultRowHeight="14.4"/>
  <cols>
    <col min="1" max="1" width="16.44140625" customWidth="1"/>
    <col min="2" max="2" width="19.44140625" customWidth="1"/>
    <col min="3" max="3" width="13.33203125" customWidth="1"/>
    <col min="4" max="4" width="11.44140625" customWidth="1"/>
    <col min="5" max="5" width="11.33203125" customWidth="1"/>
    <col min="6" max="6" width="10.44140625" customWidth="1"/>
    <col min="7" max="7" width="9.6640625" customWidth="1"/>
    <col min="8" max="8" width="10.44140625" customWidth="1"/>
  </cols>
  <sheetData>
    <row r="1" spans="1:15" s="18" customFormat="1">
      <c r="A1" s="726" t="s">
        <v>448</v>
      </c>
      <c r="B1" s="726"/>
      <c r="C1" s="726"/>
      <c r="D1" s="726"/>
      <c r="E1" s="726"/>
      <c r="F1" s="726"/>
      <c r="G1" s="726"/>
      <c r="H1" s="726"/>
      <c r="J1" s="81"/>
      <c r="K1" s="81"/>
      <c r="L1" s="81"/>
      <c r="M1" s="81"/>
      <c r="N1" s="81"/>
      <c r="O1" s="81"/>
    </row>
    <row r="2" spans="1:15" s="294" customFormat="1">
      <c r="A2" s="307"/>
      <c r="B2" s="307"/>
      <c r="D2" s="307"/>
      <c r="E2" s="307"/>
      <c r="F2" s="307"/>
      <c r="G2" s="307"/>
      <c r="H2" s="307"/>
    </row>
    <row r="3" spans="1:15" s="294" customFormat="1" ht="24.6">
      <c r="B3" s="179"/>
      <c r="C3" s="307" t="s">
        <v>206</v>
      </c>
      <c r="D3" s="293" t="s">
        <v>35</v>
      </c>
      <c r="E3" s="294" t="s">
        <v>50</v>
      </c>
      <c r="F3" s="294" t="s">
        <v>604</v>
      </c>
    </row>
    <row r="4" spans="1:15" s="294" customFormat="1">
      <c r="B4" s="308" t="s">
        <v>7</v>
      </c>
      <c r="C4" s="309">
        <v>0.12182642487000001</v>
      </c>
      <c r="D4" s="180" t="s">
        <v>449</v>
      </c>
      <c r="F4" s="298">
        <v>0.18</v>
      </c>
    </row>
    <row r="5" spans="1:15" s="294" customFormat="1">
      <c r="B5" s="308" t="s">
        <v>10</v>
      </c>
      <c r="C5" s="309">
        <v>0.13045224209</v>
      </c>
      <c r="D5" s="182" t="s">
        <v>450</v>
      </c>
      <c r="F5" s="298">
        <v>0.18</v>
      </c>
    </row>
    <row r="6" spans="1:15" s="294" customFormat="1">
      <c r="B6" s="310" t="s">
        <v>16</v>
      </c>
      <c r="C6" s="408"/>
      <c r="D6" s="509" t="s">
        <v>68</v>
      </c>
      <c r="E6" s="311">
        <v>0.13324427291999999</v>
      </c>
      <c r="F6" s="302">
        <v>0.18</v>
      </c>
    </row>
    <row r="7" spans="1:15" s="294" customFormat="1">
      <c r="B7" s="308" t="s">
        <v>11</v>
      </c>
      <c r="C7" s="309">
        <v>0.13498832524000001</v>
      </c>
      <c r="D7" s="180" t="s">
        <v>451</v>
      </c>
      <c r="F7" s="298">
        <v>0.18</v>
      </c>
    </row>
    <row r="8" spans="1:15" s="294" customFormat="1">
      <c r="B8" s="308" t="s">
        <v>8</v>
      </c>
      <c r="C8" s="309">
        <v>0.13702354290999999</v>
      </c>
      <c r="D8" s="182" t="s">
        <v>451</v>
      </c>
      <c r="F8" s="298">
        <v>0.18</v>
      </c>
    </row>
    <row r="9" spans="1:15" s="294" customFormat="1">
      <c r="B9" s="308" t="s">
        <v>15</v>
      </c>
      <c r="C9" s="309">
        <v>0.13825049855999999</v>
      </c>
      <c r="D9" s="180" t="s">
        <v>70</v>
      </c>
      <c r="F9" s="298">
        <v>0.18</v>
      </c>
    </row>
    <row r="10" spans="1:15" s="294" customFormat="1">
      <c r="B10" s="308" t="s">
        <v>9</v>
      </c>
      <c r="C10" s="309">
        <v>0.14638657342</v>
      </c>
      <c r="D10" s="182" t="s">
        <v>67</v>
      </c>
      <c r="F10" s="298">
        <v>0.18</v>
      </c>
    </row>
    <row r="11" spans="1:15" s="294" customFormat="1">
      <c r="B11" s="308" t="s">
        <v>23</v>
      </c>
      <c r="C11" s="309">
        <v>0.16169886146000001</v>
      </c>
      <c r="D11" s="180" t="s">
        <v>452</v>
      </c>
      <c r="F11" s="298">
        <v>0.18</v>
      </c>
    </row>
    <row r="12" spans="1:15" s="294" customFormat="1">
      <c r="B12" s="308" t="s">
        <v>14</v>
      </c>
      <c r="C12" s="309">
        <v>0.16297946497999999</v>
      </c>
      <c r="D12" s="182" t="s">
        <v>453</v>
      </c>
      <c r="F12" s="298">
        <v>0.18</v>
      </c>
    </row>
    <row r="13" spans="1:15" s="294" customFormat="1">
      <c r="B13" s="308" t="s">
        <v>18</v>
      </c>
      <c r="C13" s="309">
        <v>0.16881366086999999</v>
      </c>
      <c r="D13" s="180" t="s">
        <v>69</v>
      </c>
      <c r="F13" s="298">
        <v>0.18</v>
      </c>
    </row>
    <row r="14" spans="1:15" s="294" customFormat="1">
      <c r="B14" s="308" t="s">
        <v>19</v>
      </c>
      <c r="C14" s="309">
        <v>0.17273906539</v>
      </c>
      <c r="D14" s="182" t="s">
        <v>454</v>
      </c>
      <c r="F14" s="298">
        <v>0.18</v>
      </c>
    </row>
    <row r="15" spans="1:15" s="294" customFormat="1">
      <c r="B15" s="308" t="s">
        <v>21</v>
      </c>
      <c r="C15" s="309">
        <v>0.17577162096000001</v>
      </c>
      <c r="D15" s="180" t="s">
        <v>454</v>
      </c>
      <c r="F15" s="298">
        <v>0.18</v>
      </c>
    </row>
    <row r="16" spans="1:15" s="294" customFormat="1">
      <c r="B16" s="308" t="s">
        <v>13</v>
      </c>
      <c r="C16" s="309">
        <v>0.17687299102000001</v>
      </c>
      <c r="D16" s="180" t="s">
        <v>454</v>
      </c>
      <c r="F16" s="298">
        <v>0.18</v>
      </c>
    </row>
    <row r="17" spans="1:14" s="294" customFormat="1">
      <c r="B17" s="308" t="s">
        <v>20</v>
      </c>
      <c r="C17" s="309">
        <v>0.18500990251999999</v>
      </c>
      <c r="D17" s="182" t="s">
        <v>455</v>
      </c>
      <c r="F17" s="298">
        <v>0.18</v>
      </c>
    </row>
    <row r="18" spans="1:14" s="294" customFormat="1">
      <c r="B18" s="308" t="s">
        <v>12</v>
      </c>
      <c r="C18" s="309">
        <v>0.18584412023999999</v>
      </c>
      <c r="D18" s="182" t="s">
        <v>456</v>
      </c>
      <c r="F18" s="298">
        <v>0.18</v>
      </c>
    </row>
    <row r="19" spans="1:14" s="294" customFormat="1">
      <c r="B19" s="308" t="s">
        <v>17</v>
      </c>
      <c r="C19" s="309">
        <v>0.19205607979</v>
      </c>
      <c r="D19" s="182" t="s">
        <v>457</v>
      </c>
      <c r="F19" s="298">
        <v>0.18</v>
      </c>
    </row>
    <row r="20" spans="1:14" s="294" customFormat="1">
      <c r="B20" s="308" t="s">
        <v>24</v>
      </c>
      <c r="C20" s="309">
        <v>0.19982838581000001</v>
      </c>
      <c r="D20" s="180" t="s">
        <v>458</v>
      </c>
      <c r="F20" s="298">
        <v>0.18</v>
      </c>
    </row>
    <row r="21" spans="1:14" s="294" customFormat="1">
      <c r="B21" s="308" t="s">
        <v>25</v>
      </c>
      <c r="C21" s="309">
        <v>0.20696750616000001</v>
      </c>
      <c r="D21" s="182" t="s">
        <v>257</v>
      </c>
      <c r="F21" s="298">
        <v>0.18</v>
      </c>
    </row>
    <row r="22" spans="1:14" s="294" customFormat="1">
      <c r="B22" s="308" t="s">
        <v>27</v>
      </c>
      <c r="C22" s="309">
        <v>0.20788240995000001</v>
      </c>
      <c r="D22" s="180" t="s">
        <v>66</v>
      </c>
      <c r="F22" s="298">
        <v>0.18</v>
      </c>
    </row>
    <row r="23" spans="1:14" s="294" customFormat="1">
      <c r="B23" s="308" t="s">
        <v>26</v>
      </c>
      <c r="C23" s="309">
        <v>0.24085757426000001</v>
      </c>
      <c r="D23" s="182" t="s">
        <v>459</v>
      </c>
      <c r="E23" s="490"/>
      <c r="F23" s="298">
        <v>0.18</v>
      </c>
    </row>
    <row r="24" spans="1:14" s="301" customFormat="1">
      <c r="B24" s="308" t="s">
        <v>22</v>
      </c>
      <c r="C24" s="309">
        <v>0.24710859049</v>
      </c>
      <c r="D24" s="180" t="s">
        <v>258</v>
      </c>
      <c r="E24" s="294"/>
      <c r="F24" s="298">
        <v>0.18</v>
      </c>
    </row>
    <row r="25" spans="1:14" s="294" customFormat="1">
      <c r="B25" s="306" t="s">
        <v>42</v>
      </c>
      <c r="C25" s="309">
        <v>0.18085248152</v>
      </c>
      <c r="D25" s="312" t="s">
        <v>460</v>
      </c>
      <c r="E25" s="183"/>
    </row>
    <row r="26" spans="1:14" s="294" customFormat="1">
      <c r="D26" s="184"/>
    </row>
    <row r="27" spans="1:14" s="294" customFormat="1">
      <c r="A27" s="307"/>
      <c r="B27" s="307"/>
      <c r="C27" s="307"/>
      <c r="D27" s="307"/>
      <c r="E27" s="307"/>
      <c r="F27" s="307"/>
      <c r="G27" s="307"/>
      <c r="H27" s="307"/>
    </row>
    <row r="28" spans="1:14" s="294" customFormat="1" ht="25.5" customHeight="1">
      <c r="A28" s="738" t="s">
        <v>540</v>
      </c>
      <c r="B28" s="738"/>
      <c r="C28" s="738"/>
      <c r="D28" s="738"/>
      <c r="E28" s="738"/>
      <c r="F28" s="738"/>
      <c r="G28" s="738"/>
      <c r="H28" s="738"/>
    </row>
    <row r="29" spans="1:14" s="294" customFormat="1" ht="25.35" customHeight="1">
      <c r="A29" s="737" t="s">
        <v>461</v>
      </c>
      <c r="B29" s="737"/>
      <c r="C29" s="737"/>
      <c r="D29" s="737"/>
      <c r="E29" s="737"/>
      <c r="F29" s="737"/>
      <c r="G29" s="737"/>
      <c r="H29" s="737"/>
    </row>
    <row r="30" spans="1:14" s="294" customFormat="1" ht="25.35" customHeight="1">
      <c r="A30" s="313"/>
      <c r="B30" s="313"/>
      <c r="C30" s="313"/>
      <c r="D30" s="313"/>
      <c r="E30" s="313"/>
      <c r="F30" s="313"/>
      <c r="G30" s="313"/>
      <c r="H30" s="313"/>
    </row>
    <row r="31" spans="1:14" s="18" customFormat="1">
      <c r="A31" s="726" t="s">
        <v>416</v>
      </c>
      <c r="B31" s="726"/>
      <c r="C31" s="726"/>
      <c r="D31" s="726"/>
      <c r="E31" s="726"/>
      <c r="F31" s="726"/>
      <c r="G31" s="726"/>
      <c r="H31" s="726"/>
    </row>
    <row r="32" spans="1:14" s="294" customFormat="1">
      <c r="A32" s="545"/>
      <c r="B32" s="545"/>
      <c r="C32" s="545"/>
      <c r="D32" s="545"/>
      <c r="E32" s="545"/>
      <c r="F32" s="545"/>
      <c r="G32" s="545"/>
      <c r="H32" s="545"/>
      <c r="K32" s="150"/>
      <c r="L32" s="150"/>
      <c r="M32" s="150"/>
      <c r="N32" s="150"/>
    </row>
    <row r="33" spans="1:19" s="294" customFormat="1" ht="36">
      <c r="A33" s="536"/>
      <c r="B33" s="536"/>
      <c r="C33" s="542" t="s">
        <v>71</v>
      </c>
      <c r="D33" s="543" t="s">
        <v>35</v>
      </c>
      <c r="E33" s="536"/>
      <c r="F33" s="536"/>
      <c r="G33" s="536"/>
      <c r="H33" s="536"/>
      <c r="K33" s="150"/>
      <c r="L33" s="150"/>
      <c r="M33" s="150"/>
      <c r="N33" s="150"/>
    </row>
    <row r="34" spans="1:19" s="294" customFormat="1">
      <c r="A34" s="536"/>
      <c r="B34" s="544">
        <v>2016</v>
      </c>
      <c r="C34" s="537">
        <v>0.16</v>
      </c>
      <c r="D34" s="538" t="s">
        <v>581</v>
      </c>
      <c r="E34" s="536"/>
      <c r="F34" s="536"/>
      <c r="G34" s="536"/>
      <c r="H34" s="536"/>
      <c r="K34" s="150"/>
      <c r="L34" s="150"/>
      <c r="M34" s="150"/>
      <c r="N34" s="150"/>
    </row>
    <row r="35" spans="1:19" s="294" customFormat="1">
      <c r="A35" s="536"/>
      <c r="B35" s="544">
        <v>2017</v>
      </c>
      <c r="C35" s="537">
        <v>0.17</v>
      </c>
      <c r="D35" s="539" t="s">
        <v>581</v>
      </c>
      <c r="E35" s="536"/>
      <c r="F35" s="536"/>
      <c r="G35" s="536"/>
      <c r="H35" s="536"/>
      <c r="K35" s="150"/>
      <c r="L35" s="150"/>
      <c r="M35" s="150"/>
      <c r="N35" s="150"/>
    </row>
    <row r="36" spans="1:19" s="294" customFormat="1">
      <c r="A36" s="536"/>
      <c r="B36" s="544">
        <v>2018</v>
      </c>
      <c r="C36" s="537">
        <v>0.17</v>
      </c>
      <c r="D36" s="539" t="s">
        <v>582</v>
      </c>
      <c r="E36" s="536"/>
      <c r="F36" s="536"/>
      <c r="G36" s="536"/>
      <c r="H36" s="536"/>
      <c r="K36" s="150"/>
      <c r="L36" s="150"/>
      <c r="M36" s="150"/>
      <c r="N36" s="150"/>
    </row>
    <row r="37" spans="1:19" s="294" customFormat="1">
      <c r="A37" s="536"/>
      <c r="B37" s="544">
        <v>2019</v>
      </c>
      <c r="C37" s="537">
        <v>0.17</v>
      </c>
      <c r="D37" s="539" t="s">
        <v>581</v>
      </c>
      <c r="E37" s="536"/>
      <c r="F37" s="536"/>
      <c r="G37" s="536"/>
      <c r="H37" s="536"/>
      <c r="K37" s="150"/>
      <c r="L37" s="150"/>
      <c r="M37" s="150"/>
      <c r="N37" s="150"/>
    </row>
    <row r="38" spans="1:19" s="294" customFormat="1">
      <c r="A38" s="536"/>
      <c r="B38" s="544">
        <v>2020</v>
      </c>
      <c r="C38" s="537">
        <v>0.16</v>
      </c>
      <c r="D38" s="539" t="s">
        <v>583</v>
      </c>
      <c r="E38" s="536"/>
      <c r="F38" s="536"/>
      <c r="G38" s="536"/>
      <c r="H38" s="536"/>
      <c r="K38" s="150"/>
      <c r="L38" s="150"/>
      <c r="M38" s="150"/>
      <c r="N38" s="150"/>
    </row>
    <row r="39" spans="1:19" s="294" customFormat="1">
      <c r="A39" s="536"/>
      <c r="B39" s="544">
        <v>2021</v>
      </c>
      <c r="C39" s="541">
        <v>0.15</v>
      </c>
      <c r="D39" s="539" t="s">
        <v>583</v>
      </c>
      <c r="E39" s="536"/>
      <c r="F39" s="536"/>
      <c r="G39" s="536"/>
      <c r="H39" s="536"/>
    </row>
    <row r="40" spans="1:19" s="294" customFormat="1">
      <c r="A40" s="528"/>
      <c r="B40" s="532"/>
      <c r="C40" s="39"/>
      <c r="D40" s="180"/>
      <c r="E40" s="528"/>
      <c r="F40" s="528"/>
      <c r="G40" s="528"/>
      <c r="H40" s="528"/>
    </row>
    <row r="41" spans="1:19" s="294" customFormat="1" ht="36.75" customHeight="1">
      <c r="A41" s="728" t="s">
        <v>529</v>
      </c>
      <c r="B41" s="725"/>
      <c r="C41" s="725"/>
      <c r="D41" s="725"/>
      <c r="E41" s="725"/>
      <c r="F41" s="725"/>
      <c r="G41" s="725"/>
      <c r="H41" s="725"/>
    </row>
    <row r="42" spans="1:19" s="294" customFormat="1" ht="30.75" customHeight="1">
      <c r="A42" s="736" t="s">
        <v>462</v>
      </c>
      <c r="B42" s="737"/>
      <c r="C42" s="737"/>
      <c r="D42" s="737"/>
      <c r="E42" s="737"/>
      <c r="F42" s="737"/>
      <c r="G42" s="737"/>
      <c r="H42" s="737"/>
    </row>
    <row r="43" spans="1:19">
      <c r="A43" s="75"/>
      <c r="B43" s="75"/>
      <c r="C43" s="75"/>
      <c r="D43" s="75"/>
      <c r="E43" s="75"/>
      <c r="F43" s="75"/>
      <c r="G43" s="75"/>
      <c r="H43" s="75"/>
      <c r="I43" s="58"/>
      <c r="J43" s="58"/>
      <c r="K43" s="58"/>
      <c r="L43" s="58"/>
      <c r="M43" s="58"/>
      <c r="N43" s="58"/>
      <c r="O43" s="58"/>
      <c r="P43" s="58"/>
      <c r="Q43" s="58"/>
      <c r="R43" s="58"/>
      <c r="S43" s="58"/>
    </row>
  </sheetData>
  <sortState xmlns:xlrd2="http://schemas.microsoft.com/office/spreadsheetml/2017/richdata2" ref="B4:D24">
    <sortCondition ref="C4:C24"/>
  </sortState>
  <mergeCells count="6">
    <mergeCell ref="A42:H42"/>
    <mergeCell ref="A28:H28"/>
    <mergeCell ref="A1:H1"/>
    <mergeCell ref="A29:H29"/>
    <mergeCell ref="A31:H31"/>
    <mergeCell ref="A41:H4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33"/>
  <sheetViews>
    <sheetView topLeftCell="A109" zoomScale="80" zoomScaleNormal="80" workbookViewId="0">
      <selection activeCell="K19" sqref="K19"/>
    </sheetView>
  </sheetViews>
  <sheetFormatPr defaultColWidth="8.6640625" defaultRowHeight="14.4"/>
  <cols>
    <col min="2" max="2" width="14.33203125" customWidth="1"/>
    <col min="3" max="3" width="11.44140625" customWidth="1"/>
    <col min="4" max="6" width="11.6640625" bestFit="1" customWidth="1"/>
    <col min="7" max="7" width="11.88671875" bestFit="1" customWidth="1"/>
  </cols>
  <sheetData>
    <row r="1" spans="1:8" s="223" customFormat="1">
      <c r="A1" s="82" t="s">
        <v>463</v>
      </c>
      <c r="B1" s="83"/>
      <c r="C1" s="83"/>
      <c r="D1" s="83"/>
      <c r="E1" s="83"/>
      <c r="F1" s="83"/>
      <c r="G1" s="83"/>
      <c r="H1" s="83"/>
    </row>
    <row r="2" spans="1:8" s="294" customFormat="1">
      <c r="A2" s="226"/>
      <c r="B2" s="226"/>
      <c r="C2" s="226"/>
      <c r="D2" s="226"/>
      <c r="E2" s="226"/>
      <c r="F2" s="226"/>
      <c r="G2" s="226"/>
      <c r="H2" s="226"/>
    </row>
    <row r="3" spans="1:8" s="294" customFormat="1">
      <c r="C3" s="185">
        <v>2019</v>
      </c>
      <c r="D3" s="185" t="s">
        <v>50</v>
      </c>
      <c r="E3" s="294" t="s">
        <v>464</v>
      </c>
      <c r="F3" s="185" t="s">
        <v>465</v>
      </c>
      <c r="G3" s="185"/>
      <c r="H3" s="4"/>
    </row>
    <row r="4" spans="1:8" s="294" customFormat="1">
      <c r="B4" s="186" t="s">
        <v>9</v>
      </c>
      <c r="C4" s="233">
        <v>5.1999999999999998E-2</v>
      </c>
      <c r="D4" s="188"/>
      <c r="E4" s="297">
        <v>0.109</v>
      </c>
      <c r="F4" s="233">
        <v>8.5999999999999993E-2</v>
      </c>
      <c r="G4" s="7"/>
      <c r="H4" s="7"/>
    </row>
    <row r="5" spans="1:8" s="294" customFormat="1">
      <c r="B5" s="186" t="s">
        <v>7</v>
      </c>
      <c r="C5" s="233">
        <v>5.5E-2</v>
      </c>
      <c r="D5" s="233"/>
      <c r="E5" s="297">
        <v>0.109</v>
      </c>
      <c r="F5" s="233">
        <v>8.5999999999999993E-2</v>
      </c>
      <c r="G5" s="7"/>
      <c r="H5" s="7"/>
    </row>
    <row r="6" spans="1:8" s="294" customFormat="1">
      <c r="B6" s="186" t="s">
        <v>8</v>
      </c>
      <c r="C6" s="233">
        <v>5.8000000000000003E-2</v>
      </c>
      <c r="D6" s="233"/>
      <c r="E6" s="297">
        <v>0.109</v>
      </c>
      <c r="F6" s="233">
        <v>8.5999999999999993E-2</v>
      </c>
      <c r="G6" s="22"/>
      <c r="H6" s="7"/>
    </row>
    <row r="7" spans="1:8" s="294" customFormat="1">
      <c r="B7" s="186" t="s">
        <v>10</v>
      </c>
      <c r="C7" s="233">
        <v>6.5000000000000002E-2</v>
      </c>
      <c r="D7" s="233"/>
      <c r="E7" s="297">
        <v>0.109</v>
      </c>
      <c r="F7" s="233">
        <v>8.5999999999999993E-2</v>
      </c>
      <c r="G7" s="7"/>
      <c r="H7" s="7"/>
    </row>
    <row r="8" spans="1:8" s="294" customFormat="1">
      <c r="B8" s="186" t="s">
        <v>11</v>
      </c>
      <c r="C8" s="233">
        <v>6.6000000000000003E-2</v>
      </c>
      <c r="D8" s="189"/>
      <c r="E8" s="297">
        <v>0.109</v>
      </c>
      <c r="F8" s="233">
        <v>8.5999999999999993E-2</v>
      </c>
      <c r="G8" s="7"/>
      <c r="H8" s="7"/>
    </row>
    <row r="9" spans="1:8" s="294" customFormat="1">
      <c r="B9" s="186" t="s">
        <v>12</v>
      </c>
      <c r="C9" s="233">
        <v>6.7000000000000004E-2</v>
      </c>
      <c r="D9" s="233"/>
      <c r="E9" s="297">
        <v>0.109</v>
      </c>
      <c r="F9" s="233">
        <v>8.5999999999999993E-2</v>
      </c>
      <c r="G9" s="7"/>
      <c r="H9" s="7"/>
    </row>
    <row r="10" spans="1:8" s="294" customFormat="1">
      <c r="B10" s="186" t="s">
        <v>13</v>
      </c>
      <c r="C10" s="233">
        <v>7.0999999999999994E-2</v>
      </c>
      <c r="D10" s="233"/>
      <c r="E10" s="297">
        <v>0.109</v>
      </c>
      <c r="F10" s="233">
        <v>8.5999999999999993E-2</v>
      </c>
      <c r="G10" s="7"/>
      <c r="H10" s="7"/>
    </row>
    <row r="11" spans="1:8" s="294" customFormat="1">
      <c r="B11" s="186" t="s">
        <v>17</v>
      </c>
      <c r="C11" s="233">
        <v>7.2999999999999995E-2</v>
      </c>
      <c r="D11" s="233"/>
      <c r="E11" s="297">
        <v>0.109</v>
      </c>
      <c r="F11" s="233">
        <v>8.5999999999999993E-2</v>
      </c>
      <c r="G11" s="7"/>
      <c r="H11" s="7"/>
    </row>
    <row r="12" spans="1:8" s="294" customFormat="1">
      <c r="B12" s="186" t="s">
        <v>14</v>
      </c>
      <c r="C12" s="233">
        <v>7.3999999999999996E-2</v>
      </c>
      <c r="D12" s="233"/>
      <c r="E12" s="297">
        <v>0.109</v>
      </c>
      <c r="F12" s="233">
        <v>8.5999999999999993E-2</v>
      </c>
      <c r="G12" s="22"/>
      <c r="H12" s="7"/>
    </row>
    <row r="13" spans="1:8" s="294" customFormat="1">
      <c r="B13" s="186" t="s">
        <v>15</v>
      </c>
      <c r="C13" s="233">
        <v>7.4999999999999997E-2</v>
      </c>
      <c r="D13" s="233"/>
      <c r="E13" s="297">
        <v>0.109</v>
      </c>
      <c r="F13" s="233">
        <v>8.5999999999999993E-2</v>
      </c>
      <c r="G13" s="7"/>
      <c r="H13" s="7"/>
    </row>
    <row r="14" spans="1:8" s="294" customFormat="1">
      <c r="B14" s="186" t="s">
        <v>18</v>
      </c>
      <c r="C14" s="233">
        <v>8.2000000000000003E-2</v>
      </c>
      <c r="D14" s="233"/>
      <c r="E14" s="297">
        <v>0.109</v>
      </c>
      <c r="F14" s="233">
        <v>8.5999999999999993E-2</v>
      </c>
      <c r="G14" s="7"/>
      <c r="H14" s="7"/>
    </row>
    <row r="15" spans="1:8" s="294" customFormat="1">
      <c r="B15" s="361" t="s">
        <v>16</v>
      </c>
      <c r="C15" s="408"/>
      <c r="D15" s="189">
        <v>8.5999999999999993E-2</v>
      </c>
      <c r="E15" s="299">
        <v>0.109</v>
      </c>
      <c r="F15" s="189">
        <v>8.5999999999999993E-2</v>
      </c>
      <c r="G15" s="190"/>
      <c r="H15" s="7"/>
    </row>
    <row r="16" spans="1:8" s="294" customFormat="1">
      <c r="B16" s="186" t="s">
        <v>19</v>
      </c>
      <c r="C16" s="233">
        <v>0.09</v>
      </c>
      <c r="D16" s="188"/>
      <c r="E16" s="297">
        <v>0.109</v>
      </c>
      <c r="F16" s="233">
        <v>8.5999999999999993E-2</v>
      </c>
      <c r="G16" s="7"/>
      <c r="H16" s="7"/>
    </row>
    <row r="17" spans="1:8" s="294" customFormat="1">
      <c r="B17" s="186" t="s">
        <v>21</v>
      </c>
      <c r="C17" s="233">
        <v>9.5000000000000001E-2</v>
      </c>
      <c r="D17" s="233"/>
      <c r="E17" s="297">
        <v>0.109</v>
      </c>
      <c r="F17" s="233">
        <v>8.5999999999999993E-2</v>
      </c>
      <c r="G17" s="7"/>
      <c r="H17" s="7"/>
    </row>
    <row r="18" spans="1:8" s="301" customFormat="1">
      <c r="B18" s="540" t="s">
        <v>26</v>
      </c>
      <c r="C18" s="463">
        <v>0.10100000000000001</v>
      </c>
      <c r="E18" s="297">
        <v>0.109</v>
      </c>
      <c r="F18" s="233">
        <v>8.5999999999999993E-2</v>
      </c>
      <c r="G18" s="190"/>
      <c r="H18" s="190"/>
    </row>
    <row r="19" spans="1:8" s="294" customFormat="1">
      <c r="B19" s="186" t="s">
        <v>24</v>
      </c>
      <c r="C19" s="233">
        <v>0.106</v>
      </c>
      <c r="E19" s="297">
        <v>0.109</v>
      </c>
      <c r="F19" s="233">
        <v>8.5999999999999993E-2</v>
      </c>
      <c r="G19" s="7"/>
      <c r="H19" s="7"/>
    </row>
    <row r="20" spans="1:8" s="294" customFormat="1">
      <c r="B20" s="186" t="s">
        <v>22</v>
      </c>
      <c r="C20" s="233">
        <v>0.107</v>
      </c>
      <c r="D20" s="233"/>
      <c r="E20" s="297">
        <v>0.109</v>
      </c>
      <c r="F20" s="233">
        <v>8.5999999999999993E-2</v>
      </c>
      <c r="G20" s="7"/>
      <c r="H20" s="7"/>
    </row>
    <row r="21" spans="1:8" s="294" customFormat="1">
      <c r="B21" s="186" t="s">
        <v>23</v>
      </c>
      <c r="C21" s="233">
        <v>0.107</v>
      </c>
      <c r="D21" s="233"/>
      <c r="E21" s="297">
        <v>0.109</v>
      </c>
      <c r="F21" s="233">
        <v>8.5999999999999993E-2</v>
      </c>
      <c r="G21" s="7"/>
      <c r="H21" s="7"/>
    </row>
    <row r="22" spans="1:8" s="294" customFormat="1">
      <c r="B22" s="186" t="s">
        <v>25</v>
      </c>
      <c r="C22" s="233">
        <v>0.111</v>
      </c>
      <c r="D22" s="233"/>
      <c r="E22" s="297">
        <v>0.109</v>
      </c>
      <c r="F22" s="233">
        <v>8.5999999999999993E-2</v>
      </c>
      <c r="G22" s="7"/>
      <c r="H22" s="7"/>
    </row>
    <row r="23" spans="1:8" s="294" customFormat="1">
      <c r="B23" s="186" t="s">
        <v>20</v>
      </c>
      <c r="C23" s="233">
        <v>0.113</v>
      </c>
      <c r="D23" s="233"/>
      <c r="E23" s="297">
        <v>0.109</v>
      </c>
      <c r="F23" s="233">
        <v>8.5999999999999993E-2</v>
      </c>
      <c r="G23" s="7"/>
      <c r="H23" s="7"/>
    </row>
    <row r="24" spans="1:8" s="294" customFormat="1">
      <c r="B24" s="186" t="s">
        <v>27</v>
      </c>
      <c r="C24" s="233">
        <v>0.113</v>
      </c>
      <c r="D24" s="233"/>
      <c r="E24" s="297">
        <v>0.109</v>
      </c>
      <c r="F24" s="233">
        <v>8.5999999999999993E-2</v>
      </c>
      <c r="G24" s="7"/>
      <c r="H24" s="7"/>
    </row>
    <row r="25" spans="1:8" s="294" customFormat="1">
      <c r="B25" s="306" t="s">
        <v>46</v>
      </c>
      <c r="C25" s="233">
        <v>0.109</v>
      </c>
      <c r="D25" s="233"/>
      <c r="E25" s="192"/>
      <c r="F25" s="192"/>
    </row>
    <row r="26" spans="1:8" s="294" customFormat="1">
      <c r="B26" s="306" t="s">
        <v>42</v>
      </c>
      <c r="C26" s="233">
        <v>8.5999999999999993E-2</v>
      </c>
      <c r="D26" s="233"/>
      <c r="E26" s="192"/>
      <c r="F26" s="192"/>
    </row>
    <row r="27" spans="1:8" s="294" customFormat="1">
      <c r="B27" s="306"/>
      <c r="C27" s="233"/>
      <c r="D27" s="233"/>
      <c r="E27" s="192"/>
      <c r="F27" s="192"/>
    </row>
    <row r="28" spans="1:8" s="294" customFormat="1" ht="15" customHeight="1">
      <c r="A28" s="725" t="s">
        <v>301</v>
      </c>
      <c r="B28" s="725"/>
      <c r="C28" s="725"/>
      <c r="D28" s="725"/>
      <c r="E28" s="725"/>
      <c r="F28" s="725"/>
      <c r="G28" s="725"/>
      <c r="H28" s="725"/>
    </row>
    <row r="29" spans="1:8" s="294" customFormat="1" ht="42.9" customHeight="1">
      <c r="A29" s="739" t="s">
        <v>597</v>
      </c>
      <c r="B29" s="739"/>
      <c r="C29" s="739"/>
      <c r="D29" s="739"/>
      <c r="E29" s="739"/>
      <c r="F29" s="739"/>
      <c r="G29" s="739"/>
      <c r="H29" s="739"/>
    </row>
    <row r="30" spans="1:8" s="294" customFormat="1">
      <c r="A30" s="739"/>
      <c r="B30" s="739"/>
      <c r="C30" s="739"/>
      <c r="D30" s="739"/>
      <c r="E30" s="739"/>
      <c r="F30" s="739"/>
      <c r="G30" s="739"/>
      <c r="H30" s="739"/>
    </row>
    <row r="31" spans="1:8" s="294" customFormat="1">
      <c r="A31" s="739"/>
      <c r="B31" s="739"/>
      <c r="C31" s="739"/>
      <c r="D31" s="739"/>
      <c r="E31" s="739"/>
      <c r="F31" s="739"/>
      <c r="G31" s="739"/>
      <c r="H31" s="739"/>
    </row>
    <row r="32" spans="1:8" s="294" customFormat="1"/>
    <row r="33" spans="1:9" s="231" customFormat="1">
      <c r="A33" s="514" t="s">
        <v>299</v>
      </c>
    </row>
    <row r="34" spans="1:9" s="294" customFormat="1"/>
    <row r="35" spans="1:9" s="294" customFormat="1">
      <c r="B35" s="535"/>
      <c r="C35" s="535" t="s">
        <v>300</v>
      </c>
    </row>
    <row r="36" spans="1:9" s="294" customFormat="1">
      <c r="B36" s="535">
        <v>2018</v>
      </c>
      <c r="C36" s="517">
        <v>8.2000000000000003E-2</v>
      </c>
    </row>
    <row r="37" spans="1:9" s="294" customFormat="1">
      <c r="B37" s="535">
        <v>2019</v>
      </c>
      <c r="C37" s="517">
        <v>8.5999999999999993E-2</v>
      </c>
    </row>
    <row r="38" spans="1:9" s="294" customFormat="1"/>
    <row r="39" spans="1:9" s="294" customFormat="1" ht="15" customHeight="1">
      <c r="A39" s="524" t="s">
        <v>301</v>
      </c>
      <c r="B39" s="521"/>
      <c r="C39" s="521"/>
      <c r="D39" s="521"/>
      <c r="E39" s="521"/>
      <c r="F39" s="521"/>
      <c r="G39" s="521"/>
      <c r="H39" s="521"/>
    </row>
    <row r="40" spans="1:9" s="294" customFormat="1" ht="42.9" customHeight="1">
      <c r="A40" s="739" t="s">
        <v>597</v>
      </c>
      <c r="B40" s="739"/>
      <c r="C40" s="739"/>
      <c r="D40" s="739"/>
      <c r="E40" s="739"/>
      <c r="F40" s="739"/>
      <c r="G40" s="739"/>
      <c r="H40" s="739"/>
    </row>
    <row r="41" spans="1:9" s="294" customFormat="1">
      <c r="A41" s="739"/>
      <c r="B41" s="739"/>
      <c r="C41" s="739"/>
      <c r="D41" s="739"/>
      <c r="E41" s="739"/>
      <c r="F41" s="739"/>
      <c r="G41" s="739"/>
      <c r="H41" s="739"/>
    </row>
    <row r="42" spans="1:9" s="294" customFormat="1">
      <c r="A42" s="739"/>
      <c r="B42" s="739"/>
      <c r="C42" s="739"/>
      <c r="D42" s="739"/>
      <c r="E42" s="739"/>
      <c r="F42" s="739"/>
      <c r="G42" s="739"/>
      <c r="H42" s="739"/>
    </row>
    <row r="43" spans="1:9" s="58" customFormat="1" ht="15" customHeight="1">
      <c r="A43" s="205"/>
      <c r="B43" s="205"/>
      <c r="C43" s="205"/>
      <c r="D43" s="205"/>
      <c r="E43" s="205"/>
      <c r="F43" s="205"/>
      <c r="G43" s="205"/>
      <c r="H43" s="205"/>
    </row>
    <row r="44" spans="1:9" s="18" customFormat="1">
      <c r="A44" s="726" t="s">
        <v>466</v>
      </c>
      <c r="B44" s="726"/>
      <c r="C44" s="726"/>
      <c r="D44" s="726"/>
      <c r="E44" s="726"/>
      <c r="F44" s="726"/>
      <c r="G44" s="726"/>
      <c r="H44" s="726"/>
    </row>
    <row r="45" spans="1:9" s="294" customFormat="1">
      <c r="A45" s="186"/>
      <c r="B45" s="186"/>
      <c r="C45" s="186"/>
      <c r="D45" s="186"/>
      <c r="E45" s="186"/>
      <c r="F45" s="186"/>
      <c r="G45" s="186"/>
      <c r="H45" s="186"/>
      <c r="I45" s="186"/>
    </row>
    <row r="46" spans="1:9" s="294" customFormat="1">
      <c r="A46" s="186"/>
      <c r="B46" s="314" t="s">
        <v>72</v>
      </c>
      <c r="C46" s="293">
        <v>2015</v>
      </c>
      <c r="D46" s="293">
        <v>2016</v>
      </c>
      <c r="E46" s="293">
        <v>2017</v>
      </c>
      <c r="F46" s="293">
        <v>2018</v>
      </c>
      <c r="G46" s="293">
        <v>2019</v>
      </c>
      <c r="H46" s="314"/>
      <c r="I46" s="186"/>
    </row>
    <row r="47" spans="1:9" s="294" customFormat="1">
      <c r="A47" s="186"/>
      <c r="B47" s="303" t="s">
        <v>42</v>
      </c>
      <c r="C47" s="195">
        <v>178852</v>
      </c>
      <c r="D47" s="195">
        <v>171530</v>
      </c>
      <c r="E47" s="195">
        <v>163305</v>
      </c>
      <c r="F47" s="195">
        <v>155822</v>
      </c>
      <c r="G47" s="315">
        <v>161234</v>
      </c>
      <c r="H47" s="316"/>
      <c r="I47" s="186"/>
    </row>
    <row r="48" spans="1:9" s="294" customFormat="1">
      <c r="A48" s="186"/>
      <c r="B48" s="179" t="s">
        <v>24</v>
      </c>
      <c r="C48" s="196">
        <v>5905</v>
      </c>
      <c r="D48" s="196">
        <v>5958</v>
      </c>
      <c r="E48" s="196">
        <v>5863</v>
      </c>
      <c r="F48" s="196">
        <v>5681</v>
      </c>
      <c r="G48" s="317">
        <v>6175</v>
      </c>
      <c r="H48" s="316"/>
      <c r="I48" s="186"/>
    </row>
    <row r="49" spans="1:9" s="294" customFormat="1">
      <c r="A49" s="186"/>
      <c r="B49" s="179" t="s">
        <v>12</v>
      </c>
      <c r="C49" s="196">
        <v>7767</v>
      </c>
      <c r="D49" s="196">
        <v>7336</v>
      </c>
      <c r="E49" s="196">
        <v>6840</v>
      </c>
      <c r="F49" s="196">
        <v>6543</v>
      </c>
      <c r="G49" s="318">
        <v>6642</v>
      </c>
      <c r="H49" s="316"/>
      <c r="I49" s="186"/>
    </row>
    <row r="50" spans="1:9" s="294" customFormat="1">
      <c r="A50" s="186"/>
      <c r="B50" s="179" t="s">
        <v>11</v>
      </c>
      <c r="C50" s="196">
        <v>5046</v>
      </c>
      <c r="D50" s="196">
        <v>4703</v>
      </c>
      <c r="E50" s="196">
        <v>4450</v>
      </c>
      <c r="F50" s="196">
        <v>4402</v>
      </c>
      <c r="G50" s="317">
        <v>4592</v>
      </c>
      <c r="H50" s="316"/>
      <c r="I50" s="186"/>
    </row>
    <row r="51" spans="1:9" s="294" customFormat="1">
      <c r="A51" s="186"/>
      <c r="B51" s="179" t="s">
        <v>21</v>
      </c>
      <c r="C51" s="196">
        <v>12413</v>
      </c>
      <c r="D51" s="196">
        <v>11612</v>
      </c>
      <c r="E51" s="196">
        <v>11104</v>
      </c>
      <c r="F51" s="196">
        <v>10074</v>
      </c>
      <c r="G51" s="318">
        <v>10883</v>
      </c>
      <c r="H51" s="316"/>
      <c r="I51" s="186"/>
    </row>
    <row r="52" spans="1:9" s="294" customFormat="1">
      <c r="A52" s="186"/>
      <c r="B52" s="179" t="s">
        <v>20</v>
      </c>
      <c r="C52" s="196">
        <v>1685</v>
      </c>
      <c r="D52" s="196">
        <v>1513</v>
      </c>
      <c r="E52" s="196">
        <v>1445</v>
      </c>
      <c r="F52" s="196">
        <v>1344</v>
      </c>
      <c r="G52" s="317">
        <v>1349</v>
      </c>
      <c r="H52" s="316"/>
      <c r="I52" s="186"/>
    </row>
    <row r="53" spans="1:9" s="294" customFormat="1">
      <c r="A53" s="186"/>
      <c r="B53" s="179" t="s">
        <v>27</v>
      </c>
      <c r="C53" s="196">
        <v>5978</v>
      </c>
      <c r="D53" s="196">
        <v>5270</v>
      </c>
      <c r="E53" s="196">
        <v>5287</v>
      </c>
      <c r="F53" s="196">
        <v>5062</v>
      </c>
      <c r="G53" s="318">
        <v>5412</v>
      </c>
      <c r="H53" s="316"/>
      <c r="I53" s="186"/>
    </row>
    <row r="54" spans="1:9" s="294" customFormat="1">
      <c r="A54" s="186"/>
      <c r="B54" s="179" t="s">
        <v>22</v>
      </c>
      <c r="C54" s="196">
        <v>22248</v>
      </c>
      <c r="D54" s="196">
        <v>21825</v>
      </c>
      <c r="E54" s="196">
        <v>20792</v>
      </c>
      <c r="F54" s="196">
        <v>20844</v>
      </c>
      <c r="G54" s="317">
        <v>21901</v>
      </c>
      <c r="H54" s="316"/>
      <c r="I54" s="186"/>
    </row>
    <row r="55" spans="1:9" s="294" customFormat="1">
      <c r="A55" s="186"/>
      <c r="B55" s="179" t="s">
        <v>15</v>
      </c>
      <c r="C55" s="196">
        <v>3739</v>
      </c>
      <c r="D55" s="196">
        <v>3445</v>
      </c>
      <c r="E55" s="196">
        <v>3274</v>
      </c>
      <c r="F55" s="196">
        <v>3171</v>
      </c>
      <c r="G55" s="318">
        <v>3488</v>
      </c>
      <c r="H55" s="316"/>
      <c r="I55" s="186"/>
    </row>
    <row r="56" spans="1:9" s="294" customFormat="1">
      <c r="A56" s="186"/>
      <c r="B56" s="179" t="s">
        <v>25</v>
      </c>
      <c r="C56" s="196">
        <v>22193</v>
      </c>
      <c r="D56" s="196">
        <v>21619</v>
      </c>
      <c r="E56" s="196">
        <v>20129</v>
      </c>
      <c r="F56" s="196">
        <v>18612</v>
      </c>
      <c r="G56" s="317">
        <v>18970</v>
      </c>
      <c r="H56" s="316"/>
      <c r="I56" s="186"/>
    </row>
    <row r="57" spans="1:9" s="294" customFormat="1">
      <c r="A57" s="186"/>
      <c r="B57" s="179" t="s">
        <v>7</v>
      </c>
      <c r="C57" s="196">
        <v>526</v>
      </c>
      <c r="D57" s="196">
        <v>495</v>
      </c>
      <c r="E57" s="196">
        <v>439</v>
      </c>
      <c r="F57" s="196">
        <v>418</v>
      </c>
      <c r="G57" s="319">
        <v>461</v>
      </c>
      <c r="H57" s="320"/>
      <c r="I57" s="186"/>
    </row>
    <row r="58" spans="1:9" s="294" customFormat="1">
      <c r="A58" s="186"/>
      <c r="B58" s="179" t="s">
        <v>18</v>
      </c>
      <c r="C58" s="196">
        <v>8655</v>
      </c>
      <c r="D58" s="196">
        <v>8349</v>
      </c>
      <c r="E58" s="196">
        <v>7990</v>
      </c>
      <c r="F58" s="196">
        <v>7453</v>
      </c>
      <c r="G58" s="317">
        <v>7471</v>
      </c>
      <c r="H58" s="316"/>
      <c r="I58" s="186"/>
    </row>
    <row r="59" spans="1:9" s="294" customFormat="1">
      <c r="A59" s="186"/>
      <c r="B59" s="179" t="s">
        <v>14</v>
      </c>
      <c r="C59" s="196">
        <v>14276</v>
      </c>
      <c r="D59" s="196">
        <v>13652</v>
      </c>
      <c r="E59" s="196">
        <v>13361</v>
      </c>
      <c r="F59" s="196">
        <v>13156</v>
      </c>
      <c r="G59" s="318">
        <v>12879</v>
      </c>
      <c r="H59" s="316"/>
      <c r="I59" s="186"/>
    </row>
    <row r="60" spans="1:9" s="294" customFormat="1">
      <c r="A60" s="186"/>
      <c r="B60" s="179" t="s">
        <v>13</v>
      </c>
      <c r="C60" s="196">
        <v>8140</v>
      </c>
      <c r="D60" s="196">
        <v>7585</v>
      </c>
      <c r="E60" s="196">
        <v>6900</v>
      </c>
      <c r="F60" s="196">
        <v>6309</v>
      </c>
      <c r="G60" s="317">
        <v>5936</v>
      </c>
      <c r="H60" s="316"/>
      <c r="I60" s="186"/>
    </row>
    <row r="61" spans="1:9" s="294" customFormat="1">
      <c r="A61" s="186"/>
      <c r="B61" s="179" t="s">
        <v>8</v>
      </c>
      <c r="C61" s="196">
        <v>3007</v>
      </c>
      <c r="D61" s="196">
        <v>2837</v>
      </c>
      <c r="E61" s="196">
        <v>2654</v>
      </c>
      <c r="F61" s="196">
        <v>2413</v>
      </c>
      <c r="G61" s="318">
        <v>2501</v>
      </c>
      <c r="H61" s="316"/>
      <c r="I61" s="186"/>
    </row>
    <row r="62" spans="1:9" s="294" customFormat="1">
      <c r="A62" s="186"/>
      <c r="B62" s="179" t="s">
        <v>19</v>
      </c>
      <c r="C62" s="196">
        <v>20241</v>
      </c>
      <c r="D62" s="196">
        <v>19062</v>
      </c>
      <c r="E62" s="196">
        <v>18528</v>
      </c>
      <c r="F62" s="196">
        <v>17219</v>
      </c>
      <c r="G62" s="317">
        <v>18913</v>
      </c>
      <c r="H62" s="316"/>
      <c r="I62" s="186"/>
    </row>
    <row r="63" spans="1:9" s="294" customFormat="1">
      <c r="A63" s="186"/>
      <c r="B63" s="486" t="s">
        <v>26</v>
      </c>
      <c r="C63" s="196">
        <v>17652</v>
      </c>
      <c r="D63" s="196">
        <v>17614</v>
      </c>
      <c r="E63" s="196">
        <v>16712</v>
      </c>
      <c r="F63" s="196">
        <v>16024</v>
      </c>
      <c r="G63" s="318">
        <v>15994</v>
      </c>
      <c r="H63" s="316"/>
      <c r="I63" s="186"/>
    </row>
    <row r="64" spans="1:9" s="294" customFormat="1">
      <c r="A64" s="186"/>
      <c r="B64" s="179" t="s">
        <v>23</v>
      </c>
      <c r="C64" s="196">
        <v>1233</v>
      </c>
      <c r="D64" s="196">
        <v>1005</v>
      </c>
      <c r="E64" s="196">
        <v>1001</v>
      </c>
      <c r="F64" s="196">
        <v>919</v>
      </c>
      <c r="G64" s="317">
        <v>1127</v>
      </c>
      <c r="H64" s="316"/>
      <c r="I64" s="186"/>
    </row>
    <row r="65" spans="1:9" s="294" customFormat="1">
      <c r="A65" s="186"/>
      <c r="B65" s="179" t="s">
        <v>9</v>
      </c>
      <c r="C65" s="196">
        <v>3471</v>
      </c>
      <c r="D65" s="196">
        <v>3307</v>
      </c>
      <c r="E65" s="196">
        <v>3023</v>
      </c>
      <c r="F65" s="196">
        <v>2796</v>
      </c>
      <c r="G65" s="318">
        <v>2826</v>
      </c>
      <c r="H65" s="316"/>
      <c r="I65" s="186"/>
    </row>
    <row r="66" spans="1:9" s="294" customFormat="1">
      <c r="A66" s="186"/>
      <c r="B66" s="179" t="s">
        <v>10</v>
      </c>
      <c r="C66" s="196">
        <v>864</v>
      </c>
      <c r="D66" s="196">
        <v>866</v>
      </c>
      <c r="E66" s="196">
        <v>789</v>
      </c>
      <c r="F66" s="196">
        <v>734</v>
      </c>
      <c r="G66" s="321">
        <v>782</v>
      </c>
      <c r="H66" s="320"/>
      <c r="I66" s="186"/>
    </row>
    <row r="67" spans="1:9" s="294" customFormat="1">
      <c r="A67" s="186"/>
      <c r="B67" s="179" t="s">
        <v>17</v>
      </c>
      <c r="C67" s="196">
        <v>12568</v>
      </c>
      <c r="D67" s="196">
        <v>12299</v>
      </c>
      <c r="E67" s="196">
        <v>11582</v>
      </c>
      <c r="F67" s="196">
        <v>11441</v>
      </c>
      <c r="G67" s="318">
        <v>11658</v>
      </c>
      <c r="H67" s="316"/>
      <c r="I67" s="186"/>
    </row>
    <row r="68" spans="1:9" s="294" customFormat="1">
      <c r="A68" s="186"/>
      <c r="B68" s="16" t="s">
        <v>16</v>
      </c>
      <c r="C68" s="197">
        <v>1245</v>
      </c>
      <c r="D68" s="197">
        <v>1178</v>
      </c>
      <c r="E68" s="197">
        <v>1142</v>
      </c>
      <c r="F68" s="197">
        <v>1207</v>
      </c>
      <c r="G68" s="510">
        <v>1274</v>
      </c>
      <c r="H68" s="316"/>
      <c r="I68" s="186"/>
    </row>
    <row r="69" spans="1:9" s="294" customFormat="1">
      <c r="A69" s="186"/>
      <c r="B69" s="16" t="s">
        <v>16</v>
      </c>
      <c r="C69" s="197">
        <v>1245</v>
      </c>
      <c r="D69" s="197">
        <v>1178</v>
      </c>
      <c r="E69" s="197">
        <v>1142</v>
      </c>
      <c r="F69" s="197">
        <v>1207</v>
      </c>
      <c r="G69" s="510">
        <v>1274</v>
      </c>
      <c r="H69" s="316"/>
      <c r="I69" s="186"/>
    </row>
    <row r="70" spans="1:9" s="294" customFormat="1">
      <c r="A70" s="186"/>
      <c r="B70" s="16"/>
      <c r="C70" s="197"/>
      <c r="D70" s="197"/>
      <c r="E70" s="197"/>
      <c r="F70" s="197"/>
      <c r="G70" s="322"/>
      <c r="H70" s="316"/>
      <c r="I70" s="186"/>
    </row>
    <row r="71" spans="1:9" s="294" customFormat="1" ht="14.25" customHeight="1">
      <c r="A71" s="725" t="s">
        <v>73</v>
      </c>
      <c r="B71" s="725"/>
      <c r="C71" s="725"/>
      <c r="D71" s="725"/>
      <c r="E71" s="725"/>
      <c r="F71" s="725"/>
      <c r="G71" s="725"/>
      <c r="H71" s="725"/>
      <c r="I71" s="186"/>
    </row>
    <row r="72" spans="1:9" s="294" customFormat="1">
      <c r="A72" s="725" t="s">
        <v>221</v>
      </c>
      <c r="B72" s="725"/>
      <c r="C72" s="725"/>
      <c r="D72" s="725"/>
      <c r="E72" s="725"/>
      <c r="F72" s="725"/>
      <c r="G72" s="725"/>
      <c r="H72" s="725"/>
    </row>
    <row r="73" spans="1:9" s="294" customFormat="1"/>
    <row r="74" spans="1:9" s="18" customFormat="1">
      <c r="A74" s="726" t="s">
        <v>417</v>
      </c>
      <c r="B74" s="726"/>
      <c r="C74" s="726"/>
      <c r="D74" s="726"/>
      <c r="E74" s="726"/>
      <c r="F74" s="726"/>
      <c r="G74" s="726"/>
      <c r="H74" s="726"/>
    </row>
    <row r="75" spans="1:9" s="294" customFormat="1"/>
    <row r="76" spans="1:9" s="294" customFormat="1" ht="20.399999999999999" customHeight="1">
      <c r="C76" s="35" t="s">
        <v>74</v>
      </c>
      <c r="D76" s="35" t="s">
        <v>75</v>
      </c>
      <c r="E76" s="35" t="s">
        <v>76</v>
      </c>
      <c r="F76" s="35" t="s">
        <v>243</v>
      </c>
      <c r="G76" s="35" t="s">
        <v>244</v>
      </c>
    </row>
    <row r="77" spans="1:9" s="294" customFormat="1">
      <c r="B77" s="306" t="s">
        <v>42</v>
      </c>
      <c r="C77" s="306">
        <v>402944</v>
      </c>
      <c r="D77" s="306">
        <v>401697</v>
      </c>
      <c r="E77" s="306">
        <v>399308</v>
      </c>
      <c r="F77" s="306">
        <v>392143</v>
      </c>
      <c r="G77" s="306">
        <v>395774</v>
      </c>
    </row>
    <row r="78" spans="1:9" s="294" customFormat="1">
      <c r="B78" s="179" t="s">
        <v>24</v>
      </c>
      <c r="C78" s="152">
        <v>20071</v>
      </c>
      <c r="D78" s="152">
        <v>19032</v>
      </c>
      <c r="E78" s="152">
        <v>19119</v>
      </c>
      <c r="F78" s="152">
        <v>18697</v>
      </c>
      <c r="G78" s="152">
        <v>18260</v>
      </c>
    </row>
    <row r="79" spans="1:9" s="294" customFormat="1">
      <c r="B79" s="179" t="s">
        <v>12</v>
      </c>
      <c r="C79" s="152">
        <v>20155</v>
      </c>
      <c r="D79" s="152">
        <v>20008</v>
      </c>
      <c r="E79" s="152">
        <v>19439</v>
      </c>
      <c r="F79" s="152">
        <v>19081</v>
      </c>
      <c r="G79" s="152">
        <v>19113</v>
      </c>
    </row>
    <row r="80" spans="1:9" s="294" customFormat="1">
      <c r="B80" s="179" t="s">
        <v>11</v>
      </c>
      <c r="C80" s="152">
        <v>14371</v>
      </c>
      <c r="D80" s="152">
        <v>13959</v>
      </c>
      <c r="E80" s="152">
        <v>13720</v>
      </c>
      <c r="F80" s="152">
        <v>13378</v>
      </c>
      <c r="G80" s="152">
        <v>13837</v>
      </c>
    </row>
    <row r="81" spans="2:7" s="294" customFormat="1">
      <c r="B81" s="179" t="s">
        <v>21</v>
      </c>
      <c r="C81" s="152">
        <v>32131</v>
      </c>
      <c r="D81" s="152">
        <v>31785</v>
      </c>
      <c r="E81" s="152">
        <v>31343</v>
      </c>
      <c r="F81" s="152">
        <v>31235</v>
      </c>
      <c r="G81" s="152">
        <v>31134</v>
      </c>
    </row>
    <row r="82" spans="2:7" s="294" customFormat="1">
      <c r="B82" s="179" t="s">
        <v>20</v>
      </c>
      <c r="C82" s="152">
        <v>3579</v>
      </c>
      <c r="D82" s="152">
        <v>3627</v>
      </c>
      <c r="E82" s="152">
        <v>3555</v>
      </c>
      <c r="F82" s="152">
        <v>3500</v>
      </c>
      <c r="G82" s="152">
        <v>3461</v>
      </c>
    </row>
    <row r="83" spans="2:7" s="294" customFormat="1">
      <c r="B83" s="179" t="s">
        <v>27</v>
      </c>
      <c r="C83" s="152">
        <v>16263</v>
      </c>
      <c r="D83" s="152">
        <v>16370</v>
      </c>
      <c r="E83" s="152">
        <v>16449</v>
      </c>
      <c r="F83" s="152">
        <v>16442</v>
      </c>
      <c r="G83" s="152">
        <v>16346</v>
      </c>
    </row>
    <row r="84" spans="2:7" s="294" customFormat="1">
      <c r="B84" s="179" t="s">
        <v>22</v>
      </c>
      <c r="C84" s="152">
        <v>52039</v>
      </c>
      <c r="D84" s="152">
        <v>54502</v>
      </c>
      <c r="E84" s="152">
        <v>55440</v>
      </c>
      <c r="F84" s="152">
        <v>54869</v>
      </c>
      <c r="G84" s="152">
        <v>55059</v>
      </c>
    </row>
    <row r="85" spans="2:7" s="294" customFormat="1">
      <c r="B85" s="179" t="s">
        <v>15</v>
      </c>
      <c r="C85" s="152">
        <v>10076</v>
      </c>
      <c r="D85" s="152">
        <v>9891</v>
      </c>
      <c r="E85" s="152">
        <v>9161</v>
      </c>
      <c r="F85" s="152">
        <v>8992</v>
      </c>
      <c r="G85" s="152">
        <v>9169</v>
      </c>
    </row>
    <row r="86" spans="2:7" s="294" customFormat="1">
      <c r="B86" s="179" t="s">
        <v>25</v>
      </c>
      <c r="C86" s="152">
        <v>41691</v>
      </c>
      <c r="D86" s="152">
        <v>41181</v>
      </c>
      <c r="E86" s="152">
        <v>40101</v>
      </c>
      <c r="F86" s="152">
        <v>39094</v>
      </c>
      <c r="G86" s="152">
        <v>38432</v>
      </c>
    </row>
    <row r="87" spans="2:7" s="294" customFormat="1">
      <c r="B87" s="179" t="s">
        <v>7</v>
      </c>
      <c r="C87" s="152">
        <v>1266</v>
      </c>
      <c r="D87" s="152">
        <v>1210</v>
      </c>
      <c r="E87" s="152">
        <v>1250</v>
      </c>
      <c r="F87" s="152">
        <v>1195</v>
      </c>
      <c r="G87" s="152">
        <v>1267</v>
      </c>
    </row>
    <row r="88" spans="2:7" s="294" customFormat="1">
      <c r="B88" s="179" t="s">
        <v>18</v>
      </c>
      <c r="C88" s="152">
        <v>17841</v>
      </c>
      <c r="D88" s="152">
        <v>17529</v>
      </c>
      <c r="E88" s="152">
        <v>17416</v>
      </c>
      <c r="F88" s="152">
        <v>16871</v>
      </c>
      <c r="G88" s="152">
        <v>17778</v>
      </c>
    </row>
    <row r="89" spans="2:7" s="294" customFormat="1">
      <c r="B89" s="179" t="s">
        <v>14</v>
      </c>
      <c r="C89" s="152">
        <v>34838</v>
      </c>
      <c r="D89" s="152">
        <v>34413</v>
      </c>
      <c r="E89" s="152">
        <v>35341</v>
      </c>
      <c r="F89" s="152">
        <v>34502</v>
      </c>
      <c r="G89" s="152">
        <v>35414</v>
      </c>
    </row>
    <row r="90" spans="2:7" s="294" customFormat="1">
      <c r="B90" s="179" t="s">
        <v>13</v>
      </c>
      <c r="C90" s="152">
        <v>18782</v>
      </c>
      <c r="D90" s="152">
        <v>18477</v>
      </c>
      <c r="E90" s="152">
        <v>18150</v>
      </c>
      <c r="F90" s="152">
        <v>18125</v>
      </c>
      <c r="G90" s="152">
        <v>18057</v>
      </c>
    </row>
    <row r="91" spans="2:7" s="294" customFormat="1">
      <c r="B91" s="179" t="s">
        <v>8</v>
      </c>
      <c r="C91" s="152">
        <v>7059</v>
      </c>
      <c r="D91" s="152">
        <v>6963</v>
      </c>
      <c r="E91" s="152">
        <v>6994</v>
      </c>
      <c r="F91" s="152">
        <v>6923</v>
      </c>
      <c r="G91" s="152">
        <v>7261</v>
      </c>
    </row>
    <row r="92" spans="2:7" s="294" customFormat="1">
      <c r="B92" s="179" t="s">
        <v>19</v>
      </c>
      <c r="C92" s="152">
        <v>17142</v>
      </c>
      <c r="D92" s="152">
        <v>16785</v>
      </c>
      <c r="E92" s="152">
        <v>16307</v>
      </c>
      <c r="F92" s="152">
        <v>16022</v>
      </c>
      <c r="G92" s="152">
        <v>16755</v>
      </c>
    </row>
    <row r="93" spans="2:7" s="294" customFormat="1">
      <c r="B93" s="486" t="s">
        <v>26</v>
      </c>
      <c r="C93" s="152">
        <v>43503</v>
      </c>
      <c r="D93" s="152">
        <v>43395</v>
      </c>
      <c r="E93" s="152">
        <v>43065</v>
      </c>
      <c r="F93" s="152">
        <v>42953</v>
      </c>
      <c r="G93" s="152">
        <v>43304</v>
      </c>
    </row>
    <row r="94" spans="2:7" s="294" customFormat="1">
      <c r="B94" s="179" t="s">
        <v>23</v>
      </c>
      <c r="C94" s="152">
        <v>4049</v>
      </c>
      <c r="D94" s="152">
        <v>3885</v>
      </c>
      <c r="E94" s="152">
        <v>3861</v>
      </c>
      <c r="F94" s="152">
        <v>3786</v>
      </c>
      <c r="G94" s="152">
        <v>3933</v>
      </c>
    </row>
    <row r="95" spans="2:7" s="294" customFormat="1">
      <c r="B95" s="179" t="s">
        <v>9</v>
      </c>
      <c r="C95" s="152">
        <v>8197</v>
      </c>
      <c r="D95" s="152">
        <v>8213</v>
      </c>
      <c r="E95" s="152">
        <v>7914</v>
      </c>
      <c r="F95" s="152">
        <v>7910</v>
      </c>
      <c r="G95" s="152">
        <v>7897</v>
      </c>
    </row>
    <row r="96" spans="2:7" s="294" customFormat="1">
      <c r="B96" s="179" t="s">
        <v>10</v>
      </c>
      <c r="C96" s="152">
        <v>2350</v>
      </c>
      <c r="D96" s="152">
        <v>2239</v>
      </c>
      <c r="E96" s="152">
        <v>2126</v>
      </c>
      <c r="F96" s="152">
        <v>2109</v>
      </c>
      <c r="G96" s="152">
        <v>2185</v>
      </c>
    </row>
    <row r="97" spans="1:8" s="294" customFormat="1">
      <c r="B97" s="179" t="s">
        <v>17</v>
      </c>
      <c r="C97" s="152">
        <v>34156</v>
      </c>
      <c r="D97" s="152">
        <v>34921</v>
      </c>
      <c r="E97" s="152">
        <v>35290</v>
      </c>
      <c r="F97" s="152">
        <v>33275</v>
      </c>
      <c r="G97" s="152">
        <v>33773</v>
      </c>
    </row>
    <row r="98" spans="1:8" s="294" customFormat="1">
      <c r="B98" s="16" t="s">
        <v>16</v>
      </c>
      <c r="C98" s="153">
        <v>3385</v>
      </c>
      <c r="D98" s="153">
        <v>3312</v>
      </c>
      <c r="E98" s="153">
        <v>3267</v>
      </c>
      <c r="F98" s="153">
        <v>3184</v>
      </c>
      <c r="G98" s="153">
        <v>3339</v>
      </c>
    </row>
    <row r="99" spans="1:8" s="294" customFormat="1">
      <c r="B99" s="16" t="s">
        <v>16</v>
      </c>
      <c r="C99" s="153">
        <v>3385</v>
      </c>
      <c r="D99" s="153">
        <v>3312</v>
      </c>
      <c r="E99" s="153">
        <v>3267</v>
      </c>
      <c r="F99" s="153">
        <v>3184</v>
      </c>
      <c r="G99" s="153">
        <v>3339</v>
      </c>
    </row>
    <row r="100" spans="1:8" s="294" customFormat="1">
      <c r="B100" s="16"/>
      <c r="C100" s="153"/>
      <c r="D100" s="153"/>
      <c r="E100" s="153"/>
      <c r="F100" s="153"/>
      <c r="G100" s="153"/>
    </row>
    <row r="101" spans="1:8" s="294" customFormat="1" ht="14.25" customHeight="1">
      <c r="A101" s="725" t="s">
        <v>467</v>
      </c>
      <c r="B101" s="725"/>
      <c r="C101" s="725"/>
      <c r="D101" s="725"/>
      <c r="E101" s="725"/>
      <c r="F101" s="725"/>
      <c r="G101" s="725"/>
      <c r="H101" s="725"/>
    </row>
    <row r="102" spans="1:8" s="294" customFormat="1" ht="39.6" customHeight="1">
      <c r="A102" s="725" t="s">
        <v>222</v>
      </c>
      <c r="B102" s="725"/>
      <c r="C102" s="725"/>
      <c r="D102" s="725"/>
      <c r="E102" s="725"/>
      <c r="F102" s="725"/>
      <c r="G102" s="725"/>
      <c r="H102" s="725"/>
    </row>
    <row r="103" spans="1:8" s="294" customFormat="1"/>
    <row r="104" spans="1:8" s="18" customFormat="1">
      <c r="A104" s="726" t="s">
        <v>418</v>
      </c>
      <c r="B104" s="726"/>
      <c r="C104" s="726"/>
      <c r="D104" s="726"/>
      <c r="E104" s="726"/>
      <c r="F104" s="726"/>
      <c r="G104" s="726"/>
      <c r="H104" s="726"/>
    </row>
    <row r="105" spans="1:8" s="294" customFormat="1"/>
    <row r="106" spans="1:8" s="294" customFormat="1">
      <c r="B106" s="308"/>
      <c r="C106" s="35">
        <v>2016</v>
      </c>
      <c r="D106" s="35">
        <v>2017</v>
      </c>
      <c r="E106" s="35">
        <v>2018</v>
      </c>
      <c r="F106" s="35">
        <v>2019</v>
      </c>
      <c r="G106" s="35">
        <v>2020</v>
      </c>
      <c r="H106" s="186"/>
    </row>
    <row r="107" spans="1:8" s="294" customFormat="1">
      <c r="B107" s="303" t="s">
        <v>42</v>
      </c>
      <c r="C107" s="111">
        <v>406259</v>
      </c>
      <c r="D107" s="111">
        <v>373920</v>
      </c>
      <c r="E107" s="284">
        <v>353883</v>
      </c>
      <c r="F107" s="284">
        <v>317566</v>
      </c>
      <c r="G107" s="111">
        <v>326357</v>
      </c>
      <c r="H107" s="316"/>
    </row>
    <row r="108" spans="1:8" s="294" customFormat="1">
      <c r="B108" s="179" t="s">
        <v>24</v>
      </c>
      <c r="C108" s="100">
        <v>19273</v>
      </c>
      <c r="D108" s="100">
        <v>17975</v>
      </c>
      <c r="E108" s="100">
        <v>16963</v>
      </c>
      <c r="F108" s="100">
        <v>14779</v>
      </c>
      <c r="G108" s="100">
        <v>14557</v>
      </c>
      <c r="H108" s="316"/>
    </row>
    <row r="109" spans="1:8" s="294" customFormat="1">
      <c r="B109" s="179" t="s">
        <v>12</v>
      </c>
      <c r="C109" s="100">
        <v>14829</v>
      </c>
      <c r="D109" s="100">
        <v>13347</v>
      </c>
      <c r="E109" s="100">
        <v>11796</v>
      </c>
      <c r="F109" s="100">
        <v>10163</v>
      </c>
      <c r="G109" s="100">
        <v>10488</v>
      </c>
      <c r="H109" s="316"/>
    </row>
    <row r="110" spans="1:8" s="294" customFormat="1">
      <c r="B110" s="179" t="s">
        <v>11</v>
      </c>
      <c r="C110" s="100">
        <v>11324</v>
      </c>
      <c r="D110" s="100">
        <v>9921</v>
      </c>
      <c r="E110" s="100">
        <v>9276</v>
      </c>
      <c r="F110" s="100">
        <v>8177</v>
      </c>
      <c r="G110" s="100">
        <v>8524</v>
      </c>
      <c r="H110" s="316"/>
    </row>
    <row r="111" spans="1:8" s="294" customFormat="1">
      <c r="B111" s="179" t="s">
        <v>21</v>
      </c>
      <c r="C111" s="100">
        <v>31826</v>
      </c>
      <c r="D111" s="100">
        <v>30484</v>
      </c>
      <c r="E111" s="100">
        <v>29612</v>
      </c>
      <c r="F111" s="100">
        <v>27068</v>
      </c>
      <c r="G111" s="100">
        <v>29299</v>
      </c>
      <c r="H111" s="316"/>
    </row>
    <row r="112" spans="1:8" s="294" customFormat="1">
      <c r="B112" s="179" t="s">
        <v>20</v>
      </c>
      <c r="C112" s="100">
        <v>3845</v>
      </c>
      <c r="D112" s="100">
        <v>3482</v>
      </c>
      <c r="E112" s="100">
        <v>3281</v>
      </c>
      <c r="F112" s="100">
        <v>2977</v>
      </c>
      <c r="G112" s="100">
        <v>3112</v>
      </c>
      <c r="H112" s="316"/>
    </row>
    <row r="113" spans="2:8" s="294" customFormat="1">
      <c r="B113" s="179" t="s">
        <v>27</v>
      </c>
      <c r="C113" s="100">
        <v>14767</v>
      </c>
      <c r="D113" s="100">
        <v>13676</v>
      </c>
      <c r="E113" s="100">
        <v>13420</v>
      </c>
      <c r="F113" s="100">
        <v>12029</v>
      </c>
      <c r="G113" s="100">
        <v>12694</v>
      </c>
      <c r="H113" s="316"/>
    </row>
    <row r="114" spans="2:8" s="294" customFormat="1">
      <c r="B114" s="179" t="s">
        <v>22</v>
      </c>
      <c r="C114" s="100">
        <v>62327</v>
      </c>
      <c r="D114" s="100">
        <v>55898</v>
      </c>
      <c r="E114" s="100">
        <v>54425</v>
      </c>
      <c r="F114" s="100">
        <v>49283</v>
      </c>
      <c r="G114" s="100">
        <v>47559</v>
      </c>
      <c r="H114" s="316"/>
    </row>
    <row r="115" spans="2:8" s="294" customFormat="1">
      <c r="B115" s="179" t="s">
        <v>15</v>
      </c>
      <c r="C115" s="100">
        <v>8987</v>
      </c>
      <c r="D115" s="100">
        <v>8197</v>
      </c>
      <c r="E115" s="100">
        <v>7898</v>
      </c>
      <c r="F115" s="100">
        <v>7268</v>
      </c>
      <c r="G115" s="100">
        <v>7315</v>
      </c>
      <c r="H115" s="316"/>
    </row>
    <row r="116" spans="2:8" s="294" customFormat="1">
      <c r="B116" s="179" t="s">
        <v>25</v>
      </c>
      <c r="C116" s="100">
        <v>49140</v>
      </c>
      <c r="D116" s="100">
        <v>43904</v>
      </c>
      <c r="E116" s="100">
        <v>42258</v>
      </c>
      <c r="F116" s="100">
        <v>37456</v>
      </c>
      <c r="G116" s="100">
        <v>41546</v>
      </c>
      <c r="H116" s="316"/>
    </row>
    <row r="117" spans="2:8" s="294" customFormat="1">
      <c r="B117" s="179" t="s">
        <v>7</v>
      </c>
      <c r="C117" s="100">
        <v>1181</v>
      </c>
      <c r="D117" s="100">
        <v>1017</v>
      </c>
      <c r="E117" s="100">
        <v>963</v>
      </c>
      <c r="F117" s="100">
        <v>881</v>
      </c>
      <c r="G117" s="100">
        <v>954</v>
      </c>
      <c r="H117" s="316"/>
    </row>
    <row r="118" spans="2:8" s="294" customFormat="1">
      <c r="B118" s="179" t="s">
        <v>18</v>
      </c>
      <c r="C118" s="100">
        <v>15166</v>
      </c>
      <c r="D118" s="100">
        <v>14223</v>
      </c>
      <c r="E118" s="100">
        <v>14107</v>
      </c>
      <c r="F118" s="100">
        <v>12823</v>
      </c>
      <c r="G118" s="100">
        <v>14048</v>
      </c>
      <c r="H118" s="316"/>
    </row>
    <row r="119" spans="2:8" s="294" customFormat="1">
      <c r="B119" s="179" t="s">
        <v>14</v>
      </c>
      <c r="C119" s="100">
        <v>27848</v>
      </c>
      <c r="D119" s="100">
        <v>25477</v>
      </c>
      <c r="E119" s="100">
        <v>23808</v>
      </c>
      <c r="F119" s="100">
        <v>20524</v>
      </c>
      <c r="G119" s="100">
        <v>21186</v>
      </c>
      <c r="H119" s="316"/>
    </row>
    <row r="120" spans="2:8" s="294" customFormat="1">
      <c r="B120" s="179" t="s">
        <v>13</v>
      </c>
      <c r="C120" s="100">
        <v>16569</v>
      </c>
      <c r="D120" s="100">
        <v>15042</v>
      </c>
      <c r="E120" s="100">
        <v>13712</v>
      </c>
      <c r="F120" s="100">
        <v>12099</v>
      </c>
      <c r="G120" s="100">
        <v>11950</v>
      </c>
      <c r="H120" s="316"/>
    </row>
    <row r="121" spans="2:8" s="294" customFormat="1">
      <c r="B121" s="179" t="s">
        <v>8</v>
      </c>
      <c r="C121" s="100">
        <v>5680</v>
      </c>
      <c r="D121" s="100">
        <v>5024</v>
      </c>
      <c r="E121" s="100">
        <v>4771</v>
      </c>
      <c r="F121" s="100">
        <v>4045</v>
      </c>
      <c r="G121" s="100">
        <v>4241</v>
      </c>
      <c r="H121" s="316"/>
    </row>
    <row r="122" spans="2:8" s="294" customFormat="1">
      <c r="B122" s="179" t="s">
        <v>19</v>
      </c>
      <c r="C122" s="100">
        <v>33325</v>
      </c>
      <c r="D122" s="100">
        <v>31911</v>
      </c>
      <c r="E122" s="100">
        <v>27970</v>
      </c>
      <c r="F122" s="100">
        <v>25460</v>
      </c>
      <c r="G122" s="100">
        <v>25900</v>
      </c>
      <c r="H122" s="316"/>
    </row>
    <row r="123" spans="2:8" s="294" customFormat="1">
      <c r="B123" s="486" t="s">
        <v>26</v>
      </c>
      <c r="C123" s="511">
        <v>51768</v>
      </c>
      <c r="D123" s="511">
        <v>49346</v>
      </c>
      <c r="E123" s="511">
        <v>46733</v>
      </c>
      <c r="F123" s="511">
        <v>42924</v>
      </c>
      <c r="G123" s="511">
        <v>43178</v>
      </c>
      <c r="H123" s="316"/>
    </row>
    <row r="124" spans="2:8" s="294" customFormat="1">
      <c r="B124" s="179" t="s">
        <v>23</v>
      </c>
      <c r="C124" s="100">
        <v>3974</v>
      </c>
      <c r="D124" s="100">
        <v>3849</v>
      </c>
      <c r="E124" s="100">
        <v>3730</v>
      </c>
      <c r="F124" s="100">
        <v>3503</v>
      </c>
      <c r="G124" s="100">
        <v>3720</v>
      </c>
      <c r="H124" s="316"/>
    </row>
    <row r="125" spans="2:8" s="294" customFormat="1">
      <c r="B125" s="179" t="s">
        <v>9</v>
      </c>
      <c r="C125" s="100">
        <v>5860</v>
      </c>
      <c r="D125" s="100">
        <v>5316</v>
      </c>
      <c r="E125" s="100">
        <v>4589</v>
      </c>
      <c r="F125" s="100">
        <v>3828</v>
      </c>
      <c r="G125" s="100">
        <v>4143</v>
      </c>
      <c r="H125" s="316"/>
    </row>
    <row r="126" spans="2:8" s="294" customFormat="1">
      <c r="B126" s="179" t="s">
        <v>10</v>
      </c>
      <c r="C126" s="100">
        <v>1585</v>
      </c>
      <c r="D126" s="100">
        <v>1521</v>
      </c>
      <c r="E126" s="100">
        <v>1417</v>
      </c>
      <c r="F126" s="100">
        <v>1298</v>
      </c>
      <c r="G126" s="100">
        <v>1500</v>
      </c>
      <c r="H126" s="316"/>
    </row>
    <row r="127" spans="2:8" s="294" customFormat="1">
      <c r="B127" s="179" t="s">
        <v>17</v>
      </c>
      <c r="C127" s="100">
        <v>23858</v>
      </c>
      <c r="D127" s="100">
        <v>21398</v>
      </c>
      <c r="E127" s="100">
        <v>20188</v>
      </c>
      <c r="F127" s="100">
        <v>18300</v>
      </c>
      <c r="G127" s="100">
        <v>17364</v>
      </c>
      <c r="H127" s="316"/>
    </row>
    <row r="128" spans="2:8" s="294" customFormat="1">
      <c r="B128" s="16" t="s">
        <v>16</v>
      </c>
      <c r="C128" s="99">
        <v>3127</v>
      </c>
      <c r="D128" s="99">
        <v>2912</v>
      </c>
      <c r="E128" s="99">
        <v>2966</v>
      </c>
      <c r="F128" s="99">
        <v>2681</v>
      </c>
      <c r="G128" s="99">
        <v>3079</v>
      </c>
      <c r="H128" s="316"/>
    </row>
    <row r="129" spans="1:8" s="294" customFormat="1">
      <c r="B129" s="16" t="s">
        <v>16</v>
      </c>
      <c r="C129" s="99">
        <v>3127</v>
      </c>
      <c r="D129" s="99">
        <v>2912</v>
      </c>
      <c r="E129" s="99">
        <v>2966</v>
      </c>
      <c r="F129" s="99">
        <v>2681</v>
      </c>
      <c r="G129" s="99">
        <v>3079</v>
      </c>
    </row>
    <row r="130" spans="1:8" s="294" customFormat="1">
      <c r="B130" s="16"/>
      <c r="C130" s="99"/>
      <c r="D130" s="99"/>
      <c r="E130" s="99"/>
      <c r="F130" s="99"/>
      <c r="G130" s="99"/>
    </row>
    <row r="131" spans="1:8" s="294" customFormat="1">
      <c r="A131" s="725" t="s">
        <v>251</v>
      </c>
      <c r="B131" s="725"/>
      <c r="C131" s="725"/>
      <c r="D131" s="725"/>
      <c r="E131" s="725"/>
      <c r="F131" s="725"/>
      <c r="G131" s="725"/>
      <c r="H131" s="725"/>
    </row>
    <row r="132" spans="1:8" s="294" customFormat="1">
      <c r="A132" s="725" t="s">
        <v>221</v>
      </c>
      <c r="B132" s="725"/>
      <c r="C132" s="725"/>
      <c r="D132" s="725"/>
      <c r="E132" s="725"/>
      <c r="F132" s="725"/>
      <c r="G132" s="725"/>
      <c r="H132" s="725"/>
    </row>
    <row r="133" spans="1:8" s="294" customFormat="1"/>
  </sheetData>
  <sortState xmlns:xlrd2="http://schemas.microsoft.com/office/spreadsheetml/2017/richdata2" ref="B44:C65">
    <sortCondition ref="C44:C65"/>
  </sortState>
  <mergeCells count="12">
    <mergeCell ref="A102:H102"/>
    <mergeCell ref="A131:H131"/>
    <mergeCell ref="A132:H132"/>
    <mergeCell ref="A104:H104"/>
    <mergeCell ref="A74:H74"/>
    <mergeCell ref="A71:H71"/>
    <mergeCell ref="A101:H101"/>
    <mergeCell ref="A72:H72"/>
    <mergeCell ref="A44:H44"/>
    <mergeCell ref="A28:H28"/>
    <mergeCell ref="A29:H31"/>
    <mergeCell ref="A40:H42"/>
  </mergeCell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63"/>
  <sheetViews>
    <sheetView topLeftCell="A55" zoomScale="80" zoomScaleNormal="80" workbookViewId="0">
      <selection activeCell="I66" sqref="I66"/>
    </sheetView>
  </sheetViews>
  <sheetFormatPr defaultColWidth="8.6640625" defaultRowHeight="14.4"/>
  <cols>
    <col min="2" max="2" width="15.44140625" customWidth="1"/>
    <col min="3" max="3" width="13.44140625" customWidth="1"/>
    <col min="4" max="4" width="14.44140625" customWidth="1"/>
    <col min="5" max="5" width="12.5546875" customWidth="1"/>
    <col min="7" max="7" width="13.44140625" customWidth="1"/>
    <col min="11" max="11" width="12.44140625" customWidth="1"/>
  </cols>
  <sheetData>
    <row r="1" spans="1:10" s="18" customFormat="1">
      <c r="A1" s="742" t="s">
        <v>468</v>
      </c>
      <c r="B1" s="742"/>
      <c r="C1" s="742"/>
      <c r="D1" s="742"/>
      <c r="E1" s="742"/>
      <c r="F1" s="742"/>
      <c r="G1" s="742"/>
      <c r="H1" s="742"/>
      <c r="I1" s="742"/>
      <c r="J1" s="742"/>
    </row>
    <row r="2" spans="1:10" s="294" customFormat="1"/>
    <row r="3" spans="1:10" s="294" customFormat="1">
      <c r="B3" s="59"/>
      <c r="C3" s="69" t="s">
        <v>77</v>
      </c>
      <c r="D3" s="69" t="s">
        <v>78</v>
      </c>
      <c r="E3" s="69" t="s">
        <v>79</v>
      </c>
      <c r="F3" s="68"/>
      <c r="G3" s="68"/>
      <c r="H3" s="68"/>
    </row>
    <row r="4" spans="1:10" s="294" customFormat="1" ht="57.6">
      <c r="B4" s="60" t="s">
        <v>27</v>
      </c>
      <c r="C4" s="61">
        <v>700</v>
      </c>
      <c r="D4" s="61">
        <v>700</v>
      </c>
      <c r="E4" s="61">
        <v>700</v>
      </c>
      <c r="F4" s="61"/>
      <c r="G4" s="68"/>
      <c r="H4" s="68" t="s">
        <v>88</v>
      </c>
      <c r="I4" s="68" t="s">
        <v>16</v>
      </c>
      <c r="J4" s="278" t="s">
        <v>84</v>
      </c>
    </row>
    <row r="5" spans="1:10" s="294" customFormat="1">
      <c r="B5" s="62" t="s">
        <v>23</v>
      </c>
      <c r="C5" s="61">
        <v>760</v>
      </c>
      <c r="D5" s="61">
        <v>740</v>
      </c>
      <c r="E5" s="61">
        <v>700</v>
      </c>
      <c r="F5" s="61"/>
      <c r="G5" s="61" t="s">
        <v>77</v>
      </c>
      <c r="H5" s="61">
        <v>700</v>
      </c>
      <c r="I5" s="67">
        <v>1125.8</v>
      </c>
      <c r="J5" s="61">
        <v>1420</v>
      </c>
    </row>
    <row r="6" spans="1:10" s="294" customFormat="1">
      <c r="B6" s="60" t="s">
        <v>25</v>
      </c>
      <c r="C6" s="61">
        <v>825</v>
      </c>
      <c r="D6" s="61">
        <v>757.75</v>
      </c>
      <c r="E6" s="61">
        <v>725</v>
      </c>
      <c r="F6" s="61"/>
      <c r="G6" s="61" t="s">
        <v>78</v>
      </c>
      <c r="H6" s="61">
        <v>700</v>
      </c>
      <c r="I6" s="67">
        <v>996</v>
      </c>
      <c r="J6" s="61">
        <v>1443</v>
      </c>
    </row>
    <row r="7" spans="1:10" s="294" customFormat="1">
      <c r="B7" s="60" t="s">
        <v>20</v>
      </c>
      <c r="C7" s="61">
        <v>840</v>
      </c>
      <c r="D7" s="61">
        <v>840</v>
      </c>
      <c r="E7" s="61">
        <v>800</v>
      </c>
      <c r="F7" s="61"/>
      <c r="G7" s="61" t="s">
        <v>79</v>
      </c>
      <c r="H7" s="61">
        <v>700</v>
      </c>
      <c r="I7" s="67">
        <v>775</v>
      </c>
      <c r="J7" s="61">
        <v>1025</v>
      </c>
    </row>
    <row r="8" spans="1:10" s="294" customFormat="1">
      <c r="B8" s="62" t="s">
        <v>22</v>
      </c>
      <c r="C8" s="61">
        <v>840</v>
      </c>
      <c r="D8" s="61">
        <v>757.75</v>
      </c>
      <c r="E8" s="61">
        <v>900</v>
      </c>
      <c r="F8" s="61"/>
      <c r="G8" s="61"/>
      <c r="H8" s="61"/>
    </row>
    <row r="9" spans="1:10" s="294" customFormat="1">
      <c r="B9" s="62" t="s">
        <v>24</v>
      </c>
      <c r="C9" s="61">
        <v>863.48</v>
      </c>
      <c r="D9" s="61">
        <v>740</v>
      </c>
      <c r="E9" s="61">
        <v>720</v>
      </c>
      <c r="F9" s="61"/>
      <c r="G9" s="61"/>
      <c r="H9" s="61"/>
    </row>
    <row r="10" spans="1:10" s="294" customFormat="1">
      <c r="B10" s="62" t="s">
        <v>19</v>
      </c>
      <c r="C10" s="61">
        <v>900</v>
      </c>
      <c r="D10" s="61">
        <v>810</v>
      </c>
      <c r="E10" s="61">
        <v>723</v>
      </c>
      <c r="F10" s="61"/>
      <c r="G10" s="61"/>
      <c r="H10" s="61"/>
    </row>
    <row r="11" spans="1:10" s="294" customFormat="1">
      <c r="B11" s="62" t="s">
        <v>80</v>
      </c>
      <c r="C11" s="457">
        <v>900</v>
      </c>
      <c r="D11" s="457">
        <v>900</v>
      </c>
      <c r="E11" s="457">
        <v>760</v>
      </c>
      <c r="F11" s="67"/>
      <c r="G11" s="67"/>
      <c r="H11" s="67"/>
    </row>
    <row r="12" spans="1:10" s="294" customFormat="1">
      <c r="B12" s="62" t="s">
        <v>10</v>
      </c>
      <c r="C12" s="61">
        <v>956.25</v>
      </c>
      <c r="D12" s="61">
        <v>910</v>
      </c>
      <c r="E12" s="61">
        <v>800</v>
      </c>
      <c r="F12" s="61"/>
      <c r="G12" s="61"/>
      <c r="H12" s="61"/>
    </row>
    <row r="13" spans="1:10" s="294" customFormat="1">
      <c r="B13" s="63" t="s">
        <v>9</v>
      </c>
      <c r="C13" s="61">
        <v>1000</v>
      </c>
      <c r="D13" s="61">
        <v>970</v>
      </c>
      <c r="E13" s="61">
        <v>945</v>
      </c>
      <c r="F13" s="61"/>
      <c r="G13" s="61"/>
      <c r="H13" s="61"/>
    </row>
    <row r="14" spans="1:10" s="294" customFormat="1">
      <c r="B14" s="63" t="s">
        <v>21</v>
      </c>
      <c r="C14" s="61">
        <v>1040</v>
      </c>
      <c r="D14" s="61">
        <v>909</v>
      </c>
      <c r="E14" s="61">
        <v>737</v>
      </c>
      <c r="F14" s="61"/>
      <c r="G14" s="61"/>
      <c r="H14" s="61"/>
    </row>
    <row r="15" spans="1:10" s="294" customFormat="1">
      <c r="B15" s="62" t="s">
        <v>17</v>
      </c>
      <c r="C15" s="61">
        <v>1050</v>
      </c>
      <c r="D15" s="61">
        <v>950</v>
      </c>
      <c r="E15" s="61">
        <v>820</v>
      </c>
      <c r="F15" s="61"/>
      <c r="G15" s="61"/>
      <c r="H15" s="61"/>
    </row>
    <row r="16" spans="1:10" s="294" customFormat="1">
      <c r="B16" s="62" t="s">
        <v>15</v>
      </c>
      <c r="C16" s="61">
        <v>1081</v>
      </c>
      <c r="D16" s="61">
        <v>975</v>
      </c>
      <c r="E16" s="61">
        <v>834</v>
      </c>
      <c r="F16" s="61"/>
      <c r="G16" s="61"/>
      <c r="H16" s="61"/>
    </row>
    <row r="17" spans="1:10" s="294" customFormat="1">
      <c r="B17" s="62" t="s">
        <v>14</v>
      </c>
      <c r="C17" s="61">
        <v>1125</v>
      </c>
      <c r="D17" s="61">
        <v>1020</v>
      </c>
      <c r="E17" s="61">
        <v>900</v>
      </c>
      <c r="F17" s="61"/>
      <c r="G17" s="61"/>
      <c r="H17" s="61"/>
    </row>
    <row r="18" spans="1:10" s="294" customFormat="1">
      <c r="B18" s="66" t="s">
        <v>16</v>
      </c>
      <c r="C18" s="67">
        <v>1125.8</v>
      </c>
      <c r="D18" s="67">
        <v>996</v>
      </c>
      <c r="E18" s="67">
        <v>775</v>
      </c>
      <c r="F18" s="61"/>
      <c r="G18" s="61"/>
      <c r="H18" s="61"/>
    </row>
    <row r="19" spans="1:10" s="294" customFormat="1">
      <c r="B19" s="62" t="s">
        <v>11</v>
      </c>
      <c r="C19" s="61">
        <v>1216</v>
      </c>
      <c r="D19" s="61">
        <v>1120</v>
      </c>
      <c r="E19" s="61">
        <v>860</v>
      </c>
      <c r="F19" s="61"/>
      <c r="G19" s="61"/>
      <c r="H19" s="61"/>
    </row>
    <row r="20" spans="1:10" s="294" customFormat="1">
      <c r="B20" s="62" t="s">
        <v>13</v>
      </c>
      <c r="C20" s="61">
        <v>1250</v>
      </c>
      <c r="D20" s="61">
        <v>1020</v>
      </c>
      <c r="E20" s="61">
        <v>989</v>
      </c>
      <c r="F20" s="61"/>
      <c r="G20" s="61"/>
      <c r="H20" s="61"/>
    </row>
    <row r="21" spans="1:10" s="294" customFormat="1">
      <c r="B21" s="62" t="s">
        <v>12</v>
      </c>
      <c r="C21" s="61">
        <v>1270</v>
      </c>
      <c r="D21" s="61">
        <v>1100</v>
      </c>
      <c r="E21" s="61">
        <v>945</v>
      </c>
      <c r="F21" s="61"/>
      <c r="G21" s="61"/>
      <c r="H21" s="61"/>
    </row>
    <row r="22" spans="1:10" s="294" customFormat="1">
      <c r="B22" s="62" t="s">
        <v>8</v>
      </c>
      <c r="C22" s="61">
        <v>1375</v>
      </c>
      <c r="D22" s="61">
        <v>1154</v>
      </c>
      <c r="E22" s="61">
        <v>1025</v>
      </c>
      <c r="F22" s="61"/>
      <c r="G22" s="61"/>
      <c r="H22" s="61"/>
    </row>
    <row r="23" spans="1:10" s="294" customFormat="1">
      <c r="B23" s="62" t="s">
        <v>18</v>
      </c>
      <c r="C23" s="61">
        <v>1384</v>
      </c>
      <c r="D23" s="61">
        <v>1184</v>
      </c>
      <c r="E23" s="61">
        <v>1000</v>
      </c>
      <c r="F23" s="61"/>
      <c r="G23" s="61"/>
      <c r="H23" s="61"/>
    </row>
    <row r="24" spans="1:10" s="294" customFormat="1">
      <c r="B24" s="62" t="s">
        <v>81</v>
      </c>
      <c r="C24" s="61">
        <v>1420</v>
      </c>
      <c r="D24" s="61">
        <v>1443</v>
      </c>
      <c r="E24" s="61">
        <v>835</v>
      </c>
      <c r="F24" s="61"/>
      <c r="G24" s="61"/>
      <c r="H24" s="61"/>
    </row>
    <row r="25" spans="1:10" s="294" customFormat="1">
      <c r="B25" s="64" t="s">
        <v>82</v>
      </c>
      <c r="C25" s="65">
        <f>AVERAGE(C4:C24)</f>
        <v>1043.8823809523808</v>
      </c>
      <c r="D25" s="65">
        <f>AVERAGE(D4:D24)</f>
        <v>952.21428571428567</v>
      </c>
      <c r="E25" s="65">
        <f>AVERAGE(E4:E24)</f>
        <v>833</v>
      </c>
      <c r="F25" s="65"/>
      <c r="G25" s="65"/>
      <c r="H25" s="65"/>
    </row>
    <row r="26" spans="1:10" s="294" customFormat="1">
      <c r="B26" s="64"/>
      <c r="C26" s="65"/>
      <c r="D26" s="65"/>
      <c r="E26" s="65"/>
      <c r="F26" s="65"/>
      <c r="G26" s="65"/>
      <c r="H26" s="65"/>
    </row>
    <row r="27" spans="1:10" s="294" customFormat="1" ht="27.6">
      <c r="B27" s="55" t="s">
        <v>83</v>
      </c>
      <c r="C27" s="54">
        <v>700</v>
      </c>
      <c r="D27" s="54">
        <v>700</v>
      </c>
      <c r="E27" s="54">
        <v>700</v>
      </c>
      <c r="F27" s="65"/>
      <c r="G27" s="65"/>
      <c r="H27" s="65"/>
    </row>
    <row r="28" spans="1:10" s="294" customFormat="1">
      <c r="B28" s="66" t="s">
        <v>16</v>
      </c>
      <c r="C28" s="67">
        <v>1125.8</v>
      </c>
      <c r="D28" s="67">
        <v>996</v>
      </c>
      <c r="E28" s="67">
        <v>775</v>
      </c>
      <c r="F28" s="65"/>
      <c r="G28" s="65"/>
      <c r="H28" s="65"/>
    </row>
    <row r="29" spans="1:10" s="294" customFormat="1" ht="27.6">
      <c r="B29" s="55" t="s">
        <v>84</v>
      </c>
      <c r="C29" s="54">
        <v>1420</v>
      </c>
      <c r="D29" s="54">
        <v>1443</v>
      </c>
      <c r="E29" s="54">
        <v>1025</v>
      </c>
      <c r="F29" s="65"/>
      <c r="G29" s="65"/>
      <c r="H29" s="65"/>
    </row>
    <row r="30" spans="1:10" s="294" customFormat="1"/>
    <row r="31" spans="1:10" s="294" customFormat="1">
      <c r="A31" s="224" t="s">
        <v>85</v>
      </c>
      <c r="B31" s="224"/>
    </row>
    <row r="32" spans="1:10" s="294" customFormat="1" ht="14.25" customHeight="1">
      <c r="A32" s="739" t="s">
        <v>86</v>
      </c>
      <c r="B32" s="739"/>
      <c r="C32" s="739"/>
      <c r="D32" s="739"/>
      <c r="E32" s="739"/>
      <c r="F32" s="739"/>
      <c r="G32" s="739"/>
      <c r="H32" s="739"/>
      <c r="I32" s="739"/>
      <c r="J32" s="739"/>
    </row>
    <row r="33" spans="1:11" s="294" customFormat="1" ht="22.5" customHeight="1">
      <c r="A33" s="739"/>
      <c r="B33" s="739"/>
      <c r="C33" s="739"/>
      <c r="D33" s="739"/>
      <c r="E33" s="739"/>
      <c r="F33" s="739"/>
      <c r="G33" s="739"/>
      <c r="H33" s="739"/>
      <c r="I33" s="739"/>
      <c r="J33" s="739"/>
    </row>
    <row r="34" spans="1:11" s="294" customFormat="1"/>
    <row r="35" spans="1:11" s="18" customFormat="1">
      <c r="A35" s="742" t="s">
        <v>469</v>
      </c>
      <c r="B35" s="742"/>
      <c r="C35" s="742"/>
      <c r="D35" s="742"/>
      <c r="E35" s="742"/>
      <c r="F35" s="742"/>
      <c r="G35" s="742"/>
      <c r="H35" s="742"/>
      <c r="I35" s="742"/>
      <c r="J35" s="742"/>
    </row>
    <row r="36" spans="1:11" s="294" customFormat="1"/>
    <row r="37" spans="1:11" s="294" customFormat="1" ht="36" customHeight="1">
      <c r="A37" s="59"/>
      <c r="B37" s="294" t="s">
        <v>213</v>
      </c>
      <c r="C37" s="69" t="s">
        <v>77</v>
      </c>
      <c r="D37" s="69" t="s">
        <v>78</v>
      </c>
      <c r="E37" s="69" t="s">
        <v>79</v>
      </c>
      <c r="F37" s="69" t="s">
        <v>214</v>
      </c>
      <c r="G37" s="70" t="s">
        <v>65</v>
      </c>
      <c r="J37" s="225"/>
      <c r="K37" s="225"/>
    </row>
    <row r="38" spans="1:11" s="294" customFormat="1" ht="27.6">
      <c r="A38" s="60" t="s">
        <v>27</v>
      </c>
      <c r="C38" s="148">
        <v>700</v>
      </c>
      <c r="D38" s="148">
        <v>700</v>
      </c>
      <c r="E38" s="148">
        <v>700</v>
      </c>
      <c r="G38" s="112">
        <v>54587</v>
      </c>
      <c r="J38" s="179"/>
      <c r="K38" s="148"/>
    </row>
    <row r="39" spans="1:11" s="294" customFormat="1">
      <c r="A39" s="62" t="s">
        <v>24</v>
      </c>
      <c r="B39" s="61"/>
      <c r="C39" s="61">
        <v>863.48</v>
      </c>
      <c r="D39" s="61">
        <v>740</v>
      </c>
      <c r="E39" s="61">
        <v>720</v>
      </c>
      <c r="F39" s="61"/>
      <c r="G39" s="112">
        <v>63389</v>
      </c>
      <c r="J39" s="179"/>
      <c r="K39" s="148"/>
    </row>
    <row r="40" spans="1:11" s="294" customFormat="1">
      <c r="A40" s="62" t="s">
        <v>22</v>
      </c>
      <c r="C40" s="61">
        <v>840</v>
      </c>
      <c r="D40" s="61">
        <v>757.75</v>
      </c>
      <c r="E40" s="61">
        <v>900</v>
      </c>
      <c r="G40" s="112">
        <v>64626</v>
      </c>
      <c r="J40" s="179"/>
      <c r="K40" s="148"/>
    </row>
    <row r="41" spans="1:11" s="294" customFormat="1">
      <c r="A41" s="62" t="s">
        <v>23</v>
      </c>
      <c r="C41" s="61">
        <v>760</v>
      </c>
      <c r="D41" s="61">
        <v>740</v>
      </c>
      <c r="E41" s="61">
        <v>700</v>
      </c>
      <c r="G41" s="112">
        <v>68531</v>
      </c>
      <c r="J41" s="179"/>
      <c r="K41" s="148"/>
    </row>
    <row r="42" spans="1:11" s="294" customFormat="1">
      <c r="A42" s="60" t="s">
        <v>20</v>
      </c>
      <c r="C42" s="61">
        <v>840</v>
      </c>
      <c r="D42" s="61">
        <v>840</v>
      </c>
      <c r="E42" s="61">
        <v>800</v>
      </c>
      <c r="G42" s="112">
        <v>69980</v>
      </c>
      <c r="J42" s="179"/>
      <c r="K42" s="148"/>
    </row>
    <row r="43" spans="1:11" s="294" customFormat="1">
      <c r="A43" s="63" t="s">
        <v>21</v>
      </c>
      <c r="C43" s="61">
        <v>1040</v>
      </c>
      <c r="D43" s="61">
        <v>909</v>
      </c>
      <c r="E43" s="61">
        <v>737</v>
      </c>
      <c r="G43" s="112">
        <v>73672</v>
      </c>
      <c r="J43" s="179"/>
      <c r="K43" s="148"/>
    </row>
    <row r="44" spans="1:11" s="294" customFormat="1">
      <c r="A44" s="62" t="s">
        <v>19</v>
      </c>
      <c r="C44" s="61">
        <v>900</v>
      </c>
      <c r="D44" s="61">
        <v>810</v>
      </c>
      <c r="E44" s="61">
        <v>723</v>
      </c>
      <c r="G44" s="112">
        <v>76093</v>
      </c>
      <c r="J44" s="179"/>
      <c r="K44" s="148"/>
    </row>
    <row r="45" spans="1:11" s="301" customFormat="1">
      <c r="A45" s="62" t="s">
        <v>80</v>
      </c>
      <c r="B45" s="457"/>
      <c r="C45" s="457">
        <v>900</v>
      </c>
      <c r="D45" s="457">
        <v>900</v>
      </c>
      <c r="E45" s="457">
        <v>760</v>
      </c>
      <c r="F45" s="457"/>
      <c r="G45" s="515">
        <v>77040</v>
      </c>
      <c r="J45" s="16"/>
      <c r="K45" s="38"/>
    </row>
    <row r="46" spans="1:11" s="294" customFormat="1">
      <c r="A46" s="60" t="s">
        <v>25</v>
      </c>
      <c r="C46" s="61">
        <v>825</v>
      </c>
      <c r="D46" s="61">
        <v>757.75</v>
      </c>
      <c r="E46" s="61">
        <v>725</v>
      </c>
      <c r="G46" s="112">
        <v>78808</v>
      </c>
      <c r="J46" s="179"/>
      <c r="K46" s="148"/>
    </row>
    <row r="47" spans="1:11" s="294" customFormat="1">
      <c r="A47" s="62" t="s">
        <v>18</v>
      </c>
      <c r="C47" s="61">
        <v>1384</v>
      </c>
      <c r="D47" s="61">
        <v>1184</v>
      </c>
      <c r="E47" s="61">
        <v>1000</v>
      </c>
      <c r="G47" s="112">
        <v>79492</v>
      </c>
      <c r="J47" s="179"/>
      <c r="K47" s="148"/>
    </row>
    <row r="48" spans="1:11" s="294" customFormat="1">
      <c r="A48" s="62" t="s">
        <v>17</v>
      </c>
      <c r="C48" s="61">
        <v>1050</v>
      </c>
      <c r="D48" s="61">
        <v>950</v>
      </c>
      <c r="E48" s="61">
        <v>820</v>
      </c>
      <c r="G48" s="112">
        <v>80339</v>
      </c>
      <c r="J48" s="179"/>
      <c r="K48" s="148"/>
    </row>
    <row r="49" spans="1:11" s="294" customFormat="1">
      <c r="A49" s="66" t="s">
        <v>16</v>
      </c>
      <c r="B49" s="67">
        <v>1125.8</v>
      </c>
      <c r="C49" s="67">
        <v>1125.8</v>
      </c>
      <c r="D49" s="67">
        <v>996</v>
      </c>
      <c r="E49" s="67">
        <v>775</v>
      </c>
      <c r="F49" s="67">
        <v>775</v>
      </c>
      <c r="G49" s="113">
        <v>84479</v>
      </c>
      <c r="J49" s="179"/>
      <c r="K49" s="148"/>
    </row>
    <row r="50" spans="1:11" s="294" customFormat="1" ht="27.6">
      <c r="A50" s="62" t="s">
        <v>11</v>
      </c>
      <c r="C50" s="61">
        <v>1216</v>
      </c>
      <c r="D50" s="61">
        <v>1120</v>
      </c>
      <c r="E50" s="61">
        <v>860</v>
      </c>
      <c r="G50" s="112">
        <v>88797</v>
      </c>
      <c r="J50" s="179"/>
      <c r="K50" s="148"/>
    </row>
    <row r="51" spans="1:11" s="294" customFormat="1" ht="27.6">
      <c r="A51" s="62" t="s">
        <v>15</v>
      </c>
      <c r="C51" s="61">
        <v>1081</v>
      </c>
      <c r="D51" s="61">
        <v>975</v>
      </c>
      <c r="E51" s="61">
        <v>834</v>
      </c>
      <c r="G51" s="112">
        <v>89447</v>
      </c>
      <c r="J51" s="179"/>
      <c r="K51" s="148"/>
    </row>
    <row r="52" spans="1:11" s="294" customFormat="1" ht="27.6">
      <c r="A52" s="62" t="s">
        <v>14</v>
      </c>
      <c r="C52" s="61">
        <v>1125</v>
      </c>
      <c r="D52" s="61">
        <v>1020</v>
      </c>
      <c r="E52" s="61">
        <v>900</v>
      </c>
      <c r="G52" s="112">
        <v>93418</v>
      </c>
      <c r="J52" s="179"/>
      <c r="K52" s="148"/>
    </row>
    <row r="53" spans="1:11" s="294" customFormat="1">
      <c r="A53" s="62" t="s">
        <v>10</v>
      </c>
      <c r="C53" s="61">
        <v>956.25</v>
      </c>
      <c r="D53" s="61">
        <v>910</v>
      </c>
      <c r="E53" s="61">
        <v>800</v>
      </c>
      <c r="G53" s="112">
        <v>101130</v>
      </c>
      <c r="J53" s="158"/>
      <c r="K53" s="38"/>
    </row>
    <row r="54" spans="1:11" s="294" customFormat="1" ht="27.6">
      <c r="A54" s="62" t="s">
        <v>13</v>
      </c>
      <c r="C54" s="61">
        <v>1250</v>
      </c>
      <c r="D54" s="61">
        <v>1020</v>
      </c>
      <c r="E54" s="61">
        <v>989</v>
      </c>
      <c r="G54" s="112">
        <v>102870</v>
      </c>
      <c r="J54" s="179"/>
      <c r="K54" s="148"/>
    </row>
    <row r="55" spans="1:11" s="294" customFormat="1">
      <c r="A55" s="62" t="s">
        <v>12</v>
      </c>
      <c r="C55" s="61">
        <v>1270</v>
      </c>
      <c r="D55" s="61">
        <v>1100</v>
      </c>
      <c r="E55" s="61">
        <v>945</v>
      </c>
      <c r="G55" s="112">
        <v>108827</v>
      </c>
      <c r="J55" s="179"/>
      <c r="K55" s="148"/>
    </row>
    <row r="56" spans="1:11" s="294" customFormat="1">
      <c r="A56" s="63" t="s">
        <v>9</v>
      </c>
      <c r="C56" s="61">
        <v>1000</v>
      </c>
      <c r="D56" s="61">
        <v>970</v>
      </c>
      <c r="E56" s="61">
        <v>945</v>
      </c>
      <c r="G56" s="112">
        <v>111587</v>
      </c>
      <c r="J56" s="179"/>
      <c r="K56" s="148"/>
    </row>
    <row r="57" spans="1:11" s="294" customFormat="1" ht="27.6">
      <c r="A57" s="62" t="s">
        <v>81</v>
      </c>
      <c r="C57" s="61">
        <v>1420</v>
      </c>
      <c r="D57" s="61">
        <v>1443</v>
      </c>
      <c r="E57" s="61">
        <v>835</v>
      </c>
      <c r="G57" s="112">
        <v>116155</v>
      </c>
      <c r="J57" s="179"/>
      <c r="K57" s="148"/>
    </row>
    <row r="58" spans="1:11" s="294" customFormat="1">
      <c r="A58" s="62" t="s">
        <v>8</v>
      </c>
      <c r="C58" s="61">
        <v>1375</v>
      </c>
      <c r="D58" s="61">
        <v>1154</v>
      </c>
      <c r="E58" s="61">
        <v>1025</v>
      </c>
      <c r="G58" s="112">
        <v>116283</v>
      </c>
      <c r="J58" s="179"/>
      <c r="K58" s="148"/>
    </row>
    <row r="59" spans="1:11" s="294" customFormat="1" ht="27.6">
      <c r="A59" s="64" t="s">
        <v>82</v>
      </c>
      <c r="C59" s="65">
        <v>1044</v>
      </c>
      <c r="D59" s="65">
        <v>952</v>
      </c>
      <c r="E59" s="65">
        <v>833</v>
      </c>
      <c r="G59" s="71">
        <v>85751</v>
      </c>
      <c r="J59" s="306"/>
      <c r="K59" s="20"/>
    </row>
    <row r="60" spans="1:11" s="294" customFormat="1"/>
    <row r="61" spans="1:11" s="294" customFormat="1" ht="128.25" customHeight="1">
      <c r="A61" s="741" t="s">
        <v>255</v>
      </c>
      <c r="B61" s="741"/>
      <c r="C61" s="741"/>
      <c r="D61" s="741"/>
      <c r="E61" s="741"/>
      <c r="F61" s="741"/>
      <c r="G61" s="741"/>
      <c r="H61" s="741"/>
      <c r="I61" s="741"/>
    </row>
    <row r="62" spans="1:11" s="294" customFormat="1" ht="0.9" customHeight="1">
      <c r="A62" s="294" t="s">
        <v>87</v>
      </c>
    </row>
    <row r="63" spans="1:11" s="294" customFormat="1" ht="48" customHeight="1">
      <c r="A63" s="740" t="s">
        <v>230</v>
      </c>
      <c r="B63" s="740"/>
      <c r="C63" s="740"/>
      <c r="D63" s="740"/>
      <c r="E63" s="740"/>
      <c r="F63" s="740"/>
      <c r="G63" s="740"/>
      <c r="H63" s="740"/>
      <c r="I63" s="740"/>
      <c r="J63" s="740"/>
      <c r="K63" s="740"/>
    </row>
  </sheetData>
  <sortState xmlns:xlrd2="http://schemas.microsoft.com/office/spreadsheetml/2017/richdata2" ref="A38:G59">
    <sortCondition ref="G38:G59"/>
  </sortState>
  <mergeCells count="5">
    <mergeCell ref="A63:K63"/>
    <mergeCell ref="A61:I61"/>
    <mergeCell ref="A32:J33"/>
    <mergeCell ref="A1:J1"/>
    <mergeCell ref="A35:J3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97"/>
  <sheetViews>
    <sheetView topLeftCell="A88" zoomScale="84" zoomScaleNormal="84" workbookViewId="0">
      <selection activeCell="A40" sqref="A40:H40"/>
    </sheetView>
  </sheetViews>
  <sheetFormatPr defaultColWidth="8.6640625" defaultRowHeight="14.4"/>
  <cols>
    <col min="1" max="1" width="15.5546875" customWidth="1"/>
    <col min="2" max="2" width="15.33203125" customWidth="1"/>
    <col min="3" max="3" width="14.6640625" customWidth="1"/>
    <col min="4" max="4" width="12.33203125" bestFit="1" customWidth="1"/>
    <col min="5" max="5" width="13.109375" customWidth="1"/>
    <col min="6" max="6" width="12.33203125" customWidth="1"/>
  </cols>
  <sheetData>
    <row r="1" spans="1:15" s="18" customFormat="1">
      <c r="A1" s="726" t="s">
        <v>419</v>
      </c>
      <c r="B1" s="726"/>
      <c r="C1" s="726"/>
      <c r="D1" s="726"/>
      <c r="E1" s="726"/>
      <c r="F1" s="726"/>
      <c r="G1" s="726"/>
      <c r="H1" s="726"/>
      <c r="I1" s="726"/>
    </row>
    <row r="2" spans="1:15" s="294" customFormat="1">
      <c r="L2" s="150"/>
      <c r="M2" s="150"/>
      <c r="N2" s="150"/>
      <c r="O2" s="150"/>
    </row>
    <row r="3" spans="1:15" s="294" customFormat="1" ht="28.8">
      <c r="C3" s="300" t="s">
        <v>89</v>
      </c>
      <c r="D3" s="300" t="s">
        <v>90</v>
      </c>
      <c r="E3" s="300" t="s">
        <v>91</v>
      </c>
      <c r="F3" s="300" t="s">
        <v>50</v>
      </c>
      <c r="G3" s="300" t="s">
        <v>259</v>
      </c>
      <c r="H3" s="300" t="s">
        <v>260</v>
      </c>
      <c r="L3" s="150"/>
      <c r="M3" s="150"/>
      <c r="N3" s="150"/>
      <c r="O3" s="150"/>
    </row>
    <row r="4" spans="1:15" s="294" customFormat="1">
      <c r="B4" s="114" t="s">
        <v>10</v>
      </c>
      <c r="C4" s="114">
        <v>37.9</v>
      </c>
      <c r="D4" s="114">
        <v>1.8</v>
      </c>
      <c r="E4" s="115">
        <f t="shared" ref="E4:E26" si="0">C4-H4</f>
        <v>4.7999999999999972</v>
      </c>
      <c r="G4" s="294">
        <v>27.6</v>
      </c>
      <c r="H4" s="294">
        <v>33.1</v>
      </c>
      <c r="L4" s="150"/>
      <c r="M4" s="150"/>
      <c r="N4" s="150"/>
      <c r="O4" s="150"/>
    </row>
    <row r="5" spans="1:15" s="294" customFormat="1">
      <c r="B5" s="119" t="s">
        <v>16</v>
      </c>
      <c r="C5" s="475"/>
      <c r="D5" s="119">
        <v>2.4</v>
      </c>
      <c r="E5" s="120">
        <f>F5-H5</f>
        <v>4.1000000000000014</v>
      </c>
      <c r="F5" s="119">
        <v>37.200000000000003</v>
      </c>
      <c r="G5" s="475">
        <v>27.6</v>
      </c>
      <c r="H5" s="475">
        <v>33.1</v>
      </c>
      <c r="L5" s="150"/>
      <c r="M5" s="150"/>
      <c r="N5" s="150"/>
      <c r="O5" s="150"/>
    </row>
    <row r="6" spans="1:15" s="294" customFormat="1">
      <c r="B6" s="114" t="s">
        <v>25</v>
      </c>
      <c r="C6" s="114">
        <v>36.9</v>
      </c>
      <c r="D6" s="114">
        <v>0.8</v>
      </c>
      <c r="E6" s="115">
        <f t="shared" si="0"/>
        <v>3.7999999999999972</v>
      </c>
      <c r="G6" s="294">
        <v>27.6</v>
      </c>
      <c r="H6" s="294">
        <v>33.1</v>
      </c>
      <c r="L6" s="150"/>
      <c r="M6" s="150"/>
      <c r="N6" s="150"/>
      <c r="O6" s="150"/>
    </row>
    <row r="7" spans="1:15" s="294" customFormat="1">
      <c r="B7" s="114" t="s">
        <v>81</v>
      </c>
      <c r="C7" s="114">
        <v>36.6</v>
      </c>
      <c r="D7" s="114">
        <v>2.2000000000000002</v>
      </c>
      <c r="E7" s="115">
        <f t="shared" si="0"/>
        <v>3.5</v>
      </c>
      <c r="G7" s="294">
        <v>27.6</v>
      </c>
      <c r="H7" s="294">
        <v>33.1</v>
      </c>
      <c r="L7" s="150"/>
      <c r="M7" s="150"/>
      <c r="N7" s="150"/>
      <c r="O7" s="150"/>
    </row>
    <row r="8" spans="1:15" s="294" customFormat="1">
      <c r="B8" s="114" t="s">
        <v>13</v>
      </c>
      <c r="C8" s="114">
        <v>36.200000000000003</v>
      </c>
      <c r="D8" s="114">
        <v>1</v>
      </c>
      <c r="E8" s="115">
        <f t="shared" si="0"/>
        <v>3.1000000000000014</v>
      </c>
      <c r="G8" s="294">
        <v>27.6</v>
      </c>
      <c r="H8" s="294">
        <v>33.1</v>
      </c>
      <c r="L8" s="150"/>
      <c r="M8" s="150"/>
      <c r="N8" s="150"/>
      <c r="O8" s="150"/>
    </row>
    <row r="9" spans="1:15" s="294" customFormat="1">
      <c r="B9" s="114" t="s">
        <v>22</v>
      </c>
      <c r="C9" s="114">
        <v>36.1</v>
      </c>
      <c r="D9" s="114">
        <v>0.9</v>
      </c>
      <c r="E9" s="115">
        <f t="shared" si="0"/>
        <v>3</v>
      </c>
      <c r="G9" s="294">
        <v>27.6</v>
      </c>
      <c r="H9" s="294">
        <v>33.1</v>
      </c>
      <c r="L9" s="150"/>
      <c r="M9" s="150"/>
      <c r="N9" s="150"/>
      <c r="O9" s="150"/>
    </row>
    <row r="10" spans="1:15" s="294" customFormat="1">
      <c r="B10" s="114" t="s">
        <v>14</v>
      </c>
      <c r="C10" s="114">
        <v>34.9</v>
      </c>
      <c r="D10" s="114">
        <v>0.8</v>
      </c>
      <c r="E10" s="115">
        <f t="shared" si="0"/>
        <v>1.7999999999999972</v>
      </c>
      <c r="G10" s="294">
        <v>27.6</v>
      </c>
      <c r="H10" s="294">
        <v>33.1</v>
      </c>
      <c r="L10" s="150"/>
      <c r="M10" s="150"/>
      <c r="N10" s="150"/>
      <c r="O10" s="150"/>
    </row>
    <row r="11" spans="1:15" s="294" customFormat="1">
      <c r="B11" s="114" t="s">
        <v>12</v>
      </c>
      <c r="C11" s="114">
        <v>34.200000000000003</v>
      </c>
      <c r="D11" s="114">
        <v>0.7</v>
      </c>
      <c r="E11" s="115">
        <f t="shared" si="0"/>
        <v>1.1000000000000014</v>
      </c>
      <c r="G11" s="294">
        <v>27.6</v>
      </c>
      <c r="H11" s="294">
        <v>33.1</v>
      </c>
      <c r="L11" s="150"/>
      <c r="M11" s="150"/>
      <c r="N11" s="150"/>
      <c r="O11" s="150"/>
    </row>
    <row r="12" spans="1:15" s="294" customFormat="1">
      <c r="B12" s="114" t="s">
        <v>19</v>
      </c>
      <c r="C12" s="114">
        <v>33.700000000000003</v>
      </c>
      <c r="D12" s="114">
        <v>1.1000000000000001</v>
      </c>
      <c r="E12" s="115">
        <f t="shared" si="0"/>
        <v>0.60000000000000142</v>
      </c>
      <c r="G12" s="294">
        <v>27.6</v>
      </c>
      <c r="H12" s="294">
        <v>33.1</v>
      </c>
      <c r="L12" s="150"/>
      <c r="M12" s="150"/>
      <c r="N12" s="150"/>
      <c r="O12" s="150"/>
    </row>
    <row r="13" spans="1:15" s="294" customFormat="1">
      <c r="B13" s="114" t="s">
        <v>9</v>
      </c>
      <c r="C13" s="114">
        <v>32.9</v>
      </c>
      <c r="D13" s="114">
        <v>1.1000000000000001</v>
      </c>
      <c r="E13" s="115">
        <f t="shared" si="0"/>
        <v>-0.20000000000000284</v>
      </c>
      <c r="G13" s="294">
        <v>27.6</v>
      </c>
      <c r="H13" s="294">
        <v>33.1</v>
      </c>
      <c r="L13" s="150"/>
      <c r="M13" s="150"/>
      <c r="N13" s="150"/>
      <c r="O13" s="150"/>
    </row>
    <row r="14" spans="1:15" s="294" customFormat="1">
      <c r="B14" s="114" t="s">
        <v>17</v>
      </c>
      <c r="C14" s="114">
        <v>32.4</v>
      </c>
      <c r="D14" s="114">
        <v>0.9</v>
      </c>
      <c r="E14" s="115">
        <f t="shared" si="0"/>
        <v>-0.70000000000000284</v>
      </c>
      <c r="G14" s="294">
        <v>27.6</v>
      </c>
      <c r="H14" s="294">
        <v>33.1</v>
      </c>
      <c r="L14" s="150"/>
      <c r="M14" s="150"/>
      <c r="N14" s="150"/>
      <c r="O14" s="150"/>
    </row>
    <row r="15" spans="1:15" s="294" customFormat="1">
      <c r="B15" s="114" t="s">
        <v>8</v>
      </c>
      <c r="C15" s="114">
        <v>32.200000000000003</v>
      </c>
      <c r="D15" s="114">
        <v>0.9</v>
      </c>
      <c r="E15" s="115">
        <f t="shared" si="0"/>
        <v>-0.89999999999999858</v>
      </c>
      <c r="F15" s="163"/>
      <c r="G15" s="294">
        <v>27.6</v>
      </c>
      <c r="H15" s="294">
        <v>33.1</v>
      </c>
    </row>
    <row r="16" spans="1:15" s="294" customFormat="1">
      <c r="B16" s="114" t="s">
        <v>11</v>
      </c>
      <c r="C16" s="114">
        <v>30.5</v>
      </c>
      <c r="D16" s="114">
        <v>0.8</v>
      </c>
      <c r="E16" s="115">
        <f t="shared" si="0"/>
        <v>-2.6000000000000014</v>
      </c>
      <c r="G16" s="294">
        <v>27.6</v>
      </c>
      <c r="H16" s="294">
        <v>33.1</v>
      </c>
    </row>
    <row r="17" spans="1:20" s="294" customFormat="1">
      <c r="B17" s="114" t="s">
        <v>15</v>
      </c>
      <c r="C17" s="114">
        <v>30.5</v>
      </c>
      <c r="D17" s="114">
        <v>0.9</v>
      </c>
      <c r="E17" s="115">
        <f t="shared" si="0"/>
        <v>-2.6000000000000014</v>
      </c>
      <c r="G17" s="294">
        <v>27.6</v>
      </c>
      <c r="H17" s="294">
        <v>33.1</v>
      </c>
    </row>
    <row r="18" spans="1:20" s="294" customFormat="1">
      <c r="A18" s="36"/>
      <c r="B18" s="114" t="s">
        <v>21</v>
      </c>
      <c r="C18" s="114">
        <v>29.7</v>
      </c>
      <c r="D18" s="114">
        <v>0.9</v>
      </c>
      <c r="E18" s="115">
        <f t="shared" si="0"/>
        <v>-3.4000000000000021</v>
      </c>
      <c r="G18" s="294">
        <v>27.6</v>
      </c>
      <c r="H18" s="294">
        <v>33.1</v>
      </c>
    </row>
    <row r="19" spans="1:20" s="294" customFormat="1">
      <c r="B19" s="114" t="s">
        <v>18</v>
      </c>
      <c r="C19" s="114">
        <v>29.6</v>
      </c>
      <c r="D19" s="114">
        <v>1.5</v>
      </c>
      <c r="E19" s="115">
        <f t="shared" si="0"/>
        <v>-3.5</v>
      </c>
      <c r="G19" s="294">
        <v>27.6</v>
      </c>
      <c r="H19" s="294">
        <v>33.1</v>
      </c>
    </row>
    <row r="20" spans="1:20" s="301" customFormat="1">
      <c r="B20" s="516" t="s">
        <v>92</v>
      </c>
      <c r="C20" s="516">
        <v>29.3</v>
      </c>
      <c r="D20" s="516">
        <v>0.9</v>
      </c>
      <c r="E20" s="520">
        <f>C20-H20</f>
        <v>-3.8000000000000007</v>
      </c>
      <c r="G20" s="490">
        <v>27.6</v>
      </c>
      <c r="H20" s="490">
        <v>33.1</v>
      </c>
    </row>
    <row r="21" spans="1:20" s="294" customFormat="1">
      <c r="B21" s="114" t="s">
        <v>23</v>
      </c>
      <c r="C21" s="114">
        <v>27.8</v>
      </c>
      <c r="D21" s="114">
        <v>2</v>
      </c>
      <c r="E21" s="115">
        <f t="shared" si="0"/>
        <v>-5.3000000000000007</v>
      </c>
      <c r="F21" s="116"/>
      <c r="G21" s="294">
        <v>27.6</v>
      </c>
      <c r="H21" s="294">
        <v>33.1</v>
      </c>
    </row>
    <row r="22" spans="1:20" s="294" customFormat="1">
      <c r="B22" s="114" t="s">
        <v>24</v>
      </c>
      <c r="C22" s="114">
        <v>26.1</v>
      </c>
      <c r="D22" s="114">
        <v>1.4</v>
      </c>
      <c r="E22" s="115">
        <f t="shared" si="0"/>
        <v>-7</v>
      </c>
      <c r="G22" s="294">
        <v>27.6</v>
      </c>
      <c r="H22" s="294">
        <v>33.1</v>
      </c>
    </row>
    <row r="23" spans="1:20" s="294" customFormat="1">
      <c r="B23" s="114" t="s">
        <v>27</v>
      </c>
      <c r="C23" s="114">
        <v>24.7</v>
      </c>
      <c r="D23" s="114">
        <v>1.5</v>
      </c>
      <c r="E23" s="115">
        <f t="shared" si="0"/>
        <v>-8.4000000000000021</v>
      </c>
      <c r="G23" s="294">
        <v>27.6</v>
      </c>
      <c r="H23" s="294">
        <v>33.1</v>
      </c>
    </row>
    <row r="24" spans="1:20" s="294" customFormat="1">
      <c r="B24" s="114" t="s">
        <v>20</v>
      </c>
      <c r="C24" s="114">
        <v>24.1</v>
      </c>
      <c r="D24" s="114">
        <v>2.7</v>
      </c>
      <c r="E24" s="115">
        <f t="shared" si="0"/>
        <v>-9</v>
      </c>
      <c r="G24" s="294">
        <v>27.6</v>
      </c>
      <c r="H24" s="294">
        <v>33.1</v>
      </c>
    </row>
    <row r="25" spans="1:20" s="294" customFormat="1">
      <c r="A25" s="36"/>
      <c r="B25" s="117" t="s">
        <v>42</v>
      </c>
      <c r="C25" s="117">
        <v>33.1</v>
      </c>
      <c r="D25" s="117">
        <v>0.2</v>
      </c>
      <c r="E25" s="118">
        <f t="shared" si="0"/>
        <v>0</v>
      </c>
      <c r="F25" s="284"/>
      <c r="G25" s="284">
        <v>27.6</v>
      </c>
      <c r="H25" s="284">
        <v>33.1</v>
      </c>
      <c r="L25" s="150"/>
      <c r="M25" s="150"/>
      <c r="N25" s="150"/>
      <c r="O25" s="150"/>
    </row>
    <row r="26" spans="1:20" s="294" customFormat="1">
      <c r="B26" s="117" t="s">
        <v>46</v>
      </c>
      <c r="C26" s="117">
        <v>27.6</v>
      </c>
      <c r="D26" s="117">
        <v>0.1</v>
      </c>
      <c r="E26" s="118">
        <f t="shared" si="0"/>
        <v>-5.5</v>
      </c>
      <c r="F26" s="284"/>
      <c r="G26" s="284">
        <v>27.6</v>
      </c>
      <c r="H26" s="284">
        <v>33.1</v>
      </c>
    </row>
    <row r="27" spans="1:20" s="294" customFormat="1">
      <c r="B27" s="306"/>
      <c r="C27" s="33"/>
      <c r="D27" s="33"/>
      <c r="E27" s="323"/>
    </row>
    <row r="28" spans="1:20" s="294" customFormat="1" ht="30.9" customHeight="1">
      <c r="A28" s="738" t="s">
        <v>598</v>
      </c>
      <c r="B28" s="738"/>
      <c r="C28" s="738"/>
      <c r="D28" s="738"/>
      <c r="E28" s="738"/>
      <c r="F28" s="738"/>
      <c r="G28" s="738"/>
      <c r="H28" s="738"/>
    </row>
    <row r="29" spans="1:20" s="294" customFormat="1">
      <c r="A29" s="725" t="s">
        <v>93</v>
      </c>
      <c r="B29" s="725"/>
      <c r="C29" s="725"/>
      <c r="D29" s="725"/>
      <c r="E29" s="725"/>
      <c r="F29" s="725"/>
      <c r="G29" s="725"/>
      <c r="H29" s="725"/>
    </row>
    <row r="30" spans="1:20">
      <c r="A30" s="75"/>
      <c r="B30" s="75"/>
      <c r="C30" s="75"/>
      <c r="D30" s="75"/>
      <c r="E30" s="75"/>
      <c r="F30" s="75"/>
      <c r="G30" s="75"/>
      <c r="H30" s="75"/>
      <c r="I30" s="1"/>
      <c r="J30" s="58"/>
      <c r="K30" s="58"/>
      <c r="L30" s="58"/>
      <c r="M30" s="58"/>
      <c r="N30" s="58"/>
      <c r="O30" s="58"/>
      <c r="P30" s="58"/>
      <c r="Q30" s="58"/>
      <c r="R30" s="58"/>
      <c r="S30" s="58"/>
      <c r="T30" s="58"/>
    </row>
    <row r="31" spans="1:20" s="18" customFormat="1">
      <c r="A31" s="726" t="s">
        <v>420</v>
      </c>
      <c r="B31" s="726"/>
      <c r="C31" s="726"/>
      <c r="D31" s="726"/>
      <c r="E31" s="726"/>
      <c r="F31" s="726"/>
      <c r="G31" s="726"/>
      <c r="H31" s="726"/>
      <c r="I31" s="726"/>
    </row>
    <row r="32" spans="1:20" s="294" customFormat="1">
      <c r="A32" s="527"/>
      <c r="B32" s="527"/>
      <c r="C32" s="527"/>
      <c r="D32" s="527"/>
      <c r="E32" s="527"/>
      <c r="F32" s="527"/>
      <c r="G32" s="527"/>
      <c r="H32" s="527"/>
      <c r="I32" s="527"/>
      <c r="L32" s="150"/>
      <c r="M32" s="150"/>
      <c r="N32" s="150"/>
      <c r="O32" s="150"/>
    </row>
    <row r="33" spans="1:20" s="294" customFormat="1">
      <c r="A33" s="527"/>
      <c r="B33" s="527"/>
      <c r="C33" s="513" t="s">
        <v>89</v>
      </c>
      <c r="D33" s="513" t="s">
        <v>90</v>
      </c>
      <c r="E33" s="512"/>
      <c r="F33" s="527"/>
      <c r="G33" s="527"/>
      <c r="H33" s="527"/>
      <c r="I33" s="527"/>
      <c r="L33" s="150"/>
      <c r="M33" s="150"/>
      <c r="N33" s="150"/>
      <c r="O33" s="150"/>
    </row>
    <row r="34" spans="1:20" s="294" customFormat="1">
      <c r="A34" s="527"/>
      <c r="B34" s="518">
        <v>2015</v>
      </c>
      <c r="C34" s="518">
        <v>35.9</v>
      </c>
      <c r="D34" s="518">
        <v>1.8</v>
      </c>
      <c r="E34" s="462"/>
      <c r="F34" s="527"/>
      <c r="G34" s="527"/>
      <c r="H34" s="527"/>
      <c r="I34" s="527"/>
      <c r="L34" s="150"/>
      <c r="M34" s="150"/>
      <c r="N34" s="150"/>
      <c r="O34" s="150"/>
    </row>
    <row r="35" spans="1:20" s="294" customFormat="1">
      <c r="A35" s="527"/>
      <c r="B35" s="518">
        <v>2016</v>
      </c>
      <c r="C35" s="522">
        <v>36.6</v>
      </c>
      <c r="D35" s="522">
        <v>1.9</v>
      </c>
      <c r="E35" s="462"/>
      <c r="F35" s="527"/>
      <c r="G35" s="527"/>
      <c r="H35" s="527"/>
      <c r="I35" s="527"/>
      <c r="L35" s="150"/>
      <c r="M35" s="150"/>
      <c r="N35" s="150"/>
      <c r="O35" s="150"/>
    </row>
    <row r="36" spans="1:20" s="294" customFormat="1">
      <c r="A36" s="527"/>
      <c r="B36" s="518">
        <v>2017</v>
      </c>
      <c r="C36" s="472">
        <v>35.200000000000003</v>
      </c>
      <c r="D36" s="472">
        <v>2.2999999999999998</v>
      </c>
      <c r="E36" s="462"/>
      <c r="F36" s="527"/>
      <c r="G36" s="527"/>
      <c r="H36" s="527"/>
      <c r="I36" s="527"/>
      <c r="L36" s="150"/>
      <c r="M36" s="150"/>
      <c r="N36" s="150"/>
      <c r="O36" s="150"/>
    </row>
    <row r="37" spans="1:20" s="294" customFormat="1">
      <c r="A37" s="527"/>
      <c r="B37" s="518">
        <v>2018</v>
      </c>
      <c r="C37" s="526">
        <v>34.799999999999997</v>
      </c>
      <c r="D37" s="526">
        <v>2</v>
      </c>
      <c r="E37" s="462"/>
      <c r="F37" s="527"/>
      <c r="G37" s="527"/>
      <c r="H37" s="527"/>
      <c r="I37" s="527"/>
      <c r="L37" s="150"/>
      <c r="M37" s="150"/>
      <c r="N37" s="150"/>
      <c r="O37" s="150"/>
    </row>
    <row r="38" spans="1:20" s="294" customFormat="1">
      <c r="A38" s="527"/>
      <c r="B38" s="518">
        <v>2019</v>
      </c>
      <c r="C38" s="473">
        <v>37.200000000000003</v>
      </c>
      <c r="D38" s="473">
        <v>2.4</v>
      </c>
      <c r="E38" s="462"/>
      <c r="F38" s="527"/>
      <c r="G38" s="527"/>
      <c r="H38" s="527"/>
      <c r="I38" s="527"/>
      <c r="L38" s="150"/>
      <c r="M38" s="150"/>
      <c r="N38" s="150"/>
      <c r="O38" s="150"/>
    </row>
    <row r="39" spans="1:20" s="294" customFormat="1">
      <c r="A39" s="468"/>
      <c r="B39" s="468"/>
      <c r="C39" s="468"/>
      <c r="D39" s="468"/>
      <c r="E39" s="468"/>
      <c r="F39" s="468"/>
      <c r="G39" s="468"/>
      <c r="H39" s="468"/>
      <c r="I39" s="468"/>
    </row>
    <row r="40" spans="1:20" s="294" customFormat="1" ht="26.25" customHeight="1">
      <c r="A40" s="725" t="s">
        <v>599</v>
      </c>
      <c r="B40" s="725"/>
      <c r="C40" s="725"/>
      <c r="D40" s="725"/>
      <c r="E40" s="725"/>
      <c r="F40" s="725"/>
      <c r="G40" s="725"/>
      <c r="H40" s="725"/>
      <c r="I40" s="527"/>
    </row>
    <row r="41" spans="1:20">
      <c r="A41" s="75"/>
      <c r="B41" s="75"/>
      <c r="C41" s="75"/>
      <c r="D41" s="75"/>
      <c r="E41" s="75"/>
      <c r="F41" s="75"/>
      <c r="G41" s="75"/>
      <c r="H41" s="75"/>
      <c r="I41" s="1"/>
      <c r="J41" s="58"/>
      <c r="K41" s="58"/>
      <c r="L41" s="58"/>
      <c r="M41" s="58"/>
      <c r="N41" s="58"/>
      <c r="O41" s="58"/>
      <c r="P41" s="58"/>
      <c r="Q41" s="58"/>
      <c r="R41" s="58"/>
      <c r="S41" s="58"/>
      <c r="T41" s="58"/>
    </row>
    <row r="42" spans="1:20" s="18" customFormat="1">
      <c r="A42" s="726" t="s">
        <v>421</v>
      </c>
      <c r="B42" s="726"/>
      <c r="C42" s="726"/>
      <c r="D42" s="726"/>
      <c r="E42" s="726"/>
      <c r="F42" s="726"/>
      <c r="G42" s="726"/>
      <c r="H42" s="726"/>
      <c r="I42" s="726"/>
    </row>
    <row r="43" spans="1:20" s="294" customFormat="1"/>
    <row r="44" spans="1:20" s="294" customFormat="1" ht="36">
      <c r="B44" s="294" t="s">
        <v>50</v>
      </c>
      <c r="C44" s="8" t="s">
        <v>94</v>
      </c>
      <c r="D44" s="8" t="s">
        <v>95</v>
      </c>
      <c r="E44" s="8" t="s">
        <v>96</v>
      </c>
      <c r="F44" s="8" t="s">
        <v>97</v>
      </c>
      <c r="G44" s="8" t="s">
        <v>50</v>
      </c>
    </row>
    <row r="45" spans="1:20" s="294" customFormat="1">
      <c r="B45" s="121" t="s">
        <v>27</v>
      </c>
      <c r="C45" s="122">
        <v>0.27</v>
      </c>
      <c r="D45" s="123">
        <v>49984</v>
      </c>
      <c r="E45" s="124">
        <v>1.1000000000000001</v>
      </c>
      <c r="F45" s="124">
        <v>2.86</v>
      </c>
    </row>
    <row r="46" spans="1:20" s="294" customFormat="1">
      <c r="B46" s="121" t="s">
        <v>24</v>
      </c>
      <c r="C46" s="122">
        <v>0.24</v>
      </c>
      <c r="D46" s="123">
        <v>54461</v>
      </c>
      <c r="E46" s="124">
        <v>1.17</v>
      </c>
      <c r="F46" s="124">
        <v>2.64</v>
      </c>
    </row>
    <row r="47" spans="1:20" s="294" customFormat="1">
      <c r="B47" s="121" t="s">
        <v>23</v>
      </c>
      <c r="C47" s="122">
        <v>0.24</v>
      </c>
      <c r="D47" s="123">
        <v>62513</v>
      </c>
      <c r="E47" s="124">
        <v>1.17</v>
      </c>
      <c r="F47" s="124">
        <v>2.63</v>
      </c>
    </row>
    <row r="48" spans="1:20" s="294" customFormat="1">
      <c r="B48" s="121" t="s">
        <v>15</v>
      </c>
      <c r="C48" s="122">
        <v>0.23</v>
      </c>
      <c r="D48" s="123">
        <v>62513</v>
      </c>
      <c r="E48" s="124">
        <v>1.17</v>
      </c>
      <c r="F48" s="124">
        <v>2.63</v>
      </c>
    </row>
    <row r="49" spans="2:7" s="294" customFormat="1">
      <c r="B49" s="121" t="s">
        <v>7</v>
      </c>
      <c r="C49" s="122">
        <v>0.23</v>
      </c>
      <c r="D49" s="123">
        <v>67296</v>
      </c>
      <c r="E49" s="124">
        <v>1.23</v>
      </c>
      <c r="F49" s="124">
        <v>2.75</v>
      </c>
      <c r="G49" s="12"/>
    </row>
    <row r="50" spans="2:7" s="294" customFormat="1">
      <c r="B50" s="121" t="s">
        <v>10</v>
      </c>
      <c r="C50" s="122">
        <v>0.23</v>
      </c>
      <c r="D50" s="123">
        <v>67296</v>
      </c>
      <c r="E50" s="124">
        <v>1.23</v>
      </c>
      <c r="F50" s="124">
        <v>2.75</v>
      </c>
    </row>
    <row r="51" spans="2:7" s="294" customFormat="1">
      <c r="B51" s="126" t="s">
        <v>16</v>
      </c>
      <c r="D51" s="127">
        <v>58699</v>
      </c>
      <c r="E51" s="128">
        <v>1.1599999999999999</v>
      </c>
      <c r="F51" s="128">
        <v>2.56</v>
      </c>
      <c r="G51" s="129">
        <v>0.23</v>
      </c>
    </row>
    <row r="52" spans="2:7" s="294" customFormat="1">
      <c r="B52" s="121" t="s">
        <v>20</v>
      </c>
      <c r="C52" s="122">
        <v>0.22</v>
      </c>
      <c r="D52" s="123">
        <v>57637</v>
      </c>
      <c r="E52" s="124">
        <v>0.97</v>
      </c>
      <c r="F52" s="124">
        <v>2.2999999999999998</v>
      </c>
    </row>
    <row r="53" spans="2:7" s="294" customFormat="1">
      <c r="B53" s="121" t="s">
        <v>11</v>
      </c>
      <c r="C53" s="122">
        <v>0.22</v>
      </c>
      <c r="D53" s="123">
        <v>62513</v>
      </c>
      <c r="E53" s="124">
        <v>1.17</v>
      </c>
      <c r="F53" s="124">
        <v>2.63</v>
      </c>
    </row>
    <row r="54" spans="2:7" s="294" customFormat="1">
      <c r="B54" s="121" t="s">
        <v>21</v>
      </c>
      <c r="C54" s="125">
        <v>0.21</v>
      </c>
      <c r="D54" s="123">
        <v>62513</v>
      </c>
      <c r="E54" s="124">
        <v>1.17</v>
      </c>
      <c r="F54" s="124">
        <v>2.63</v>
      </c>
    </row>
    <row r="55" spans="2:7" s="294" customFormat="1">
      <c r="B55" s="121" t="s">
        <v>13</v>
      </c>
      <c r="C55" s="122">
        <v>0.21</v>
      </c>
      <c r="D55" s="123">
        <v>67296</v>
      </c>
      <c r="E55" s="124">
        <v>1.23</v>
      </c>
      <c r="F55" s="124">
        <v>2.75</v>
      </c>
    </row>
    <row r="56" spans="2:7" s="294" customFormat="1">
      <c r="B56" s="121" t="s">
        <v>8</v>
      </c>
      <c r="C56" s="122">
        <v>0.21</v>
      </c>
      <c r="D56" s="123">
        <v>67296</v>
      </c>
      <c r="E56" s="124">
        <v>1.23</v>
      </c>
      <c r="F56" s="124">
        <v>2.75</v>
      </c>
    </row>
    <row r="57" spans="2:7" s="294" customFormat="1">
      <c r="B57" s="121" t="s">
        <v>19</v>
      </c>
      <c r="C57" s="122">
        <v>0.21</v>
      </c>
      <c r="D57" s="123">
        <v>67296</v>
      </c>
      <c r="E57" s="124">
        <v>1.23</v>
      </c>
      <c r="F57" s="124">
        <v>2.75</v>
      </c>
    </row>
    <row r="58" spans="2:7" s="294" customFormat="1">
      <c r="B58" s="121" t="s">
        <v>9</v>
      </c>
      <c r="C58" s="122">
        <v>0.21</v>
      </c>
      <c r="D58" s="123">
        <v>67296</v>
      </c>
      <c r="E58" s="124">
        <v>1.23</v>
      </c>
      <c r="F58" s="124">
        <v>2.75</v>
      </c>
    </row>
    <row r="59" spans="2:7" s="294" customFormat="1">
      <c r="B59" s="121" t="s">
        <v>14</v>
      </c>
      <c r="C59" s="122">
        <v>0.19</v>
      </c>
      <c r="D59" s="123">
        <v>67296</v>
      </c>
      <c r="E59" s="124">
        <v>1.23</v>
      </c>
      <c r="F59" s="124">
        <v>2.75</v>
      </c>
    </row>
    <row r="60" spans="2:7" s="294" customFormat="1">
      <c r="B60" s="121" t="s">
        <v>18</v>
      </c>
      <c r="C60" s="122">
        <v>0.18</v>
      </c>
      <c r="D60" s="123">
        <v>72804</v>
      </c>
      <c r="E60" s="124">
        <v>1.2</v>
      </c>
      <c r="F60" s="124">
        <v>2.69</v>
      </c>
    </row>
    <row r="61" spans="2:7" s="294" customFormat="1">
      <c r="B61" s="121" t="s">
        <v>26</v>
      </c>
      <c r="C61" s="122">
        <v>0.18</v>
      </c>
      <c r="D61" s="123">
        <v>67296</v>
      </c>
      <c r="E61" s="124">
        <v>1.23</v>
      </c>
      <c r="F61" s="124">
        <v>2.75</v>
      </c>
    </row>
    <row r="62" spans="2:7" s="294" customFormat="1">
      <c r="B62" s="121" t="s">
        <v>17</v>
      </c>
      <c r="C62" s="122">
        <v>0.18</v>
      </c>
      <c r="D62" s="123">
        <v>67296</v>
      </c>
      <c r="E62" s="124">
        <v>1.23</v>
      </c>
      <c r="F62" s="124">
        <v>2.75</v>
      </c>
    </row>
    <row r="63" spans="2:7" s="294" customFormat="1">
      <c r="B63" s="121" t="s">
        <v>12</v>
      </c>
      <c r="C63" s="122">
        <v>0.17</v>
      </c>
      <c r="D63" s="123">
        <v>67296</v>
      </c>
      <c r="E63" s="124">
        <v>1.23</v>
      </c>
      <c r="F63" s="124">
        <v>2.75</v>
      </c>
    </row>
    <row r="64" spans="2:7" s="294" customFormat="1">
      <c r="B64" s="121" t="s">
        <v>22</v>
      </c>
      <c r="C64" s="122">
        <v>0.15</v>
      </c>
      <c r="D64" s="123">
        <v>67296</v>
      </c>
      <c r="E64" s="124">
        <v>1.23</v>
      </c>
      <c r="F64" s="124">
        <v>2.75</v>
      </c>
    </row>
    <row r="65" spans="1:8" s="294" customFormat="1">
      <c r="B65" s="121" t="s">
        <v>25</v>
      </c>
      <c r="C65" s="122">
        <v>0.11</v>
      </c>
      <c r="D65" s="123">
        <v>67296</v>
      </c>
      <c r="E65" s="124">
        <v>1.23</v>
      </c>
      <c r="F65" s="124">
        <v>2.75</v>
      </c>
    </row>
    <row r="66" spans="1:8" s="294" customFormat="1"/>
    <row r="67" spans="1:8" s="294" customFormat="1" ht="14.25" customHeight="1">
      <c r="A67" s="725" t="s">
        <v>270</v>
      </c>
      <c r="B67" s="725"/>
      <c r="C67" s="725"/>
      <c r="D67" s="725"/>
      <c r="E67" s="725"/>
      <c r="F67" s="725"/>
      <c r="G67" s="725"/>
      <c r="H67" s="725"/>
    </row>
    <row r="68" spans="1:8" s="294" customFormat="1">
      <c r="A68" s="725" t="s">
        <v>98</v>
      </c>
      <c r="B68" s="725"/>
      <c r="C68" s="725"/>
      <c r="D68" s="725"/>
      <c r="E68" s="725"/>
      <c r="F68" s="725"/>
      <c r="G68" s="725"/>
      <c r="H68" s="725"/>
    </row>
    <row r="69" spans="1:8" s="294" customFormat="1"/>
    <row r="70" spans="1:8" s="281" customFormat="1">
      <c r="A70" s="281" t="s">
        <v>302</v>
      </c>
    </row>
    <row r="71" spans="1:8" s="294" customFormat="1"/>
    <row r="72" spans="1:8" s="294" customFormat="1">
      <c r="B72" s="294" t="s">
        <v>303</v>
      </c>
      <c r="C72" s="72" t="s">
        <v>304</v>
      </c>
      <c r="D72" s="294" t="s">
        <v>50</v>
      </c>
    </row>
    <row r="73" spans="1:8" s="294" customFormat="1">
      <c r="B73" s="294" t="s">
        <v>10</v>
      </c>
      <c r="C73" s="72">
        <v>0.7</v>
      </c>
    </row>
    <row r="74" spans="1:8" s="294" customFormat="1">
      <c r="B74" s="294" t="s">
        <v>7</v>
      </c>
      <c r="C74" s="72">
        <v>0.7</v>
      </c>
    </row>
    <row r="75" spans="1:8" s="294" customFormat="1">
      <c r="B75" s="475" t="s">
        <v>16</v>
      </c>
      <c r="D75" s="230">
        <v>1.5</v>
      </c>
    </row>
    <row r="76" spans="1:8" s="294" customFormat="1">
      <c r="B76" s="294" t="s">
        <v>19</v>
      </c>
      <c r="C76" s="72">
        <v>1.6</v>
      </c>
    </row>
    <row r="77" spans="1:8" s="294" customFormat="1">
      <c r="B77" s="294" t="s">
        <v>23</v>
      </c>
      <c r="C77" s="72">
        <v>1.8</v>
      </c>
      <c r="D77" s="72"/>
    </row>
    <row r="78" spans="1:8" s="294" customFormat="1">
      <c r="B78" s="294" t="s">
        <v>20</v>
      </c>
      <c r="C78" s="72">
        <v>2.1</v>
      </c>
    </row>
    <row r="79" spans="1:8" s="294" customFormat="1">
      <c r="B79" s="294" t="s">
        <v>27</v>
      </c>
      <c r="C79" s="72">
        <v>2.2999999999999998</v>
      </c>
      <c r="D79" s="298"/>
    </row>
    <row r="80" spans="1:8" s="294" customFormat="1">
      <c r="B80" s="294" t="s">
        <v>9</v>
      </c>
      <c r="C80" s="72">
        <v>2.2999999999999998</v>
      </c>
    </row>
    <row r="81" spans="1:4" s="294" customFormat="1">
      <c r="B81" s="294" t="s">
        <v>11</v>
      </c>
      <c r="C81" s="72">
        <v>2.7</v>
      </c>
      <c r="D81" s="298"/>
    </row>
    <row r="82" spans="1:4" s="294" customFormat="1">
      <c r="B82" s="294" t="s">
        <v>8</v>
      </c>
      <c r="C82" s="72">
        <v>2.7</v>
      </c>
      <c r="D82" s="298"/>
    </row>
    <row r="83" spans="1:4" s="294" customFormat="1">
      <c r="B83" s="294" t="s">
        <v>15</v>
      </c>
      <c r="C83" s="72">
        <v>2.8</v>
      </c>
      <c r="D83" s="298"/>
    </row>
    <row r="84" spans="1:4" s="294" customFormat="1">
      <c r="B84" s="294" t="s">
        <v>13</v>
      </c>
      <c r="C84" s="72">
        <v>3.3</v>
      </c>
      <c r="D84" s="298"/>
    </row>
    <row r="85" spans="1:4" s="294" customFormat="1">
      <c r="B85" s="294" t="s">
        <v>24</v>
      </c>
      <c r="C85" s="72">
        <v>3.8</v>
      </c>
      <c r="D85" s="298"/>
    </row>
    <row r="86" spans="1:4" s="294" customFormat="1">
      <c r="B86" s="294" t="s">
        <v>14</v>
      </c>
      <c r="C86" s="72">
        <v>4.0999999999999996</v>
      </c>
      <c r="D86" s="298"/>
    </row>
    <row r="87" spans="1:4" s="294" customFormat="1">
      <c r="B87" s="294" t="s">
        <v>18</v>
      </c>
      <c r="C87" s="72">
        <v>4.5999999999999996</v>
      </c>
    </row>
    <row r="88" spans="1:4" s="294" customFormat="1">
      <c r="B88" s="294" t="s">
        <v>21</v>
      </c>
      <c r="C88" s="72">
        <v>5.2</v>
      </c>
      <c r="D88" s="298"/>
    </row>
    <row r="89" spans="1:4" s="294" customFormat="1">
      <c r="B89" s="490" t="s">
        <v>26</v>
      </c>
      <c r="C89" s="525">
        <v>6.02</v>
      </c>
    </row>
    <row r="90" spans="1:4" s="294" customFormat="1">
      <c r="B90" s="294" t="s">
        <v>17</v>
      </c>
      <c r="C90" s="72">
        <v>6.4</v>
      </c>
      <c r="D90" s="230"/>
    </row>
    <row r="91" spans="1:4" s="294" customFormat="1">
      <c r="B91" s="294" t="s">
        <v>12</v>
      </c>
      <c r="C91" s="72">
        <v>6.4</v>
      </c>
      <c r="D91" s="298"/>
    </row>
    <row r="92" spans="1:4" s="294" customFormat="1">
      <c r="B92" s="294" t="s">
        <v>22</v>
      </c>
      <c r="C92" s="72">
        <v>7.5</v>
      </c>
    </row>
    <row r="93" spans="1:4" s="294" customFormat="1">
      <c r="B93" s="294" t="s">
        <v>25</v>
      </c>
      <c r="C93" s="72">
        <v>9.1</v>
      </c>
    </row>
    <row r="94" spans="1:4" s="294" customFormat="1"/>
    <row r="95" spans="1:4" s="294" customFormat="1">
      <c r="A95" s="294" t="s">
        <v>305</v>
      </c>
    </row>
    <row r="96" spans="1:4" s="294" customFormat="1">
      <c r="A96" s="294" t="s">
        <v>306</v>
      </c>
    </row>
    <row r="97" s="294" customFormat="1"/>
  </sheetData>
  <mergeCells count="8">
    <mergeCell ref="A42:I42"/>
    <mergeCell ref="A67:H67"/>
    <mergeCell ref="A68:H68"/>
    <mergeCell ref="A1:I1"/>
    <mergeCell ref="A28:H28"/>
    <mergeCell ref="A29:H29"/>
    <mergeCell ref="A31:I31"/>
    <mergeCell ref="A40:H4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260"/>
  <sheetViews>
    <sheetView topLeftCell="A256" zoomScale="84" zoomScaleNormal="84" workbookViewId="0">
      <selection activeCell="A258" sqref="A258"/>
    </sheetView>
  </sheetViews>
  <sheetFormatPr defaultColWidth="8.6640625" defaultRowHeight="14.4"/>
  <cols>
    <col min="2" max="2" width="12.44140625" bestFit="1" customWidth="1"/>
    <col min="3" max="3" width="13.44140625" customWidth="1"/>
    <col min="5" max="5" width="11.109375" customWidth="1"/>
    <col min="6" max="6" width="13.33203125" customWidth="1"/>
    <col min="7" max="7" width="12.109375" customWidth="1"/>
    <col min="8" max="8" width="16.5546875" customWidth="1"/>
    <col min="9" max="9" width="12.109375" customWidth="1"/>
  </cols>
  <sheetData>
    <row r="1" spans="1:16" s="18" customFormat="1">
      <c r="A1" s="726" t="s">
        <v>422</v>
      </c>
      <c r="B1" s="726"/>
      <c r="C1" s="726"/>
      <c r="D1" s="726"/>
      <c r="E1" s="726"/>
      <c r="F1" s="726"/>
      <c r="G1" s="726"/>
      <c r="H1" s="726"/>
      <c r="I1" s="726"/>
      <c r="K1" s="81"/>
      <c r="L1" s="81"/>
      <c r="M1" s="81"/>
      <c r="N1" s="81"/>
      <c r="O1" s="81"/>
      <c r="P1" s="81"/>
    </row>
    <row r="2" spans="1:16" s="294" customFormat="1">
      <c r="K2" s="300"/>
      <c r="L2" s="300"/>
      <c r="M2" s="300"/>
      <c r="N2" s="300"/>
      <c r="O2" s="300"/>
      <c r="P2" s="300"/>
    </row>
    <row r="3" spans="1:16" s="294" customFormat="1" ht="24">
      <c r="C3" s="296" t="s">
        <v>99</v>
      </c>
      <c r="D3" s="296" t="s">
        <v>35</v>
      </c>
      <c r="E3" s="294" t="s">
        <v>50</v>
      </c>
      <c r="F3" s="294" t="s">
        <v>261</v>
      </c>
      <c r="G3" s="294" t="s">
        <v>212</v>
      </c>
      <c r="K3" s="300"/>
      <c r="L3" s="300"/>
      <c r="M3" s="300"/>
      <c r="N3" s="300"/>
      <c r="O3" s="300"/>
      <c r="P3" s="300"/>
    </row>
    <row r="4" spans="1:16" s="294" customFormat="1">
      <c r="B4" s="62" t="s">
        <v>10</v>
      </c>
      <c r="C4" s="92">
        <v>1.4E-2</v>
      </c>
      <c r="D4" s="42">
        <v>1</v>
      </c>
      <c r="F4" s="297">
        <v>4.2999999999999997E-2</v>
      </c>
      <c r="G4" s="297">
        <v>5.7000000000000002E-2</v>
      </c>
      <c r="K4" s="300"/>
      <c r="L4" s="300"/>
      <c r="M4" s="300"/>
      <c r="N4" s="300"/>
      <c r="O4" s="300"/>
      <c r="P4" s="300"/>
    </row>
    <row r="5" spans="1:16" s="294" customFormat="1">
      <c r="B5" s="62" t="s">
        <v>81</v>
      </c>
      <c r="C5" s="92">
        <v>1.4999999999999999E-2</v>
      </c>
      <c r="D5" s="42">
        <v>1.6</v>
      </c>
      <c r="F5" s="297">
        <v>4.2999999999999997E-2</v>
      </c>
      <c r="G5" s="297">
        <v>5.7000000000000002E-2</v>
      </c>
      <c r="K5" s="300"/>
      <c r="L5" s="300"/>
      <c r="M5" s="300"/>
      <c r="N5" s="300"/>
      <c r="O5" s="300"/>
      <c r="P5" s="300"/>
    </row>
    <row r="6" spans="1:16" s="294" customFormat="1">
      <c r="B6" s="66" t="s">
        <v>16</v>
      </c>
      <c r="D6" s="523">
        <v>1.3</v>
      </c>
      <c r="E6" s="98">
        <v>1.4999999999999999E-2</v>
      </c>
      <c r="F6" s="299">
        <v>4.2999999999999997E-2</v>
      </c>
      <c r="G6" s="299">
        <v>5.7000000000000002E-2</v>
      </c>
      <c r="K6" s="300"/>
      <c r="L6" s="300"/>
      <c r="M6" s="300"/>
      <c r="N6" s="300"/>
      <c r="O6" s="300"/>
      <c r="P6" s="300"/>
    </row>
    <row r="7" spans="1:16" s="294" customFormat="1">
      <c r="B7" s="60" t="s">
        <v>20</v>
      </c>
      <c r="C7" s="92">
        <v>1.9E-2</v>
      </c>
      <c r="D7" s="42">
        <v>1.8</v>
      </c>
      <c r="F7" s="297">
        <v>4.2999999999999997E-2</v>
      </c>
      <c r="G7" s="297">
        <v>5.7000000000000002E-2</v>
      </c>
      <c r="K7" s="300"/>
      <c r="L7" s="300"/>
      <c r="M7" s="300"/>
      <c r="N7" s="300"/>
      <c r="O7" s="300"/>
      <c r="P7" s="300"/>
    </row>
    <row r="8" spans="1:16" s="294" customFormat="1">
      <c r="B8" s="62" t="s">
        <v>23</v>
      </c>
      <c r="C8" s="92">
        <v>2.1999999999999999E-2</v>
      </c>
      <c r="D8" s="42">
        <v>1.8</v>
      </c>
      <c r="F8" s="297">
        <v>4.2999999999999997E-2</v>
      </c>
      <c r="G8" s="297">
        <v>5.7000000000000002E-2</v>
      </c>
      <c r="K8" s="300"/>
      <c r="L8" s="300"/>
      <c r="M8" s="300"/>
      <c r="N8" s="300"/>
      <c r="O8" s="300"/>
      <c r="P8" s="300"/>
    </row>
    <row r="9" spans="1:16" s="294" customFormat="1">
      <c r="B9" s="63" t="s">
        <v>21</v>
      </c>
      <c r="C9" s="92">
        <v>2.5000000000000001E-2</v>
      </c>
      <c r="D9" s="42">
        <v>1.2</v>
      </c>
      <c r="F9" s="297">
        <v>4.2999999999999997E-2</v>
      </c>
      <c r="G9" s="297">
        <v>5.7000000000000002E-2</v>
      </c>
      <c r="K9" s="300"/>
      <c r="L9" s="300"/>
      <c r="M9" s="300"/>
      <c r="N9" s="300"/>
      <c r="O9" s="300"/>
      <c r="P9" s="300"/>
    </row>
    <row r="10" spans="1:16" s="294" customFormat="1">
      <c r="B10" s="60" t="s">
        <v>27</v>
      </c>
      <c r="C10" s="92">
        <v>2.5000000000000001E-2</v>
      </c>
      <c r="D10" s="42">
        <v>2</v>
      </c>
      <c r="F10" s="297">
        <v>4.2999999999999997E-2</v>
      </c>
      <c r="G10" s="297">
        <v>5.7000000000000002E-2</v>
      </c>
      <c r="K10" s="300"/>
      <c r="L10" s="300"/>
      <c r="M10" s="300"/>
      <c r="N10" s="300"/>
      <c r="O10" s="300"/>
      <c r="P10" s="300"/>
    </row>
    <row r="11" spans="1:16" s="294" customFormat="1">
      <c r="B11" s="62" t="s">
        <v>19</v>
      </c>
      <c r="C11" s="92">
        <v>2.7E-2</v>
      </c>
      <c r="D11" s="42">
        <v>1.3</v>
      </c>
      <c r="F11" s="297">
        <v>4.2999999999999997E-2</v>
      </c>
      <c r="G11" s="297">
        <v>5.7000000000000002E-2</v>
      </c>
      <c r="K11" s="300"/>
      <c r="L11" s="300"/>
      <c r="M11" s="300"/>
      <c r="N11" s="300"/>
      <c r="O11" s="300"/>
      <c r="P11" s="300"/>
    </row>
    <row r="12" spans="1:16" s="294" customFormat="1">
      <c r="B12" s="62" t="s">
        <v>11</v>
      </c>
      <c r="C12" s="92">
        <v>2.9000000000000001E-2</v>
      </c>
      <c r="D12" s="42">
        <v>1.2</v>
      </c>
      <c r="F12" s="297">
        <v>4.2999999999999997E-2</v>
      </c>
      <c r="G12" s="297">
        <v>5.7000000000000002E-2</v>
      </c>
      <c r="K12" s="300"/>
      <c r="L12" s="300"/>
      <c r="M12" s="300"/>
      <c r="N12" s="300"/>
      <c r="O12" s="300"/>
      <c r="P12" s="300"/>
    </row>
    <row r="13" spans="1:16" s="294" customFormat="1">
      <c r="B13" s="62" t="s">
        <v>24</v>
      </c>
      <c r="C13" s="91">
        <v>2.9000000000000001E-2</v>
      </c>
      <c r="D13" s="42">
        <v>1.6</v>
      </c>
      <c r="E13" s="98"/>
      <c r="F13" s="297">
        <v>4.2999999999999997E-2</v>
      </c>
      <c r="G13" s="297">
        <v>5.7000000000000002E-2</v>
      </c>
      <c r="K13" s="300"/>
      <c r="L13" s="300"/>
      <c r="M13" s="300"/>
      <c r="N13" s="300"/>
      <c r="O13" s="300"/>
      <c r="P13" s="300"/>
    </row>
    <row r="14" spans="1:16" s="294" customFormat="1">
      <c r="B14" s="62" t="s">
        <v>12</v>
      </c>
      <c r="C14" s="92">
        <v>0.03</v>
      </c>
      <c r="D14" s="42">
        <v>0.8</v>
      </c>
      <c r="F14" s="297">
        <v>4.2999999999999997E-2</v>
      </c>
      <c r="G14" s="297">
        <v>5.7000000000000002E-2</v>
      </c>
      <c r="K14" s="300"/>
      <c r="L14" s="300"/>
      <c r="M14" s="300"/>
      <c r="N14" s="300"/>
      <c r="O14" s="300"/>
      <c r="P14" s="300"/>
    </row>
    <row r="15" spans="1:16" s="294" customFormat="1">
      <c r="B15" s="62" t="s">
        <v>13</v>
      </c>
      <c r="C15" s="92">
        <v>3.6999999999999998E-2</v>
      </c>
      <c r="D15" s="42">
        <v>1.5</v>
      </c>
      <c r="F15" s="297">
        <v>4.2999999999999997E-2</v>
      </c>
      <c r="G15" s="297">
        <v>5.7000000000000002E-2</v>
      </c>
      <c r="K15" s="300"/>
      <c r="L15" s="300"/>
      <c r="M15" s="300"/>
      <c r="N15" s="300"/>
      <c r="O15" s="300"/>
      <c r="P15" s="300"/>
    </row>
    <row r="16" spans="1:16" s="294" customFormat="1">
      <c r="B16" s="62" t="s">
        <v>8</v>
      </c>
      <c r="C16" s="92">
        <v>3.9E-2</v>
      </c>
      <c r="D16" s="42">
        <v>1.4</v>
      </c>
      <c r="F16" s="297">
        <v>4.2999999999999997E-2</v>
      </c>
      <c r="G16" s="297">
        <v>5.7000000000000002E-2</v>
      </c>
      <c r="K16" s="300"/>
      <c r="L16" s="300"/>
      <c r="M16" s="300"/>
      <c r="N16" s="300"/>
      <c r="O16" s="300"/>
      <c r="P16" s="300"/>
    </row>
    <row r="17" spans="1:16" s="294" customFormat="1">
      <c r="B17" s="62" t="s">
        <v>18</v>
      </c>
      <c r="C17" s="92">
        <v>4.5999999999999999E-2</v>
      </c>
      <c r="D17" s="42">
        <v>2.6</v>
      </c>
      <c r="F17" s="297">
        <v>4.2999999999999997E-2</v>
      </c>
      <c r="G17" s="297">
        <v>5.7000000000000002E-2</v>
      </c>
      <c r="K17" s="300"/>
      <c r="L17" s="300"/>
      <c r="M17" s="300"/>
      <c r="N17" s="300"/>
      <c r="O17" s="300"/>
      <c r="P17" s="300"/>
    </row>
    <row r="18" spans="1:16" s="294" customFormat="1">
      <c r="B18" s="60" t="s">
        <v>25</v>
      </c>
      <c r="C18" s="92">
        <v>0.05</v>
      </c>
      <c r="D18" s="42">
        <v>1.8</v>
      </c>
      <c r="F18" s="297">
        <v>4.2999999999999997E-2</v>
      </c>
      <c r="G18" s="297">
        <v>5.7000000000000002E-2</v>
      </c>
    </row>
    <row r="19" spans="1:16" s="294" customFormat="1">
      <c r="B19" s="62" t="s">
        <v>14</v>
      </c>
      <c r="C19" s="92">
        <v>5.0999999999999997E-2</v>
      </c>
      <c r="D19" s="42">
        <v>1.2</v>
      </c>
      <c r="F19" s="297">
        <v>4.2999999999999997E-2</v>
      </c>
      <c r="G19" s="297">
        <v>5.7000000000000002E-2</v>
      </c>
    </row>
    <row r="20" spans="1:16" s="294" customFormat="1">
      <c r="B20" s="62" t="s">
        <v>15</v>
      </c>
      <c r="C20" s="92">
        <v>5.1999999999999998E-2</v>
      </c>
      <c r="D20" s="42">
        <v>3</v>
      </c>
      <c r="F20" s="297">
        <v>4.2999999999999997E-2</v>
      </c>
      <c r="G20" s="297">
        <v>5.7000000000000002E-2</v>
      </c>
    </row>
    <row r="21" spans="1:16" s="294" customFormat="1">
      <c r="B21" s="62" t="s">
        <v>22</v>
      </c>
      <c r="C21" s="92">
        <v>5.8000000000000003E-2</v>
      </c>
      <c r="D21" s="42">
        <v>1.4</v>
      </c>
      <c r="F21" s="297">
        <v>4.2999999999999997E-2</v>
      </c>
      <c r="G21" s="297">
        <v>5.7000000000000002E-2</v>
      </c>
    </row>
    <row r="22" spans="1:16" s="294" customFormat="1">
      <c r="B22" s="63" t="s">
        <v>9</v>
      </c>
      <c r="C22" s="92">
        <v>6.3E-2</v>
      </c>
      <c r="D22" s="42">
        <v>2.6</v>
      </c>
      <c r="F22" s="297">
        <v>4.2999999999999997E-2</v>
      </c>
      <c r="G22" s="297">
        <v>5.7000000000000002E-2</v>
      </c>
    </row>
    <row r="23" spans="1:16" s="294" customFormat="1">
      <c r="B23" s="62" t="s">
        <v>17</v>
      </c>
      <c r="C23" s="92">
        <v>6.4000000000000001E-2</v>
      </c>
      <c r="D23" s="42">
        <v>1.9</v>
      </c>
      <c r="F23" s="297">
        <v>4.2999999999999997E-2</v>
      </c>
      <c r="G23" s="297">
        <v>5.7000000000000002E-2</v>
      </c>
    </row>
    <row r="24" spans="1:16" s="301" customFormat="1">
      <c r="B24" s="540" t="s">
        <v>92</v>
      </c>
      <c r="C24" s="534">
        <v>7.3999999999999996E-2</v>
      </c>
      <c r="D24" s="52">
        <v>1.9</v>
      </c>
      <c r="E24" s="490"/>
      <c r="F24" s="432">
        <v>4.2999999999999997E-2</v>
      </c>
      <c r="G24" s="432">
        <v>5.7000000000000002E-2</v>
      </c>
    </row>
    <row r="25" spans="1:16" s="294" customFormat="1">
      <c r="B25" s="306" t="s">
        <v>42</v>
      </c>
      <c r="C25" s="92">
        <v>4.2999999999999997E-2</v>
      </c>
      <c r="D25" s="42">
        <v>0.4</v>
      </c>
      <c r="F25" s="297">
        <v>4.2999999999999997E-2</v>
      </c>
      <c r="G25" s="297">
        <v>5.7000000000000002E-2</v>
      </c>
      <c r="K25" s="300"/>
      <c r="L25" s="300"/>
      <c r="M25" s="300"/>
      <c r="N25" s="300"/>
      <c r="O25" s="300"/>
      <c r="P25" s="300"/>
    </row>
    <row r="26" spans="1:16" s="294" customFormat="1">
      <c r="B26" s="306" t="s">
        <v>46</v>
      </c>
      <c r="C26" s="92">
        <v>5.7000000000000002E-2</v>
      </c>
      <c r="D26" s="42">
        <v>0.1</v>
      </c>
      <c r="F26" s="297">
        <v>4.2999999999999997E-2</v>
      </c>
      <c r="G26" s="297">
        <v>5.7000000000000002E-2</v>
      </c>
    </row>
    <row r="27" spans="1:16" s="294" customFormat="1">
      <c r="C27" s="296"/>
      <c r="D27" s="296"/>
    </row>
    <row r="28" spans="1:16" s="294" customFormat="1" ht="14.25" customHeight="1">
      <c r="A28" s="725" t="s">
        <v>240</v>
      </c>
      <c r="B28" s="725"/>
      <c r="C28" s="725"/>
      <c r="D28" s="725"/>
      <c r="E28" s="725"/>
      <c r="F28" s="725"/>
      <c r="G28" s="725"/>
      <c r="H28" s="725"/>
      <c r="I28" s="725"/>
    </row>
    <row r="29" spans="1:16" s="294" customFormat="1" ht="42.75" customHeight="1">
      <c r="A29" s="725" t="s">
        <v>100</v>
      </c>
      <c r="B29" s="725"/>
      <c r="C29" s="725"/>
      <c r="D29" s="725"/>
      <c r="E29" s="725"/>
      <c r="F29" s="725"/>
      <c r="G29" s="725"/>
      <c r="H29" s="725"/>
      <c r="I29" s="725"/>
    </row>
    <row r="30" spans="1:16">
      <c r="A30" s="75"/>
      <c r="B30" s="75"/>
      <c r="C30" s="75"/>
      <c r="D30" s="75"/>
      <c r="E30" s="75"/>
      <c r="F30" s="75"/>
      <c r="G30" s="75"/>
      <c r="H30" s="75"/>
      <c r="I30" s="75"/>
      <c r="J30" s="58"/>
      <c r="K30" s="58"/>
      <c r="L30" s="58"/>
      <c r="M30" s="58"/>
      <c r="N30" s="58"/>
      <c r="O30" s="58"/>
      <c r="P30" s="58"/>
    </row>
    <row r="31" spans="1:16" s="294" customFormat="1">
      <c r="A31" s="726" t="s">
        <v>423</v>
      </c>
      <c r="B31" s="726"/>
      <c r="C31" s="726"/>
      <c r="D31" s="726"/>
      <c r="E31" s="726"/>
      <c r="F31" s="726"/>
      <c r="G31" s="726"/>
      <c r="H31" s="726"/>
      <c r="I31" s="726"/>
      <c r="J31" s="18"/>
      <c r="K31" s="18"/>
      <c r="L31" s="18"/>
      <c r="M31" s="18"/>
      <c r="N31" s="18"/>
      <c r="O31" s="18"/>
      <c r="P31" s="18"/>
    </row>
    <row r="32" spans="1:16" s="294" customFormat="1">
      <c r="A32" s="519"/>
      <c r="B32" s="519"/>
      <c r="C32" s="519"/>
      <c r="D32" s="519"/>
      <c r="E32" s="519"/>
      <c r="F32" s="519"/>
      <c r="G32" s="519"/>
      <c r="H32" s="519"/>
      <c r="I32" s="519"/>
      <c r="L32" s="150"/>
      <c r="M32" s="150"/>
      <c r="N32" s="150"/>
      <c r="O32" s="150"/>
    </row>
    <row r="33" spans="1:20" s="294" customFormat="1" ht="24">
      <c r="A33" s="519"/>
      <c r="B33" s="519"/>
      <c r="C33" s="550" t="s">
        <v>99</v>
      </c>
      <c r="D33" s="550" t="s">
        <v>90</v>
      </c>
      <c r="E33" s="549"/>
      <c r="F33" s="519"/>
      <c r="G33" s="519"/>
      <c r="H33" s="519"/>
      <c r="I33" s="519"/>
      <c r="L33" s="150"/>
      <c r="M33" s="150"/>
      <c r="N33" s="150"/>
      <c r="O33" s="150"/>
    </row>
    <row r="34" spans="1:20" s="294" customFormat="1">
      <c r="A34" s="519"/>
      <c r="B34" s="546">
        <v>2015</v>
      </c>
      <c r="C34" s="555">
        <v>2.3E-2</v>
      </c>
      <c r="D34" s="548">
        <v>1.7</v>
      </c>
      <c r="E34" s="547"/>
      <c r="F34" s="519"/>
      <c r="G34" s="519"/>
      <c r="H34" s="519"/>
      <c r="I34" s="519"/>
      <c r="L34" s="150"/>
      <c r="M34" s="150"/>
      <c r="N34" s="150"/>
      <c r="O34" s="150"/>
    </row>
    <row r="35" spans="1:20" s="294" customFormat="1">
      <c r="A35" s="519"/>
      <c r="B35" s="546">
        <v>2016</v>
      </c>
      <c r="C35" s="553">
        <v>6.4000000000000001E-2</v>
      </c>
      <c r="D35" s="552">
        <v>5.5</v>
      </c>
      <c r="E35" s="547"/>
      <c r="F35" s="519"/>
      <c r="G35" s="519"/>
      <c r="H35" s="519"/>
      <c r="I35" s="519"/>
      <c r="L35" s="150"/>
      <c r="M35" s="150"/>
      <c r="N35" s="150"/>
      <c r="O35" s="150"/>
    </row>
    <row r="36" spans="1:20" s="294" customFormat="1">
      <c r="A36" s="519"/>
      <c r="B36" s="546">
        <v>2017</v>
      </c>
      <c r="C36" s="554">
        <v>0.04</v>
      </c>
      <c r="D36" s="551">
        <v>2.4</v>
      </c>
      <c r="E36" s="547"/>
      <c r="F36" s="519"/>
      <c r="G36" s="519"/>
      <c r="H36" s="519"/>
      <c r="I36" s="519"/>
      <c r="L36" s="150"/>
      <c r="M36" s="150"/>
      <c r="N36" s="150"/>
      <c r="O36" s="150"/>
    </row>
    <row r="37" spans="1:20" s="294" customFormat="1">
      <c r="A37" s="519"/>
      <c r="B37" s="546">
        <v>2018</v>
      </c>
      <c r="C37" s="554">
        <v>2.1999999999999999E-2</v>
      </c>
      <c r="D37" s="551">
        <v>2.1</v>
      </c>
      <c r="E37" s="547"/>
      <c r="F37" s="519"/>
      <c r="G37" s="519"/>
      <c r="H37" s="519"/>
      <c r="I37" s="519"/>
      <c r="L37" s="150"/>
      <c r="M37" s="150"/>
      <c r="N37" s="150"/>
      <c r="O37" s="150"/>
    </row>
    <row r="38" spans="1:20" s="294" customFormat="1">
      <c r="A38" s="519"/>
      <c r="B38" s="546">
        <v>2019</v>
      </c>
      <c r="C38" s="554">
        <v>1.4999999999999999E-2</v>
      </c>
      <c r="D38" s="551">
        <v>1.3</v>
      </c>
      <c r="E38" s="547"/>
      <c r="F38" s="519"/>
      <c r="G38" s="519"/>
      <c r="H38" s="519"/>
      <c r="I38" s="519"/>
      <c r="L38" s="150"/>
      <c r="M38" s="150"/>
      <c r="N38" s="150"/>
      <c r="O38" s="150"/>
    </row>
    <row r="39" spans="1:20" s="294" customFormat="1">
      <c r="A39" s="527"/>
      <c r="B39" s="527"/>
      <c r="C39" s="527"/>
      <c r="D39" s="527"/>
      <c r="E39" s="527"/>
      <c r="F39" s="527"/>
      <c r="G39" s="527"/>
      <c r="H39" s="527"/>
      <c r="I39" s="527"/>
    </row>
    <row r="40" spans="1:20" s="294" customFormat="1" ht="15" customHeight="1">
      <c r="A40" s="725" t="s">
        <v>584</v>
      </c>
      <c r="B40" s="725"/>
      <c r="C40" s="725"/>
      <c r="D40" s="725"/>
      <c r="E40" s="725"/>
      <c r="F40" s="725"/>
      <c r="G40" s="725"/>
      <c r="H40" s="725"/>
      <c r="I40" s="519"/>
    </row>
    <row r="41" spans="1:20" s="294" customFormat="1" ht="15" customHeight="1">
      <c r="A41" s="737" t="s">
        <v>585</v>
      </c>
      <c r="B41" s="737"/>
      <c r="C41" s="737"/>
      <c r="D41" s="737"/>
      <c r="E41" s="737"/>
      <c r="F41" s="737"/>
      <c r="G41" s="737"/>
      <c r="H41" s="737"/>
      <c r="I41" s="519"/>
    </row>
    <row r="42" spans="1:20" s="294" customFormat="1"/>
    <row r="43" spans="1:20" s="294" customFormat="1">
      <c r="A43" s="609" t="s">
        <v>586</v>
      </c>
      <c r="B43" s="609"/>
      <c r="C43" s="609"/>
      <c r="D43" s="609"/>
      <c r="E43" s="609"/>
      <c r="F43" s="609"/>
      <c r="G43" s="609"/>
      <c r="H43" s="609"/>
      <c r="I43" s="609"/>
      <c r="J43" s="18"/>
      <c r="K43" s="81"/>
      <c r="L43" s="81"/>
      <c r="M43" s="81"/>
      <c r="N43" s="81"/>
      <c r="O43" s="81"/>
      <c r="P43" s="81"/>
      <c r="Q43" s="18"/>
      <c r="R43" s="18"/>
      <c r="S43" s="18"/>
      <c r="T43" s="18"/>
    </row>
    <row r="44" spans="1:20" s="294" customFormat="1">
      <c r="A44" s="604"/>
      <c r="B44" s="604"/>
      <c r="C44" s="604"/>
      <c r="D44" s="604"/>
      <c r="E44" s="604"/>
      <c r="F44" s="604"/>
      <c r="G44" s="604"/>
      <c r="H44" s="604"/>
      <c r="I44" s="604"/>
      <c r="K44" s="300"/>
      <c r="L44" s="300"/>
      <c r="M44" s="300"/>
      <c r="N44" s="300"/>
      <c r="O44" s="300"/>
      <c r="P44" s="300"/>
    </row>
    <row r="45" spans="1:20" s="294" customFormat="1" ht="24">
      <c r="A45" s="604"/>
      <c r="B45" s="604"/>
      <c r="C45" s="605" t="s">
        <v>99</v>
      </c>
      <c r="D45" s="605" t="s">
        <v>35</v>
      </c>
      <c r="E45" s="604" t="s">
        <v>587</v>
      </c>
      <c r="F45" s="604"/>
      <c r="G45" s="604"/>
      <c r="H45" s="604"/>
      <c r="I45" s="604"/>
      <c r="K45" s="300"/>
      <c r="L45" s="300"/>
      <c r="M45" s="300"/>
      <c r="N45" s="300"/>
      <c r="O45" s="300"/>
      <c r="P45" s="300"/>
    </row>
    <row r="46" spans="1:20" s="294" customFormat="1">
      <c r="A46" s="604"/>
      <c r="B46" s="606" t="s">
        <v>552</v>
      </c>
      <c r="C46" s="612">
        <v>9.1999999999999998E-2</v>
      </c>
      <c r="D46" s="604">
        <v>6.1</v>
      </c>
      <c r="E46" s="611">
        <v>3.2000000000000001E-2</v>
      </c>
      <c r="F46" s="604"/>
      <c r="G46" s="604"/>
      <c r="H46" s="604"/>
      <c r="I46" s="604"/>
      <c r="K46" s="300"/>
      <c r="L46" s="300"/>
      <c r="M46" s="300"/>
      <c r="N46" s="300"/>
      <c r="O46" s="300"/>
      <c r="P46" s="300"/>
    </row>
    <row r="47" spans="1:20" s="294" customFormat="1">
      <c r="A47" s="604"/>
      <c r="B47" s="606" t="s">
        <v>567</v>
      </c>
      <c r="C47" s="610">
        <v>8.6999999999999994E-2</v>
      </c>
      <c r="D47" s="604">
        <v>8.4</v>
      </c>
      <c r="E47" s="611">
        <v>3.2000000000000001E-2</v>
      </c>
      <c r="F47" s="604"/>
      <c r="G47" s="604"/>
      <c r="H47" s="604"/>
      <c r="I47" s="604"/>
      <c r="K47" s="300"/>
      <c r="L47" s="300"/>
      <c r="M47" s="300"/>
      <c r="N47" s="300"/>
      <c r="O47" s="300"/>
      <c r="P47" s="300"/>
    </row>
    <row r="48" spans="1:20" s="294" customFormat="1">
      <c r="A48" s="604"/>
      <c r="B48" s="606" t="s">
        <v>571</v>
      </c>
      <c r="C48" s="610">
        <v>8.4000000000000005E-2</v>
      </c>
      <c r="D48" s="604">
        <v>7.5</v>
      </c>
      <c r="E48" s="611">
        <v>3.2000000000000001E-2</v>
      </c>
      <c r="F48" s="604"/>
      <c r="G48" s="604"/>
      <c r="H48" s="604"/>
      <c r="I48" s="604"/>
      <c r="K48" s="300"/>
      <c r="L48" s="300"/>
      <c r="M48" s="300"/>
      <c r="N48" s="300"/>
      <c r="O48" s="300"/>
      <c r="P48" s="300"/>
    </row>
    <row r="49" spans="1:16" s="294" customFormat="1">
      <c r="A49" s="604"/>
      <c r="B49" s="606" t="s">
        <v>558</v>
      </c>
      <c r="C49" s="610">
        <v>5.7999999999999996E-2</v>
      </c>
      <c r="D49" s="604">
        <v>3</v>
      </c>
      <c r="E49" s="611">
        <v>3.2000000000000001E-2</v>
      </c>
      <c r="F49" s="604"/>
      <c r="G49" s="604"/>
      <c r="H49" s="604"/>
      <c r="I49" s="604"/>
      <c r="K49" s="300"/>
      <c r="L49" s="300"/>
      <c r="M49" s="300"/>
      <c r="N49" s="300"/>
      <c r="O49" s="300"/>
      <c r="P49" s="300"/>
    </row>
    <row r="50" spans="1:16" s="294" customFormat="1">
      <c r="A50" s="604"/>
      <c r="B50" s="606" t="s">
        <v>553</v>
      </c>
      <c r="C50" s="610">
        <v>3.6000000000000004E-2</v>
      </c>
      <c r="D50" s="604">
        <v>3.7</v>
      </c>
      <c r="E50" s="611">
        <v>3.2000000000000001E-2</v>
      </c>
      <c r="F50" s="604"/>
      <c r="G50" s="604"/>
      <c r="H50" s="604"/>
      <c r="I50" s="604"/>
      <c r="K50" s="300"/>
      <c r="L50" s="300"/>
      <c r="M50" s="300"/>
      <c r="N50" s="300"/>
      <c r="O50" s="300"/>
      <c r="P50" s="300"/>
    </row>
    <row r="51" spans="1:16" s="294" customFormat="1">
      <c r="A51" s="604"/>
      <c r="B51" s="606" t="s">
        <v>556</v>
      </c>
      <c r="C51" s="610">
        <v>3.4000000000000002E-2</v>
      </c>
      <c r="D51" s="604">
        <v>5.4</v>
      </c>
      <c r="E51" s="611">
        <v>3.2000000000000001E-2</v>
      </c>
      <c r="F51" s="604"/>
      <c r="G51" s="604"/>
      <c r="H51" s="604"/>
      <c r="I51" s="604"/>
    </row>
    <row r="52" spans="1:16" s="294" customFormat="1">
      <c r="A52" s="604"/>
      <c r="B52" s="606" t="s">
        <v>562</v>
      </c>
      <c r="C52" s="610">
        <v>3.3000000000000002E-2</v>
      </c>
      <c r="D52" s="604">
        <v>5.0999999999999996</v>
      </c>
      <c r="E52" s="611">
        <v>3.2000000000000001E-2</v>
      </c>
      <c r="F52" s="604"/>
      <c r="G52" s="604"/>
      <c r="H52" s="604"/>
      <c r="I52" s="604"/>
    </row>
    <row r="53" spans="1:16" s="294" customFormat="1">
      <c r="A53" s="604"/>
      <c r="B53" s="606" t="s">
        <v>561</v>
      </c>
      <c r="C53" s="610">
        <v>2.6000000000000002E-2</v>
      </c>
      <c r="D53" s="604">
        <v>3.2</v>
      </c>
      <c r="E53" s="611">
        <v>3.2000000000000001E-2</v>
      </c>
      <c r="F53" s="604"/>
      <c r="G53" s="604"/>
      <c r="H53" s="604"/>
      <c r="I53" s="604"/>
    </row>
    <row r="54" spans="1:16" s="294" customFormat="1">
      <c r="A54" s="604"/>
      <c r="B54" s="606" t="s">
        <v>557</v>
      </c>
      <c r="C54" s="610">
        <v>2.3E-2</v>
      </c>
      <c r="D54" s="604">
        <v>4</v>
      </c>
      <c r="E54" s="611">
        <v>3.2000000000000001E-2</v>
      </c>
      <c r="F54" s="604"/>
      <c r="G54" s="604"/>
      <c r="H54" s="604"/>
      <c r="I54" s="604"/>
    </row>
    <row r="55" spans="1:16" s="294" customFormat="1">
      <c r="A55" s="604"/>
      <c r="B55" s="606" t="s">
        <v>565</v>
      </c>
      <c r="C55" s="612">
        <v>2.2000000000000002E-2</v>
      </c>
      <c r="D55" s="604">
        <v>2.4</v>
      </c>
      <c r="E55" s="611">
        <v>3.2000000000000001E-2</v>
      </c>
      <c r="F55" s="604"/>
      <c r="G55" s="604"/>
      <c r="H55" s="604"/>
      <c r="I55" s="604"/>
    </row>
    <row r="56" spans="1:16" s="294" customFormat="1">
      <c r="A56" s="604"/>
      <c r="B56" s="606" t="s">
        <v>568</v>
      </c>
      <c r="C56" s="610">
        <v>1.8000000000000002E-2</v>
      </c>
      <c r="D56" s="604">
        <v>2.6</v>
      </c>
      <c r="E56" s="611">
        <v>3.2000000000000001E-2</v>
      </c>
      <c r="F56" s="604"/>
      <c r="G56" s="604"/>
      <c r="H56" s="604"/>
      <c r="I56" s="604"/>
    </row>
    <row r="57" spans="1:16" s="294" customFormat="1">
      <c r="A57" s="604"/>
      <c r="B57" s="606" t="s">
        <v>572</v>
      </c>
      <c r="C57" s="612">
        <v>1.3000000000000001E-2</v>
      </c>
      <c r="D57" s="604">
        <v>1.2</v>
      </c>
      <c r="E57" s="611">
        <v>3.2000000000000001E-2</v>
      </c>
      <c r="F57" s="604"/>
      <c r="G57" s="604"/>
      <c r="H57" s="604"/>
      <c r="I57" s="604"/>
    </row>
    <row r="58" spans="1:16" s="294" customFormat="1">
      <c r="A58" s="604"/>
      <c r="B58" s="606" t="s">
        <v>563</v>
      </c>
      <c r="C58" s="610">
        <v>1.2E-2</v>
      </c>
      <c r="D58" s="604">
        <v>1.8</v>
      </c>
      <c r="E58" s="611">
        <v>3.2000000000000001E-2</v>
      </c>
      <c r="F58" s="604"/>
      <c r="G58" s="604"/>
      <c r="H58" s="604"/>
      <c r="I58" s="604"/>
    </row>
    <row r="59" spans="1:16" s="294" customFormat="1">
      <c r="A59" s="608"/>
      <c r="B59" s="606" t="s">
        <v>569</v>
      </c>
      <c r="C59" s="612">
        <v>8.0000000000000002E-3</v>
      </c>
      <c r="D59" s="604">
        <v>1.1000000000000001</v>
      </c>
      <c r="E59" s="611">
        <v>3.2000000000000001E-2</v>
      </c>
      <c r="F59" s="608"/>
      <c r="G59" s="608"/>
      <c r="H59" s="608"/>
      <c r="I59" s="608"/>
    </row>
    <row r="60" spans="1:16" s="294" customFormat="1">
      <c r="A60" s="608"/>
      <c r="B60" s="606" t="s">
        <v>555</v>
      </c>
      <c r="C60" s="612">
        <v>6.0000000000000001E-3</v>
      </c>
      <c r="D60" s="604">
        <v>1.1000000000000001</v>
      </c>
      <c r="E60" s="611">
        <v>3.2000000000000001E-2</v>
      </c>
      <c r="F60" s="608"/>
      <c r="G60" s="608"/>
      <c r="H60" s="608"/>
      <c r="I60" s="608"/>
    </row>
    <row r="61" spans="1:16" s="294" customFormat="1">
      <c r="A61" s="604"/>
      <c r="B61" s="606" t="s">
        <v>566</v>
      </c>
      <c r="C61" s="610">
        <v>6.0000000000000001E-3</v>
      </c>
      <c r="D61" s="604">
        <v>1</v>
      </c>
      <c r="E61" s="611">
        <v>3.2000000000000001E-2</v>
      </c>
      <c r="F61" s="604"/>
      <c r="G61" s="604"/>
      <c r="H61" s="604"/>
      <c r="I61" s="604"/>
    </row>
    <row r="62" spans="1:16" s="294" customFormat="1">
      <c r="A62" s="604"/>
      <c r="B62" s="606" t="s">
        <v>560</v>
      </c>
      <c r="C62" s="612">
        <v>0</v>
      </c>
      <c r="D62" s="604">
        <v>4.4000000000000004</v>
      </c>
      <c r="E62" s="611">
        <v>3.2000000000000001E-2</v>
      </c>
      <c r="F62" s="604"/>
      <c r="G62" s="604"/>
      <c r="H62" s="604"/>
      <c r="I62" s="604"/>
    </row>
    <row r="63" spans="1:16" s="294" customFormat="1">
      <c r="A63" s="604"/>
      <c r="B63" s="606" t="s">
        <v>570</v>
      </c>
      <c r="C63" s="612">
        <v>0</v>
      </c>
      <c r="D63" s="604">
        <v>5.0999999999999996</v>
      </c>
      <c r="E63" s="611">
        <v>3.2000000000000001E-2</v>
      </c>
      <c r="F63" s="604"/>
      <c r="G63" s="604"/>
      <c r="H63" s="604"/>
      <c r="I63" s="604"/>
    </row>
    <row r="64" spans="1:16" s="294" customFormat="1">
      <c r="A64" s="604"/>
      <c r="B64" s="606" t="s">
        <v>559</v>
      </c>
      <c r="C64" s="612">
        <v>0</v>
      </c>
      <c r="D64" s="604">
        <v>3.1</v>
      </c>
      <c r="E64" s="611">
        <v>3.2000000000000001E-2</v>
      </c>
      <c r="F64" s="604"/>
      <c r="G64" s="604"/>
      <c r="H64" s="604"/>
      <c r="I64" s="604"/>
    </row>
    <row r="65" spans="1:9" s="294" customFormat="1">
      <c r="A65" s="604"/>
      <c r="B65" s="606" t="s">
        <v>564</v>
      </c>
      <c r="C65" s="610">
        <v>0</v>
      </c>
      <c r="D65" s="604">
        <v>10.3</v>
      </c>
      <c r="E65" s="611">
        <v>3.2000000000000001E-2</v>
      </c>
      <c r="F65" s="604"/>
      <c r="G65" s="604"/>
      <c r="H65" s="604"/>
      <c r="I65" s="604"/>
    </row>
    <row r="66" spans="1:9" s="294" customFormat="1">
      <c r="A66" s="604"/>
      <c r="B66" s="606" t="s">
        <v>554</v>
      </c>
      <c r="C66" s="610">
        <v>0</v>
      </c>
      <c r="D66" s="604">
        <v>2.1</v>
      </c>
      <c r="E66" s="611">
        <v>3.2000000000000001E-2</v>
      </c>
      <c r="F66" s="604"/>
      <c r="G66" s="604"/>
      <c r="H66" s="604"/>
      <c r="I66" s="604"/>
    </row>
    <row r="67" spans="1:9" s="294" customFormat="1">
      <c r="A67" s="604"/>
      <c r="B67" s="606" t="s">
        <v>34</v>
      </c>
      <c r="C67" s="610">
        <v>0</v>
      </c>
      <c r="D67" s="604">
        <v>6.6</v>
      </c>
      <c r="E67" s="611">
        <v>3.2000000000000001E-2</v>
      </c>
      <c r="F67" s="604"/>
      <c r="G67" s="604"/>
      <c r="H67" s="604"/>
      <c r="I67" s="604"/>
    </row>
    <row r="68" spans="1:9" s="294" customFormat="1">
      <c r="A68" s="604"/>
      <c r="B68" s="606"/>
      <c r="C68" s="610"/>
      <c r="D68" s="607"/>
      <c r="E68" s="611"/>
      <c r="F68" s="604"/>
      <c r="G68" s="604"/>
      <c r="H68" s="604"/>
      <c r="I68" s="604"/>
    </row>
    <row r="69" spans="1:9" s="294" customFormat="1">
      <c r="A69" s="604"/>
      <c r="B69" s="606"/>
      <c r="C69" s="610"/>
      <c r="D69" s="607"/>
      <c r="E69" s="611"/>
      <c r="F69" s="604"/>
      <c r="G69" s="604"/>
      <c r="H69" s="604"/>
      <c r="I69" s="604"/>
    </row>
    <row r="70" spans="1:9" s="294" customFormat="1">
      <c r="A70" s="604"/>
      <c r="B70" s="606"/>
      <c r="C70" s="610"/>
      <c r="D70" s="607"/>
      <c r="E70" s="611"/>
      <c r="F70" s="604"/>
      <c r="G70" s="604"/>
      <c r="H70" s="604"/>
      <c r="I70" s="604"/>
    </row>
    <row r="71" spans="1:9" s="294" customFormat="1">
      <c r="A71" s="604"/>
      <c r="B71" s="606"/>
      <c r="C71" s="610"/>
      <c r="D71" s="607"/>
      <c r="E71" s="611"/>
      <c r="F71" s="604"/>
      <c r="G71" s="604"/>
      <c r="H71" s="604"/>
      <c r="I71" s="604"/>
    </row>
    <row r="72" spans="1:9" s="294" customFormat="1">
      <c r="A72" s="604"/>
      <c r="B72" s="606"/>
      <c r="C72" s="610"/>
      <c r="D72" s="607"/>
      <c r="E72" s="611"/>
      <c r="F72" s="604"/>
      <c r="G72" s="604"/>
      <c r="H72" s="604"/>
      <c r="I72" s="604"/>
    </row>
    <row r="73" spans="1:9" s="294" customFormat="1">
      <c r="A73" s="604"/>
      <c r="B73" s="606"/>
      <c r="C73" s="610"/>
      <c r="D73" s="607"/>
      <c r="E73" s="611"/>
      <c r="F73" s="604"/>
      <c r="G73" s="604"/>
      <c r="H73" s="604"/>
      <c r="I73" s="604"/>
    </row>
    <row r="74" spans="1:9" s="294" customFormat="1">
      <c r="A74" s="604"/>
      <c r="B74" s="606"/>
      <c r="C74" s="610"/>
      <c r="D74" s="607"/>
      <c r="E74" s="611"/>
      <c r="F74" s="604"/>
      <c r="G74" s="604"/>
      <c r="H74" s="604"/>
      <c r="I74" s="604"/>
    </row>
    <row r="75" spans="1:9" s="294" customFormat="1">
      <c r="A75" s="604"/>
      <c r="B75" s="606"/>
      <c r="C75" s="610"/>
      <c r="D75" s="607"/>
      <c r="E75" s="611"/>
      <c r="F75" s="604"/>
      <c r="G75" s="604"/>
      <c r="H75" s="604"/>
      <c r="I75" s="604"/>
    </row>
    <row r="76" spans="1:9" s="294" customFormat="1">
      <c r="A76" s="604"/>
      <c r="B76" s="606"/>
      <c r="C76" s="610"/>
      <c r="D76" s="607"/>
      <c r="E76" s="611"/>
      <c r="F76" s="604"/>
      <c r="G76" s="604"/>
      <c r="H76" s="604"/>
      <c r="I76" s="604"/>
    </row>
    <row r="77" spans="1:9" s="294" customFormat="1">
      <c r="A77" s="604"/>
      <c r="B77" s="606"/>
      <c r="C77" s="610"/>
      <c r="D77" s="607"/>
      <c r="E77" s="611"/>
      <c r="F77" s="604"/>
      <c r="G77" s="604"/>
      <c r="H77" s="604"/>
      <c r="I77" s="604"/>
    </row>
    <row r="78" spans="1:9" s="294" customFormat="1">
      <c r="A78" s="604"/>
      <c r="B78" s="606"/>
      <c r="C78" s="610"/>
      <c r="D78" s="607"/>
      <c r="E78" s="611"/>
      <c r="F78" s="604"/>
      <c r="G78" s="604"/>
      <c r="H78" s="604"/>
      <c r="I78" s="604"/>
    </row>
    <row r="79" spans="1:9" s="294" customFormat="1">
      <c r="A79" s="604"/>
      <c r="B79" s="606"/>
      <c r="C79" s="610"/>
      <c r="D79" s="607"/>
      <c r="E79" s="611"/>
      <c r="F79" s="604"/>
      <c r="G79" s="604"/>
      <c r="H79" s="604"/>
      <c r="I79" s="604"/>
    </row>
    <row r="80" spans="1:9" s="294" customFormat="1">
      <c r="A80" s="604"/>
      <c r="B80" s="606"/>
      <c r="C80" s="610"/>
      <c r="D80" s="607"/>
      <c r="E80" s="611"/>
      <c r="F80" s="604"/>
      <c r="G80" s="604"/>
      <c r="H80" s="604"/>
      <c r="I80" s="604"/>
    </row>
    <row r="81" spans="1:9" s="294" customFormat="1">
      <c r="A81" s="604"/>
      <c r="B81" s="606"/>
      <c r="C81" s="610"/>
      <c r="D81" s="607"/>
      <c r="E81" s="611"/>
      <c r="F81" s="604"/>
      <c r="G81" s="604"/>
      <c r="H81" s="604"/>
      <c r="I81" s="604"/>
    </row>
    <row r="82" spans="1:9" s="294" customFormat="1">
      <c r="A82" s="604"/>
      <c r="B82" s="606"/>
      <c r="C82" s="610"/>
      <c r="D82" s="607"/>
      <c r="E82" s="611"/>
      <c r="F82" s="604"/>
      <c r="G82" s="604"/>
      <c r="H82" s="604"/>
      <c r="I82" s="604"/>
    </row>
    <row r="83" spans="1:9" s="294" customFormat="1">
      <c r="A83" s="604"/>
      <c r="B83" s="606"/>
      <c r="C83" s="610"/>
      <c r="D83" s="607"/>
      <c r="E83" s="611"/>
      <c r="F83" s="604"/>
      <c r="G83" s="604"/>
      <c r="H83" s="604"/>
      <c r="I83" s="604"/>
    </row>
    <row r="84" spans="1:9" s="294" customFormat="1">
      <c r="A84" s="604"/>
      <c r="B84" s="606"/>
      <c r="C84" s="610"/>
      <c r="D84" s="607"/>
      <c r="E84" s="611"/>
      <c r="F84" s="604"/>
      <c r="G84" s="604"/>
      <c r="H84" s="604"/>
      <c r="I84" s="604"/>
    </row>
    <row r="85" spans="1:9" s="294" customFormat="1">
      <c r="A85" s="604"/>
      <c r="B85" s="606"/>
      <c r="C85" s="610"/>
      <c r="D85" s="607"/>
      <c r="E85" s="611"/>
      <c r="F85" s="604"/>
      <c r="G85" s="604"/>
      <c r="H85" s="604"/>
      <c r="I85" s="604"/>
    </row>
    <row r="86" spans="1:9" s="294" customFormat="1">
      <c r="A86" s="604"/>
      <c r="B86" s="606"/>
      <c r="C86" s="610"/>
      <c r="D86" s="607"/>
      <c r="E86" s="611"/>
      <c r="F86" s="604"/>
      <c r="G86" s="604"/>
      <c r="H86" s="604"/>
      <c r="I86" s="604"/>
    </row>
    <row r="87" spans="1:9" s="294" customFormat="1">
      <c r="A87" s="604"/>
      <c r="B87" s="606"/>
      <c r="C87" s="610"/>
      <c r="D87" s="607"/>
      <c r="E87" s="611"/>
      <c r="F87" s="604"/>
      <c r="G87" s="604"/>
      <c r="H87" s="604"/>
      <c r="I87" s="604"/>
    </row>
    <row r="88" spans="1:9" s="294" customFormat="1">
      <c r="A88" s="604"/>
      <c r="B88" s="606"/>
      <c r="C88" s="610"/>
      <c r="D88" s="607"/>
      <c r="E88" s="611"/>
      <c r="F88" s="604"/>
      <c r="G88" s="604"/>
      <c r="H88" s="604"/>
      <c r="I88" s="604"/>
    </row>
    <row r="89" spans="1:9" s="294" customFormat="1">
      <c r="A89" s="604"/>
      <c r="B89" s="606"/>
      <c r="C89" s="610"/>
      <c r="D89" s="607"/>
      <c r="E89" s="611"/>
      <c r="F89" s="604"/>
      <c r="G89" s="604"/>
      <c r="H89" s="604"/>
      <c r="I89" s="604"/>
    </row>
    <row r="90" spans="1:9" s="294" customFormat="1">
      <c r="A90" s="604"/>
      <c r="B90" s="606"/>
      <c r="C90" s="610"/>
      <c r="D90" s="607"/>
      <c r="E90" s="611"/>
      <c r="F90" s="604"/>
      <c r="G90" s="604"/>
      <c r="H90" s="604"/>
      <c r="I90" s="604"/>
    </row>
    <row r="91" spans="1:9" s="294" customFormat="1">
      <c r="A91" s="519"/>
      <c r="B91" s="606"/>
      <c r="C91" s="610"/>
      <c r="D91" s="607"/>
      <c r="E91" s="611"/>
      <c r="F91" s="519"/>
      <c r="G91" s="519"/>
      <c r="H91" s="519"/>
      <c r="I91" s="519"/>
    </row>
    <row r="92" spans="1:9" s="294" customFormat="1">
      <c r="A92" s="519"/>
      <c r="B92" s="606"/>
      <c r="C92" s="610"/>
      <c r="D92" s="607"/>
      <c r="E92" s="611"/>
      <c r="F92" s="519"/>
      <c r="G92" s="519"/>
      <c r="H92" s="519"/>
      <c r="I92" s="519"/>
    </row>
    <row r="93" spans="1:9" s="294" customFormat="1">
      <c r="A93" s="519"/>
      <c r="B93" s="606"/>
      <c r="C93" s="610"/>
      <c r="D93" s="607"/>
      <c r="E93" s="611"/>
      <c r="F93" s="519"/>
      <c r="G93" s="519"/>
      <c r="H93" s="519"/>
      <c r="I93" s="519"/>
    </row>
    <row r="94" spans="1:9" s="294" customFormat="1">
      <c r="A94" s="519"/>
      <c r="B94" s="606"/>
      <c r="C94" s="610"/>
      <c r="D94" s="607"/>
      <c r="E94" s="611"/>
      <c r="F94" s="519"/>
      <c r="G94" s="519"/>
      <c r="H94" s="519"/>
      <c r="I94" s="519"/>
    </row>
    <row r="95" spans="1:9" s="294" customFormat="1">
      <c r="A95" s="519"/>
      <c r="B95" s="606"/>
      <c r="C95" s="610"/>
      <c r="D95" s="607"/>
      <c r="E95" s="611"/>
      <c r="F95" s="519"/>
      <c r="G95" s="519"/>
      <c r="H95" s="519"/>
      <c r="I95" s="519"/>
    </row>
    <row r="96" spans="1:9" s="294" customFormat="1">
      <c r="A96" s="519"/>
      <c r="B96" s="606"/>
      <c r="C96" s="610"/>
      <c r="D96" s="607"/>
      <c r="E96" s="611"/>
      <c r="F96" s="519"/>
      <c r="G96" s="519"/>
      <c r="H96" s="519"/>
      <c r="I96" s="519"/>
    </row>
    <row r="97" spans="1:9" s="294" customFormat="1">
      <c r="A97" s="519"/>
      <c r="B97" s="606"/>
      <c r="C97" s="610"/>
      <c r="D97" s="607"/>
      <c r="E97" s="611"/>
      <c r="F97" s="519"/>
      <c r="G97" s="519"/>
      <c r="H97" s="519"/>
      <c r="I97" s="519"/>
    </row>
    <row r="98" spans="1:9" s="294" customFormat="1">
      <c r="A98" s="519"/>
      <c r="B98" s="606"/>
      <c r="C98" s="610"/>
      <c r="D98" s="607"/>
      <c r="E98" s="611"/>
      <c r="F98" s="519"/>
      <c r="G98" s="519"/>
      <c r="H98" s="519"/>
      <c r="I98" s="519"/>
    </row>
    <row r="99" spans="1:9" s="294" customFormat="1">
      <c r="A99" s="519"/>
      <c r="B99" s="606"/>
      <c r="C99" s="610"/>
      <c r="D99" s="607"/>
      <c r="E99" s="611"/>
      <c r="F99" s="519"/>
      <c r="G99" s="519"/>
      <c r="H99" s="519"/>
      <c r="I99" s="519"/>
    </row>
    <row r="100" spans="1:9" s="294" customFormat="1">
      <c r="A100" s="519"/>
      <c r="B100" s="606"/>
      <c r="C100" s="610"/>
      <c r="D100" s="607"/>
      <c r="E100" s="611"/>
      <c r="F100" s="519"/>
      <c r="G100" s="519"/>
      <c r="H100" s="519"/>
      <c r="I100" s="519"/>
    </row>
    <row r="101" spans="1:9" s="294" customFormat="1">
      <c r="A101" s="519"/>
      <c r="B101" s="606"/>
      <c r="C101" s="610"/>
      <c r="D101" s="607"/>
      <c r="E101" s="611"/>
      <c r="F101" s="519"/>
      <c r="G101" s="519"/>
      <c r="H101" s="519"/>
      <c r="I101" s="519"/>
    </row>
    <row r="102" spans="1:9" s="294" customFormat="1">
      <c r="A102" s="519"/>
      <c r="B102" s="606"/>
      <c r="C102" s="610"/>
      <c r="D102" s="607"/>
      <c r="E102" s="611"/>
      <c r="F102" s="519"/>
      <c r="G102" s="519"/>
      <c r="H102" s="519"/>
      <c r="I102" s="519"/>
    </row>
    <row r="103" spans="1:9" s="294" customFormat="1">
      <c r="A103" s="519"/>
      <c r="B103" s="606"/>
      <c r="C103" s="610"/>
      <c r="D103" s="607"/>
      <c r="E103" s="611"/>
      <c r="F103" s="519"/>
      <c r="G103" s="519"/>
      <c r="H103" s="519"/>
      <c r="I103" s="519"/>
    </row>
    <row r="104" spans="1:9" s="294" customFormat="1">
      <c r="A104" s="519"/>
      <c r="B104" s="606"/>
      <c r="C104" s="610"/>
      <c r="D104" s="607"/>
      <c r="E104" s="611"/>
      <c r="F104" s="519"/>
      <c r="G104" s="519"/>
      <c r="H104" s="519"/>
      <c r="I104" s="519"/>
    </row>
    <row r="105" spans="1:9" s="294" customFormat="1">
      <c r="A105" s="519"/>
      <c r="B105" s="606"/>
      <c r="C105" s="610"/>
      <c r="D105" s="607"/>
      <c r="E105" s="611"/>
      <c r="F105" s="519"/>
      <c r="G105" s="519"/>
      <c r="H105" s="519"/>
      <c r="I105" s="519"/>
    </row>
    <row r="106" spans="1:9" s="294" customFormat="1">
      <c r="A106" s="519"/>
      <c r="B106" s="606"/>
      <c r="C106" s="610"/>
      <c r="D106" s="607"/>
      <c r="E106" s="611"/>
      <c r="F106" s="519"/>
      <c r="G106" s="519"/>
      <c r="H106" s="519"/>
      <c r="I106" s="519"/>
    </row>
    <row r="107" spans="1:9" s="294" customFormat="1">
      <c r="A107" s="604"/>
      <c r="B107" s="606"/>
      <c r="C107" s="610"/>
      <c r="D107" s="607"/>
      <c r="E107" s="611"/>
      <c r="F107" s="604"/>
      <c r="G107" s="604"/>
      <c r="H107" s="604"/>
      <c r="I107" s="604"/>
    </row>
    <row r="108" spans="1:9" s="294" customFormat="1">
      <c r="A108" s="604"/>
      <c r="B108" s="606"/>
      <c r="C108" s="610"/>
      <c r="D108" s="607"/>
      <c r="E108" s="611"/>
      <c r="F108" s="604"/>
      <c r="G108" s="604"/>
      <c r="H108" s="604"/>
      <c r="I108" s="604"/>
    </row>
    <row r="109" spans="1:9" s="294" customFormat="1">
      <c r="A109" s="604"/>
      <c r="B109" s="606"/>
      <c r="C109" s="610"/>
      <c r="D109" s="607"/>
      <c r="E109" s="611"/>
      <c r="F109" s="604"/>
      <c r="G109" s="604"/>
      <c r="H109" s="604"/>
      <c r="I109" s="604"/>
    </row>
    <row r="110" spans="1:9" s="294" customFormat="1">
      <c r="A110" s="604"/>
      <c r="B110" s="606"/>
      <c r="C110" s="610"/>
      <c r="D110" s="607"/>
      <c r="E110" s="611"/>
      <c r="F110" s="604"/>
      <c r="G110" s="604"/>
      <c r="H110" s="604"/>
      <c r="I110" s="604"/>
    </row>
    <row r="111" spans="1:9" s="294" customFormat="1">
      <c r="A111" s="604"/>
      <c r="B111" s="606"/>
      <c r="C111" s="610"/>
      <c r="D111" s="607"/>
      <c r="E111" s="611"/>
      <c r="F111" s="604"/>
      <c r="G111" s="604"/>
      <c r="H111" s="604"/>
      <c r="I111" s="604"/>
    </row>
    <row r="112" spans="1:9" s="294" customFormat="1">
      <c r="A112" s="604"/>
      <c r="B112" s="606"/>
      <c r="C112" s="610"/>
      <c r="D112" s="607"/>
      <c r="E112" s="611"/>
      <c r="F112" s="604"/>
      <c r="G112" s="604"/>
      <c r="H112" s="604"/>
      <c r="I112" s="604"/>
    </row>
    <row r="113" spans="1:9" s="294" customFormat="1">
      <c r="A113" s="604"/>
      <c r="B113" s="606"/>
      <c r="C113" s="610"/>
      <c r="D113" s="607"/>
      <c r="E113" s="611"/>
      <c r="F113" s="604"/>
      <c r="G113" s="604"/>
      <c r="H113" s="604"/>
      <c r="I113" s="604"/>
    </row>
    <row r="114" spans="1:9" s="294" customFormat="1">
      <c r="A114" s="604"/>
      <c r="B114" s="606"/>
      <c r="C114" s="610"/>
      <c r="D114" s="607"/>
      <c r="E114" s="611"/>
      <c r="F114" s="604"/>
      <c r="G114" s="604"/>
      <c r="H114" s="604"/>
      <c r="I114" s="604"/>
    </row>
    <row r="115" spans="1:9" s="294" customFormat="1">
      <c r="A115" s="604"/>
      <c r="B115" s="606"/>
      <c r="C115" s="610"/>
      <c r="D115" s="607"/>
      <c r="E115" s="611"/>
      <c r="F115" s="604"/>
      <c r="G115" s="604"/>
      <c r="H115" s="604"/>
      <c r="I115" s="604"/>
    </row>
    <row r="116" spans="1:9" s="294" customFormat="1">
      <c r="A116" s="519"/>
      <c r="B116" s="519"/>
      <c r="C116" s="519"/>
      <c r="D116" s="519"/>
      <c r="E116" s="519"/>
      <c r="F116" s="519"/>
      <c r="G116" s="519"/>
      <c r="H116" s="519"/>
      <c r="I116" s="519"/>
    </row>
    <row r="117" spans="1:9" s="294" customFormat="1" ht="15" customHeight="1">
      <c r="A117" s="732" t="s">
        <v>242</v>
      </c>
      <c r="B117" s="732"/>
      <c r="C117" s="732"/>
      <c r="D117" s="732"/>
      <c r="E117" s="732"/>
      <c r="F117" s="732"/>
      <c r="G117" s="732"/>
      <c r="H117" s="732"/>
      <c r="I117" s="732"/>
    </row>
    <row r="118" spans="1:9" s="294" customFormat="1" ht="15" customHeight="1">
      <c r="A118" s="732" t="s">
        <v>101</v>
      </c>
      <c r="B118" s="732"/>
      <c r="C118" s="732"/>
      <c r="D118" s="732"/>
      <c r="E118" s="732"/>
      <c r="F118" s="732"/>
      <c r="G118" s="732"/>
      <c r="H118" s="732"/>
      <c r="I118" s="732"/>
    </row>
    <row r="119" spans="1:9" s="294" customFormat="1">
      <c r="A119" s="307"/>
      <c r="B119" s="307"/>
      <c r="C119" s="307"/>
      <c r="D119" s="307"/>
      <c r="E119" s="307"/>
      <c r="F119" s="307"/>
      <c r="G119" s="307"/>
      <c r="H119" s="307"/>
      <c r="I119" s="307"/>
    </row>
    <row r="120" spans="1:9" s="18" customFormat="1">
      <c r="A120" s="223" t="s">
        <v>470</v>
      </c>
    </row>
    <row r="121" spans="1:9" s="294" customFormat="1">
      <c r="F121" s="225"/>
      <c r="G121" s="225"/>
      <c r="H121" s="225"/>
    </row>
    <row r="122" spans="1:9" s="294" customFormat="1" ht="27.6">
      <c r="B122" s="289"/>
      <c r="C122" s="229" t="s">
        <v>215</v>
      </c>
      <c r="D122" s="289" t="s">
        <v>471</v>
      </c>
      <c r="E122" s="289" t="s">
        <v>472</v>
      </c>
      <c r="F122" s="289" t="s">
        <v>216</v>
      </c>
    </row>
    <row r="123" spans="1:9" s="294" customFormat="1">
      <c r="B123" s="131" t="s">
        <v>22</v>
      </c>
      <c r="C123" s="33"/>
      <c r="D123" s="132">
        <v>84025</v>
      </c>
      <c r="E123" s="132">
        <v>23026</v>
      </c>
      <c r="F123" s="229"/>
    </row>
    <row r="124" spans="1:9" s="294" customFormat="1">
      <c r="B124" s="131" t="s">
        <v>19</v>
      </c>
      <c r="C124" s="33"/>
      <c r="D124" s="132">
        <v>62186</v>
      </c>
      <c r="E124" s="132">
        <v>11276</v>
      </c>
      <c r="F124" s="229"/>
    </row>
    <row r="125" spans="1:9" s="301" customFormat="1">
      <c r="B125" s="131" t="s">
        <v>25</v>
      </c>
      <c r="C125" s="33"/>
      <c r="D125" s="132">
        <v>61218</v>
      </c>
      <c r="E125" s="132">
        <v>14585</v>
      </c>
      <c r="F125" s="229"/>
    </row>
    <row r="126" spans="1:9" s="294" customFormat="1">
      <c r="B126" s="131" t="s">
        <v>26</v>
      </c>
      <c r="C126" s="134"/>
      <c r="D126" s="132">
        <v>58976</v>
      </c>
      <c r="E126" s="132">
        <v>13266</v>
      </c>
      <c r="F126" s="134"/>
    </row>
    <row r="127" spans="1:9" s="294" customFormat="1">
      <c r="B127" s="131" t="s">
        <v>21</v>
      </c>
      <c r="C127" s="301"/>
      <c r="D127" s="132">
        <v>47663</v>
      </c>
      <c r="E127" s="132">
        <v>15010</v>
      </c>
      <c r="F127" s="134"/>
    </row>
    <row r="128" spans="1:9" s="294" customFormat="1">
      <c r="B128" s="131" t="s">
        <v>14</v>
      </c>
      <c r="C128" s="33"/>
      <c r="D128" s="132">
        <v>46577</v>
      </c>
      <c r="E128" s="132">
        <v>13698</v>
      </c>
      <c r="F128" s="229"/>
    </row>
    <row r="129" spans="2:6" s="294" customFormat="1">
      <c r="B129" s="131" t="s">
        <v>17</v>
      </c>
      <c r="C129" s="33"/>
      <c r="D129" s="132">
        <v>41709</v>
      </c>
      <c r="E129" s="132">
        <v>10113</v>
      </c>
      <c r="F129" s="229"/>
    </row>
    <row r="130" spans="2:6" s="294" customFormat="1">
      <c r="B130" s="131" t="s">
        <v>12</v>
      </c>
      <c r="D130" s="324">
        <v>33621</v>
      </c>
      <c r="E130" s="132">
        <v>9626</v>
      </c>
      <c r="F130" s="229"/>
    </row>
    <row r="131" spans="2:6" s="294" customFormat="1">
      <c r="B131" s="131" t="s">
        <v>18</v>
      </c>
      <c r="C131" s="33"/>
      <c r="D131" s="132">
        <v>26396</v>
      </c>
      <c r="E131" s="132">
        <v>6243</v>
      </c>
      <c r="F131" s="227"/>
    </row>
    <row r="132" spans="2:6" s="294" customFormat="1">
      <c r="B132" s="131" t="s">
        <v>13</v>
      </c>
      <c r="C132" s="33"/>
      <c r="D132" s="132">
        <v>26073</v>
      </c>
      <c r="E132" s="132">
        <v>6137</v>
      </c>
      <c r="F132" s="229"/>
    </row>
    <row r="133" spans="2:6" s="294" customFormat="1">
      <c r="B133" s="131" t="s">
        <v>24</v>
      </c>
      <c r="D133" s="324">
        <v>25458</v>
      </c>
      <c r="E133" s="132">
        <v>6515</v>
      </c>
      <c r="F133" s="229"/>
    </row>
    <row r="134" spans="2:6" s="294" customFormat="1">
      <c r="B134" s="131" t="s">
        <v>11</v>
      </c>
      <c r="D134" s="324">
        <v>20378</v>
      </c>
      <c r="E134" s="132">
        <v>6703</v>
      </c>
      <c r="F134" s="229"/>
    </row>
    <row r="135" spans="2:6" s="294" customFormat="1">
      <c r="B135" s="131" t="s">
        <v>27</v>
      </c>
      <c r="C135" s="33"/>
      <c r="D135" s="132">
        <v>18977</v>
      </c>
      <c r="E135" s="132">
        <v>4349</v>
      </c>
      <c r="F135" s="229"/>
    </row>
    <row r="136" spans="2:6" s="294" customFormat="1">
      <c r="B136" s="131" t="s">
        <v>15</v>
      </c>
      <c r="C136" s="33"/>
      <c r="D136" s="132">
        <v>15563</v>
      </c>
      <c r="E136" s="132">
        <v>4769</v>
      </c>
      <c r="F136" s="229"/>
    </row>
    <row r="137" spans="2:6" s="294" customFormat="1">
      <c r="B137" s="131" t="s">
        <v>8</v>
      </c>
      <c r="C137" s="33"/>
      <c r="D137" s="132">
        <v>12316</v>
      </c>
      <c r="E137" s="132">
        <v>3719</v>
      </c>
      <c r="F137" s="229"/>
    </row>
    <row r="138" spans="2:6" s="294" customFormat="1">
      <c r="B138" s="131" t="s">
        <v>9</v>
      </c>
      <c r="C138" s="33"/>
      <c r="D138" s="132">
        <v>10859</v>
      </c>
      <c r="E138" s="132">
        <v>2727</v>
      </c>
      <c r="F138" s="229"/>
    </row>
    <row r="139" spans="2:6" s="294" customFormat="1">
      <c r="B139" s="131" t="s">
        <v>20</v>
      </c>
      <c r="C139" s="33"/>
      <c r="D139" s="132">
        <v>5731</v>
      </c>
      <c r="E139" s="132">
        <v>1575</v>
      </c>
      <c r="F139" s="229"/>
    </row>
    <row r="140" spans="2:6" s="294" customFormat="1">
      <c r="B140" s="131" t="s">
        <v>23</v>
      </c>
      <c r="C140" s="33"/>
      <c r="D140" s="132">
        <v>5541</v>
      </c>
      <c r="E140" s="132">
        <v>1644</v>
      </c>
      <c r="F140" s="229"/>
    </row>
    <row r="141" spans="2:6" s="294" customFormat="1">
      <c r="B141" s="564" t="s">
        <v>16</v>
      </c>
      <c r="C141" s="134">
        <v>5200</v>
      </c>
      <c r="D141" s="134">
        <v>5200</v>
      </c>
      <c r="E141" s="566">
        <v>2839</v>
      </c>
      <c r="F141" s="566">
        <v>2839</v>
      </c>
    </row>
    <row r="142" spans="2:6" s="294" customFormat="1">
      <c r="B142" s="131" t="s">
        <v>10</v>
      </c>
      <c r="C142" s="229"/>
      <c r="D142" s="325">
        <v>4177</v>
      </c>
      <c r="E142" s="325">
        <v>1385</v>
      </c>
      <c r="F142" s="229"/>
    </row>
    <row r="143" spans="2:6" s="294" customFormat="1">
      <c r="B143" s="131" t="s">
        <v>7</v>
      </c>
      <c r="C143" s="33"/>
      <c r="D143" s="132">
        <v>2577</v>
      </c>
      <c r="E143" s="132">
        <v>875</v>
      </c>
      <c r="F143" s="229"/>
    </row>
    <row r="144" spans="2:6" s="294" customFormat="1">
      <c r="B144" s="131" t="s">
        <v>40</v>
      </c>
      <c r="C144" s="33"/>
      <c r="D144" s="133">
        <v>7</v>
      </c>
      <c r="E144" s="132">
        <v>1</v>
      </c>
    </row>
    <row r="145" spans="1:12" s="294" customFormat="1">
      <c r="B145" s="306" t="s">
        <v>42</v>
      </c>
      <c r="C145" s="186"/>
      <c r="D145" s="326">
        <v>615228</v>
      </c>
      <c r="E145" s="326">
        <v>160081</v>
      </c>
    </row>
    <row r="146" spans="1:12" s="294" customFormat="1">
      <c r="B146" s="186"/>
      <c r="C146" s="186"/>
      <c r="D146" s="327"/>
      <c r="E146" s="327"/>
    </row>
    <row r="147" spans="1:12" s="294" customFormat="1">
      <c r="A147" s="284" t="s">
        <v>102</v>
      </c>
    </row>
    <row r="148" spans="1:12" s="294" customFormat="1" ht="43.5" customHeight="1">
      <c r="A148" s="741" t="s">
        <v>473</v>
      </c>
      <c r="B148" s="741"/>
      <c r="C148" s="741"/>
      <c r="D148" s="741"/>
      <c r="E148" s="741"/>
      <c r="F148" s="741"/>
      <c r="G148" s="741"/>
      <c r="H148" s="741"/>
      <c r="I148" s="741"/>
      <c r="J148" s="741"/>
      <c r="K148" s="741"/>
      <c r="L148" s="741"/>
    </row>
    <row r="149" spans="1:12" s="294" customFormat="1"/>
    <row r="150" spans="1:12" s="231" customFormat="1">
      <c r="A150" s="281" t="s">
        <v>307</v>
      </c>
      <c r="B150" s="281"/>
      <c r="C150" s="281"/>
    </row>
    <row r="151" spans="1:12" s="294" customFormat="1">
      <c r="A151" s="284"/>
    </row>
    <row r="152" spans="1:12" s="294" customFormat="1" ht="72.599999999999994" thickBot="1">
      <c r="B152" s="282" t="s">
        <v>50</v>
      </c>
      <c r="C152" s="282" t="s">
        <v>308</v>
      </c>
      <c r="D152" s="282" t="s">
        <v>309</v>
      </c>
      <c r="E152" s="282" t="s">
        <v>310</v>
      </c>
      <c r="F152" s="282" t="s">
        <v>311</v>
      </c>
      <c r="G152" s="282" t="s">
        <v>312</v>
      </c>
      <c r="H152" s="282" t="s">
        <v>313</v>
      </c>
      <c r="I152" s="282" t="s">
        <v>314</v>
      </c>
    </row>
    <row r="153" spans="1:12" s="294" customFormat="1" ht="15" thickBot="1">
      <c r="B153" s="244" t="s">
        <v>24</v>
      </c>
      <c r="C153" s="236">
        <f>SUM(E153+G153)</f>
        <v>344484</v>
      </c>
      <c r="D153" s="236"/>
      <c r="E153" s="237">
        <v>188191</v>
      </c>
      <c r="F153" s="238">
        <v>0.70079999999999998</v>
      </c>
      <c r="G153" s="237">
        <v>156293</v>
      </c>
      <c r="H153" s="238">
        <v>0.58199999999999996</v>
      </c>
    </row>
    <row r="154" spans="1:12" s="294" customFormat="1" ht="15" thickBot="1">
      <c r="B154" s="244" t="s">
        <v>12</v>
      </c>
      <c r="C154" s="236">
        <f t="shared" ref="C154:C176" si="0">SUM(E154+G154)</f>
        <v>1403647</v>
      </c>
      <c r="D154" s="236"/>
      <c r="E154" s="237">
        <v>759228</v>
      </c>
      <c r="F154" s="238">
        <v>0.81640000000000001</v>
      </c>
      <c r="G154" s="237">
        <v>644419</v>
      </c>
      <c r="H154" s="238">
        <v>0.69289999999999996</v>
      </c>
    </row>
    <row r="155" spans="1:12" s="294" customFormat="1" ht="15" thickBot="1">
      <c r="B155" s="51" t="s">
        <v>11</v>
      </c>
      <c r="C155" s="236">
        <f t="shared" si="0"/>
        <v>607974</v>
      </c>
      <c r="D155" s="236"/>
      <c r="E155" s="237">
        <v>329995</v>
      </c>
      <c r="F155" s="238">
        <v>0.73929999999999996</v>
      </c>
      <c r="G155" s="237">
        <v>277979</v>
      </c>
      <c r="H155" s="238">
        <v>0.62280000000000002</v>
      </c>
    </row>
    <row r="156" spans="1:12" s="294" customFormat="1" ht="15" thickBot="1">
      <c r="B156" s="51" t="s">
        <v>21</v>
      </c>
      <c r="C156" s="236">
        <f t="shared" si="0"/>
        <v>681504</v>
      </c>
      <c r="D156" s="236"/>
      <c r="E156" s="237">
        <v>369395</v>
      </c>
      <c r="F156" s="238">
        <v>0.72809999999999997</v>
      </c>
      <c r="G156" s="237">
        <v>312109</v>
      </c>
      <c r="H156" s="238">
        <v>0.61519999999999997</v>
      </c>
    </row>
    <row r="157" spans="1:12" s="294" customFormat="1" ht="15" thickBot="1">
      <c r="B157" s="244" t="s">
        <v>20</v>
      </c>
      <c r="C157" s="236">
        <f t="shared" si="0"/>
        <v>128911</v>
      </c>
      <c r="D157" s="236"/>
      <c r="E157" s="237">
        <v>70043</v>
      </c>
      <c r="F157" s="238">
        <v>0.74750000000000005</v>
      </c>
      <c r="G157" s="237">
        <v>58868</v>
      </c>
      <c r="H157" s="238">
        <v>0.62819999999999998</v>
      </c>
    </row>
    <row r="158" spans="1:12" s="294" customFormat="1" ht="15" thickBot="1">
      <c r="B158" s="51" t="s">
        <v>27</v>
      </c>
      <c r="C158" s="236">
        <f t="shared" si="0"/>
        <v>167347</v>
      </c>
      <c r="D158" s="236"/>
      <c r="E158" s="237">
        <v>92307</v>
      </c>
      <c r="F158" s="238">
        <v>0.60170000000000001</v>
      </c>
      <c r="G158" s="237">
        <v>75040</v>
      </c>
      <c r="H158" s="238">
        <v>0.48920000000000002</v>
      </c>
    </row>
    <row r="159" spans="1:12" s="294" customFormat="1" ht="15" thickBot="1">
      <c r="B159" s="51" t="s">
        <v>22</v>
      </c>
      <c r="C159" s="236">
        <f t="shared" si="0"/>
        <v>1093942</v>
      </c>
      <c r="D159" s="236"/>
      <c r="E159" s="237">
        <v>591171</v>
      </c>
      <c r="F159" s="238">
        <v>0.745</v>
      </c>
      <c r="G159" s="237">
        <v>502771</v>
      </c>
      <c r="H159" s="238">
        <v>0.63360000000000005</v>
      </c>
    </row>
    <row r="160" spans="1:12" s="294" customFormat="1" ht="15" thickBot="1">
      <c r="B160" s="51" t="s">
        <v>15</v>
      </c>
      <c r="C160" s="236">
        <f t="shared" si="0"/>
        <v>379095</v>
      </c>
      <c r="D160" s="236"/>
      <c r="E160" s="237">
        <v>206551</v>
      </c>
      <c r="F160" s="238">
        <v>0.71020000000000005</v>
      </c>
      <c r="G160" s="237">
        <v>172544</v>
      </c>
      <c r="H160" s="238">
        <v>0.59319999999999995</v>
      </c>
    </row>
    <row r="161" spans="2:9" s="294" customFormat="1" ht="15" thickBot="1">
      <c r="B161" s="51" t="s">
        <v>25</v>
      </c>
      <c r="C161" s="236">
        <f t="shared" si="0"/>
        <v>982503</v>
      </c>
      <c r="D161" s="236"/>
      <c r="E161" s="237">
        <v>528281</v>
      </c>
      <c r="F161" s="238">
        <v>0.79010000000000002</v>
      </c>
      <c r="G161" s="237">
        <v>454222</v>
      </c>
      <c r="H161" s="238">
        <v>0.67930000000000001</v>
      </c>
    </row>
    <row r="162" spans="2:9" s="294" customFormat="1" ht="15" thickBot="1">
      <c r="B162" s="51" t="s">
        <v>7</v>
      </c>
      <c r="C162" s="236">
        <f t="shared" si="0"/>
        <v>173526</v>
      </c>
      <c r="D162" s="236"/>
      <c r="E162" s="237">
        <v>93494</v>
      </c>
      <c r="F162" s="238">
        <v>0.74760000000000004</v>
      </c>
      <c r="G162" s="237">
        <v>80032</v>
      </c>
      <c r="H162" s="238">
        <v>0.64</v>
      </c>
    </row>
    <row r="163" spans="2:9" s="294" customFormat="1" ht="15" thickBot="1">
      <c r="B163" s="51" t="s">
        <v>18</v>
      </c>
      <c r="C163" s="236">
        <f t="shared" si="0"/>
        <v>522057</v>
      </c>
      <c r="D163" s="236"/>
      <c r="E163" s="237">
        <v>282647</v>
      </c>
      <c r="F163" s="238">
        <v>0.76649999999999996</v>
      </c>
      <c r="G163" s="237">
        <v>239410</v>
      </c>
      <c r="H163" s="238">
        <v>0.6492</v>
      </c>
    </row>
    <row r="164" spans="2:9" s="294" customFormat="1" ht="15" thickBot="1">
      <c r="B164" s="51" t="s">
        <v>14</v>
      </c>
      <c r="C164" s="236">
        <f t="shared" si="0"/>
        <v>1198042</v>
      </c>
      <c r="D164" s="236"/>
      <c r="E164" s="237">
        <v>643217</v>
      </c>
      <c r="F164" s="238">
        <v>0.77810000000000001</v>
      </c>
      <c r="G164" s="237">
        <v>554825</v>
      </c>
      <c r="H164" s="238">
        <v>0.67110000000000003</v>
      </c>
    </row>
    <row r="165" spans="2:9" s="294" customFormat="1" ht="15" thickBot="1">
      <c r="B165" s="51" t="s">
        <v>13</v>
      </c>
      <c r="C165" s="236">
        <f t="shared" si="0"/>
        <v>867171</v>
      </c>
      <c r="D165" s="236"/>
      <c r="E165" s="237">
        <v>467945</v>
      </c>
      <c r="F165" s="238">
        <v>0.75060000000000004</v>
      </c>
      <c r="G165" s="237">
        <v>399226</v>
      </c>
      <c r="H165" s="238">
        <v>0.64039999999999997</v>
      </c>
    </row>
    <row r="166" spans="2:9" s="294" customFormat="1" ht="15" thickBot="1">
      <c r="B166" s="51" t="s">
        <v>8</v>
      </c>
      <c r="C166" s="236">
        <f t="shared" si="0"/>
        <v>757213</v>
      </c>
      <c r="D166" s="236"/>
      <c r="E166" s="237">
        <v>409536</v>
      </c>
      <c r="F166" s="238">
        <v>0.82840000000000003</v>
      </c>
      <c r="G166" s="237">
        <v>347677</v>
      </c>
      <c r="H166" s="238">
        <v>0.70330000000000004</v>
      </c>
    </row>
    <row r="167" spans="2:9" s="294" customFormat="1" ht="15" thickBot="1">
      <c r="B167" s="51" t="s">
        <v>19</v>
      </c>
      <c r="C167" s="236">
        <f t="shared" si="0"/>
        <v>671716</v>
      </c>
      <c r="D167" s="236"/>
      <c r="E167" s="237">
        <v>362951</v>
      </c>
      <c r="F167" s="238">
        <v>0.61319999999999997</v>
      </c>
      <c r="G167" s="237">
        <v>308765</v>
      </c>
      <c r="H167" s="238">
        <v>0.52159999999999995</v>
      </c>
    </row>
    <row r="168" spans="2:9" s="294" customFormat="1" ht="15" thickBot="1">
      <c r="B168" s="51" t="s">
        <v>26</v>
      </c>
      <c r="C168" s="236">
        <f t="shared" si="0"/>
        <v>680582</v>
      </c>
      <c r="D168" s="238"/>
      <c r="E168" s="237">
        <v>367226</v>
      </c>
      <c r="F168" s="238">
        <v>0.72860000000000003</v>
      </c>
      <c r="G168" s="237">
        <v>313356</v>
      </c>
      <c r="H168" s="238">
        <v>0.62170000000000003</v>
      </c>
      <c r="I168" s="238"/>
    </row>
    <row r="169" spans="2:9" s="294" customFormat="1" ht="15" thickBot="1">
      <c r="B169" s="51" t="s">
        <v>23</v>
      </c>
      <c r="C169" s="236">
        <f t="shared" si="0"/>
        <v>69854</v>
      </c>
      <c r="D169" s="236"/>
      <c r="E169" s="237">
        <v>37533</v>
      </c>
      <c r="F169" s="238">
        <v>0.59260000000000002</v>
      </c>
      <c r="G169" s="237">
        <v>32321</v>
      </c>
      <c r="H169" s="238">
        <v>0.51029999999999998</v>
      </c>
    </row>
    <row r="170" spans="2:9" s="294" customFormat="1" ht="15" thickBot="1">
      <c r="B170" s="51" t="s">
        <v>9</v>
      </c>
      <c r="C170" s="236">
        <f t="shared" si="0"/>
        <v>512127</v>
      </c>
      <c r="D170" s="236"/>
      <c r="E170" s="237">
        <v>275484</v>
      </c>
      <c r="F170" s="238">
        <v>0.83440000000000003</v>
      </c>
      <c r="G170" s="237">
        <v>236643</v>
      </c>
      <c r="H170" s="238">
        <v>0.7167</v>
      </c>
    </row>
    <row r="171" spans="2:9" s="294" customFormat="1" ht="15" thickBot="1">
      <c r="B171" s="51" t="s">
        <v>10</v>
      </c>
      <c r="C171" s="236">
        <f t="shared" si="0"/>
        <v>179896</v>
      </c>
      <c r="D171" s="236"/>
      <c r="E171" s="237">
        <v>96056</v>
      </c>
      <c r="F171" s="238">
        <v>0.67500000000000004</v>
      </c>
      <c r="G171" s="237">
        <v>83840</v>
      </c>
      <c r="H171" s="238">
        <v>0.58919999999999995</v>
      </c>
    </row>
    <row r="172" spans="2:9" s="294" customFormat="1" ht="15" thickBot="1">
      <c r="B172" s="51" t="s">
        <v>17</v>
      </c>
      <c r="C172" s="236">
        <f t="shared" si="0"/>
        <v>782781</v>
      </c>
      <c r="D172" s="236"/>
      <c r="E172" s="237">
        <v>419200</v>
      </c>
      <c r="F172" s="238">
        <v>0.75800000000000001</v>
      </c>
      <c r="G172" s="237">
        <v>363581</v>
      </c>
      <c r="H172" s="238">
        <v>0.65739999999999998</v>
      </c>
    </row>
    <row r="173" spans="2:9" s="294" customFormat="1" ht="15" thickBot="1">
      <c r="B173" s="239" t="s">
        <v>16</v>
      </c>
      <c r="C173" s="240">
        <f t="shared" si="0"/>
        <v>117286</v>
      </c>
      <c r="D173" s="241">
        <v>0.58979999999999999</v>
      </c>
      <c r="E173" s="242">
        <v>62696</v>
      </c>
      <c r="F173" s="241">
        <v>0.58979999999999999</v>
      </c>
      <c r="G173" s="242">
        <v>54590</v>
      </c>
      <c r="H173" s="241">
        <v>0.51359999999999995</v>
      </c>
      <c r="I173" s="241">
        <v>0.51359999999999995</v>
      </c>
    </row>
    <row r="174" spans="2:9" s="294" customFormat="1" ht="15" thickBot="1">
      <c r="B174" s="51" t="s">
        <v>315</v>
      </c>
      <c r="C174" s="236">
        <f t="shared" si="0"/>
        <v>332133</v>
      </c>
      <c r="D174" s="236"/>
      <c r="E174" s="243">
        <v>192853</v>
      </c>
      <c r="F174" s="244"/>
      <c r="G174" s="243">
        <v>139280</v>
      </c>
      <c r="H174" s="245"/>
    </row>
    <row r="175" spans="2:9" s="294" customFormat="1" ht="15" thickBot="1">
      <c r="B175" s="51" t="s">
        <v>316</v>
      </c>
      <c r="C175" s="236">
        <f t="shared" si="0"/>
        <v>382458</v>
      </c>
      <c r="D175" s="236"/>
      <c r="E175" s="243">
        <v>3809</v>
      </c>
      <c r="F175" s="244"/>
      <c r="G175" s="246">
        <v>378649</v>
      </c>
      <c r="H175" s="245"/>
    </row>
    <row r="176" spans="2:9" s="294" customFormat="1">
      <c r="B176" s="248" t="s">
        <v>42</v>
      </c>
      <c r="C176" s="236">
        <f t="shared" si="0"/>
        <v>12461179</v>
      </c>
      <c r="D176" s="247"/>
      <c r="E176" s="247">
        <v>6603866</v>
      </c>
      <c r="F176" s="51">
        <v>0.74350000000000005</v>
      </c>
      <c r="G176" s="247">
        <v>5857313</v>
      </c>
      <c r="H176" s="248">
        <v>0.65949999999999998</v>
      </c>
    </row>
    <row r="177" spans="1:7" s="294" customFormat="1">
      <c r="A177" s="328"/>
      <c r="B177" s="247"/>
      <c r="C177" s="247"/>
      <c r="D177" s="247"/>
      <c r="E177" s="51"/>
      <c r="F177" s="247"/>
      <c r="G177" s="248"/>
    </row>
    <row r="178" spans="1:7" s="294" customFormat="1">
      <c r="A178" s="299" t="s">
        <v>317</v>
      </c>
      <c r="B178" s="297"/>
      <c r="C178" s="297"/>
      <c r="D178" s="100"/>
      <c r="E178" s="100"/>
    </row>
    <row r="179" spans="1:7" s="294" customFormat="1">
      <c r="A179" s="297" t="s">
        <v>318</v>
      </c>
      <c r="B179" s="297"/>
      <c r="C179" s="297"/>
    </row>
    <row r="180" spans="1:7" s="294" customFormat="1">
      <c r="A180" s="284" t="s">
        <v>319</v>
      </c>
      <c r="D180" s="100"/>
      <c r="E180" s="100"/>
      <c r="F180" s="100"/>
      <c r="G180" s="100"/>
    </row>
    <row r="181" spans="1:7" s="294" customFormat="1">
      <c r="A181" s="249" t="s">
        <v>320</v>
      </c>
      <c r="B181" s="297"/>
      <c r="C181" s="297"/>
      <c r="D181" s="100"/>
      <c r="E181" s="100"/>
    </row>
    <row r="183" spans="1:7" s="18" customFormat="1">
      <c r="A183" s="223" t="s">
        <v>474</v>
      </c>
    </row>
    <row r="184" spans="1:7" s="294" customFormat="1"/>
    <row r="185" spans="1:7" s="294" customFormat="1">
      <c r="C185" s="294" t="s">
        <v>50</v>
      </c>
      <c r="D185" s="294" t="s">
        <v>226</v>
      </c>
      <c r="E185" s="294" t="s">
        <v>475</v>
      </c>
    </row>
    <row r="186" spans="1:7" s="294" customFormat="1">
      <c r="B186" s="179" t="s">
        <v>18</v>
      </c>
      <c r="D186" s="297">
        <v>0.88300000000000001</v>
      </c>
      <c r="E186" s="144">
        <v>0.92200000000000004</v>
      </c>
    </row>
    <row r="187" spans="1:7" s="294" customFormat="1">
      <c r="B187" s="179" t="s">
        <v>22</v>
      </c>
      <c r="D187" s="297">
        <v>0.88900000000000001</v>
      </c>
      <c r="E187" s="144">
        <v>0.92200000000000004</v>
      </c>
    </row>
    <row r="188" spans="1:7" s="294" customFormat="1">
      <c r="B188" s="179" t="s">
        <v>19</v>
      </c>
      <c r="D188" s="297">
        <v>0.89100000000000001</v>
      </c>
      <c r="E188" s="144">
        <v>0.92200000000000004</v>
      </c>
    </row>
    <row r="189" spans="1:7" s="294" customFormat="1">
      <c r="B189" s="179" t="s">
        <v>25</v>
      </c>
      <c r="D189" s="297">
        <v>0.90200000000000002</v>
      </c>
      <c r="E189" s="144">
        <v>0.92200000000000004</v>
      </c>
    </row>
    <row r="190" spans="1:7" s="294" customFormat="1">
      <c r="B190" s="179" t="s">
        <v>21</v>
      </c>
      <c r="D190" s="297">
        <v>0.90400000000000003</v>
      </c>
      <c r="E190" s="144">
        <v>0.92200000000000004</v>
      </c>
    </row>
    <row r="191" spans="1:7" s="294" customFormat="1">
      <c r="B191" s="179" t="s">
        <v>17</v>
      </c>
      <c r="D191" s="297">
        <v>0.90800000000000003</v>
      </c>
      <c r="E191" s="144">
        <v>0.92200000000000004</v>
      </c>
    </row>
    <row r="192" spans="1:7" s="294" customFormat="1">
      <c r="B192" s="179" t="s">
        <v>24</v>
      </c>
      <c r="D192" s="297">
        <v>0.91800000000000004</v>
      </c>
      <c r="E192" s="144">
        <v>0.92200000000000004</v>
      </c>
    </row>
    <row r="193" spans="2:5" s="294" customFormat="1">
      <c r="B193" s="179" t="s">
        <v>13</v>
      </c>
      <c r="D193" s="297">
        <v>0.92800000000000005</v>
      </c>
      <c r="E193" s="144">
        <v>0.92200000000000004</v>
      </c>
    </row>
    <row r="194" spans="2:5" s="294" customFormat="1">
      <c r="B194" s="179" t="s">
        <v>27</v>
      </c>
      <c r="D194" s="297">
        <v>0.93200000000000005</v>
      </c>
      <c r="E194" s="144">
        <v>0.92200000000000004</v>
      </c>
    </row>
    <row r="195" spans="2:5" s="294" customFormat="1">
      <c r="B195" s="606" t="s">
        <v>26</v>
      </c>
      <c r="C195" s="490"/>
      <c r="D195" s="432">
        <v>0.93200000000000005</v>
      </c>
      <c r="E195" s="144">
        <v>0.92200000000000004</v>
      </c>
    </row>
    <row r="196" spans="2:5" s="294" customFormat="1">
      <c r="B196" s="179" t="s">
        <v>14</v>
      </c>
      <c r="D196" s="297">
        <v>0.93200000000000005</v>
      </c>
      <c r="E196" s="144">
        <v>0.92200000000000004</v>
      </c>
    </row>
    <row r="197" spans="2:5" s="294" customFormat="1">
      <c r="B197" s="16" t="s">
        <v>16</v>
      </c>
      <c r="C197" s="299">
        <v>0.93799999999999994</v>
      </c>
      <c r="D197" s="475"/>
      <c r="E197" s="93">
        <v>0.92200000000000004</v>
      </c>
    </row>
    <row r="198" spans="2:5" s="301" customFormat="1">
      <c r="B198" s="179" t="s">
        <v>23</v>
      </c>
      <c r="C198" s="294"/>
      <c r="D198" s="297">
        <v>0.93899999999999995</v>
      </c>
      <c r="E198" s="144">
        <v>0.92200000000000004</v>
      </c>
    </row>
    <row r="199" spans="2:5" s="294" customFormat="1">
      <c r="B199" s="179" t="s">
        <v>10</v>
      </c>
      <c r="D199" s="297">
        <v>0.94</v>
      </c>
      <c r="E199" s="144">
        <v>0.92200000000000004</v>
      </c>
    </row>
    <row r="200" spans="2:5" s="294" customFormat="1">
      <c r="B200" s="179" t="s">
        <v>9</v>
      </c>
      <c r="D200" s="297">
        <v>0.94199999999999995</v>
      </c>
      <c r="E200" s="144">
        <v>0.92200000000000004</v>
      </c>
    </row>
    <row r="201" spans="2:5" s="294" customFormat="1">
      <c r="B201" s="179" t="s">
        <v>12</v>
      </c>
      <c r="C201" s="297"/>
      <c r="D201" s="297">
        <v>0.94299999999999995</v>
      </c>
      <c r="E201" s="144">
        <v>0.92200000000000004</v>
      </c>
    </row>
    <row r="202" spans="2:5" s="294" customFormat="1">
      <c r="B202" s="179" t="s">
        <v>7</v>
      </c>
      <c r="D202" s="297">
        <v>0.94799999999999995</v>
      </c>
      <c r="E202" s="144">
        <v>0.92200000000000004</v>
      </c>
    </row>
    <row r="203" spans="2:5" s="294" customFormat="1">
      <c r="B203" s="179" t="s">
        <v>20</v>
      </c>
      <c r="D203" s="297">
        <v>0.94899999999999995</v>
      </c>
      <c r="E203" s="144">
        <v>0.92200000000000004</v>
      </c>
    </row>
    <row r="204" spans="2:5" s="294" customFormat="1">
      <c r="B204" s="179" t="s">
        <v>15</v>
      </c>
      <c r="D204" s="297">
        <v>0.95299999999999996</v>
      </c>
      <c r="E204" s="144">
        <v>0.92200000000000004</v>
      </c>
    </row>
    <row r="205" spans="2:5" s="294" customFormat="1">
      <c r="B205" s="179" t="s">
        <v>11</v>
      </c>
      <c r="D205" s="297">
        <v>0.95699999999999996</v>
      </c>
      <c r="E205" s="144">
        <v>0.92200000000000004</v>
      </c>
    </row>
    <row r="206" spans="2:5" s="294" customFormat="1">
      <c r="B206" s="179" t="s">
        <v>8</v>
      </c>
      <c r="D206" s="297">
        <v>0.95899999999999996</v>
      </c>
      <c r="E206" s="144">
        <v>0.92200000000000004</v>
      </c>
    </row>
    <row r="207" spans="2:5" s="294" customFormat="1">
      <c r="B207" s="179" t="s">
        <v>42</v>
      </c>
      <c r="D207" s="297">
        <v>0.92200000000000004</v>
      </c>
      <c r="E207" s="297"/>
    </row>
    <row r="208" spans="2:5" s="294" customFormat="1">
      <c r="B208" s="297"/>
      <c r="C208" s="297"/>
    </row>
    <row r="209" spans="1:13" s="294" customFormat="1" ht="28.5" customHeight="1">
      <c r="A209" s="743" t="s">
        <v>219</v>
      </c>
      <c r="B209" s="741"/>
      <c r="C209" s="741"/>
      <c r="D209" s="741"/>
      <c r="E209" s="741"/>
      <c r="F209" s="741"/>
      <c r="G209" s="741"/>
      <c r="H209" s="741"/>
      <c r="I209" s="741"/>
      <c r="J209" s="741"/>
      <c r="K209" s="741"/>
      <c r="L209" s="741"/>
      <c r="M209" s="741"/>
    </row>
    <row r="210" spans="1:13" s="294" customFormat="1">
      <c r="A210" s="294" t="s">
        <v>476</v>
      </c>
      <c r="B210" s="297"/>
      <c r="C210" s="297"/>
    </row>
    <row r="211" spans="1:13" s="294" customFormat="1">
      <c r="A211" s="294" t="s">
        <v>103</v>
      </c>
    </row>
    <row r="212" spans="1:13" s="294" customFormat="1" ht="48" customHeight="1">
      <c r="A212" s="741" t="s">
        <v>477</v>
      </c>
      <c r="B212" s="741"/>
      <c r="C212" s="741"/>
      <c r="D212" s="741"/>
      <c r="E212" s="741"/>
      <c r="F212" s="741"/>
      <c r="G212" s="741"/>
      <c r="H212" s="741"/>
      <c r="I212" s="741"/>
      <c r="J212" s="741"/>
      <c r="K212" s="741"/>
      <c r="L212" s="741"/>
      <c r="M212" s="741"/>
    </row>
    <row r="213" spans="1:13" s="294" customFormat="1"/>
    <row r="214" spans="1:13" s="223" customFormat="1">
      <c r="A214" s="615" t="s">
        <v>424</v>
      </c>
      <c r="B214" s="615"/>
      <c r="C214" s="615"/>
      <c r="D214" s="615"/>
      <c r="E214" s="615"/>
      <c r="F214" s="615"/>
      <c r="G214" s="615"/>
      <c r="H214" s="615"/>
      <c r="I214" s="615"/>
      <c r="J214" s="615"/>
      <c r="K214" s="615"/>
      <c r="L214" s="615"/>
      <c r="M214" s="615"/>
    </row>
    <row r="215" spans="1:13" s="294" customFormat="1">
      <c r="A215" s="604"/>
      <c r="B215" s="604"/>
      <c r="C215" s="604"/>
      <c r="D215" s="604"/>
      <c r="E215" s="604"/>
      <c r="F215" s="604"/>
      <c r="G215" s="604"/>
      <c r="H215" s="604"/>
      <c r="I215" s="604"/>
      <c r="J215" s="604"/>
      <c r="K215" s="604"/>
      <c r="L215" s="604"/>
      <c r="M215" s="604"/>
    </row>
    <row r="216" spans="1:13" s="294" customFormat="1">
      <c r="A216" s="614"/>
      <c r="B216" s="616" t="s">
        <v>104</v>
      </c>
      <c r="C216" s="616" t="s">
        <v>105</v>
      </c>
      <c r="D216" s="614"/>
      <c r="E216" s="614"/>
      <c r="F216" s="614"/>
      <c r="G216" s="614"/>
      <c r="H216" s="614"/>
      <c r="I216" s="614"/>
      <c r="J216" s="614"/>
      <c r="K216" s="614"/>
      <c r="L216" s="614"/>
      <c r="M216" s="614"/>
    </row>
    <row r="217" spans="1:13" s="294" customFormat="1">
      <c r="A217" s="614"/>
      <c r="B217" s="616" t="s">
        <v>106</v>
      </c>
      <c r="C217" s="617">
        <v>0.95399999999999996</v>
      </c>
      <c r="D217" s="614"/>
      <c r="E217" s="614"/>
      <c r="F217" s="614"/>
      <c r="G217" s="614"/>
      <c r="H217" s="614"/>
      <c r="I217" s="614"/>
      <c r="J217" s="614"/>
      <c r="K217" s="614"/>
      <c r="L217" s="614"/>
      <c r="M217" s="614"/>
    </row>
    <row r="218" spans="1:13" s="294" customFormat="1">
      <c r="A218" s="614"/>
      <c r="B218" s="616" t="s">
        <v>107</v>
      </c>
      <c r="C218" s="617">
        <v>0.93799999999999994</v>
      </c>
      <c r="D218" s="614"/>
      <c r="E218" s="614"/>
      <c r="F218" s="614"/>
      <c r="G218" s="614"/>
      <c r="H218" s="614"/>
      <c r="I218" s="614"/>
      <c r="J218" s="614"/>
      <c r="K218" s="614"/>
      <c r="L218" s="614"/>
      <c r="M218" s="614"/>
    </row>
    <row r="219" spans="1:13" s="294" customFormat="1">
      <c r="A219" s="614"/>
      <c r="B219" s="616" t="s">
        <v>108</v>
      </c>
      <c r="C219" s="617">
        <v>0.92700000000000005</v>
      </c>
      <c r="D219" s="614"/>
      <c r="E219" s="614"/>
      <c r="F219" s="614"/>
      <c r="G219" s="614"/>
      <c r="H219" s="614"/>
      <c r="I219" s="614"/>
      <c r="J219" s="614"/>
      <c r="K219" s="614"/>
      <c r="L219" s="614"/>
      <c r="M219" s="614"/>
    </row>
    <row r="220" spans="1:13" s="294" customFormat="1">
      <c r="A220" s="614"/>
      <c r="B220" s="616" t="s">
        <v>109</v>
      </c>
      <c r="C220" s="617">
        <v>0.95599999999999996</v>
      </c>
      <c r="D220" s="614"/>
      <c r="E220" s="614"/>
      <c r="F220" s="614"/>
      <c r="G220" s="614"/>
      <c r="H220" s="614"/>
      <c r="I220" s="614"/>
      <c r="J220" s="614"/>
      <c r="K220" s="614"/>
      <c r="L220" s="614"/>
      <c r="M220" s="614"/>
    </row>
    <row r="221" spans="1:13" s="294" customFormat="1">
      <c r="A221" s="614"/>
      <c r="B221" s="616" t="s">
        <v>245</v>
      </c>
      <c r="C221" s="617">
        <v>0.94499999999999995</v>
      </c>
      <c r="D221" s="614"/>
      <c r="E221" s="614"/>
      <c r="F221" s="614"/>
      <c r="G221" s="614"/>
      <c r="H221" s="614"/>
      <c r="I221" s="614"/>
      <c r="J221" s="614"/>
      <c r="K221" s="614"/>
      <c r="L221" s="614"/>
      <c r="M221" s="614"/>
    </row>
    <row r="222" spans="1:13" s="294" customFormat="1">
      <c r="A222" s="614"/>
      <c r="B222" s="616" t="s">
        <v>478</v>
      </c>
      <c r="C222" s="617">
        <v>0.93799999999999994</v>
      </c>
      <c r="D222" s="614"/>
      <c r="E222" s="614"/>
      <c r="F222" s="614"/>
      <c r="G222" s="614"/>
      <c r="H222" s="614"/>
      <c r="I222" s="614"/>
      <c r="J222" s="614"/>
      <c r="K222" s="614"/>
      <c r="L222" s="614"/>
      <c r="M222" s="614"/>
    </row>
    <row r="223" spans="1:13" s="294" customFormat="1">
      <c r="A223" s="604"/>
      <c r="B223" s="604"/>
      <c r="C223" s="604"/>
      <c r="D223" s="604"/>
      <c r="E223" s="604"/>
      <c r="F223" s="604"/>
      <c r="G223" s="604"/>
      <c r="H223" s="604"/>
      <c r="I223" s="604"/>
      <c r="J223" s="604"/>
      <c r="K223" s="604"/>
      <c r="L223" s="604"/>
      <c r="M223" s="604"/>
    </row>
    <row r="224" spans="1:13" s="294" customFormat="1" ht="48.75" customHeight="1">
      <c r="A224" s="743" t="s">
        <v>219</v>
      </c>
      <c r="B224" s="741"/>
      <c r="C224" s="741"/>
      <c r="D224" s="741"/>
      <c r="E224" s="741"/>
      <c r="F224" s="741"/>
      <c r="G224" s="741"/>
      <c r="H224" s="741"/>
      <c r="I224" s="741"/>
      <c r="J224" s="741"/>
      <c r="K224" s="741"/>
      <c r="L224" s="741"/>
      <c r="M224" s="741"/>
    </row>
    <row r="225" spans="1:13" s="294" customFormat="1">
      <c r="A225" s="614" t="s">
        <v>476</v>
      </c>
      <c r="B225" s="618"/>
      <c r="C225" s="618"/>
      <c r="D225" s="614"/>
      <c r="E225" s="614"/>
      <c r="F225" s="614"/>
      <c r="G225" s="614"/>
      <c r="H225" s="614"/>
      <c r="I225" s="614"/>
      <c r="J225" s="614"/>
      <c r="K225" s="614"/>
      <c r="L225" s="614"/>
      <c r="M225" s="614"/>
    </row>
    <row r="226" spans="1:13" s="294" customFormat="1">
      <c r="A226" s="614" t="s">
        <v>103</v>
      </c>
      <c r="B226" s="614"/>
      <c r="C226" s="614"/>
      <c r="D226" s="614"/>
      <c r="E226" s="614"/>
      <c r="F226" s="614"/>
      <c r="G226" s="614"/>
      <c r="H226" s="614"/>
      <c r="I226" s="614"/>
      <c r="J226" s="614"/>
      <c r="K226" s="614"/>
      <c r="L226" s="614"/>
      <c r="M226" s="614"/>
    </row>
    <row r="227" spans="1:13" s="294" customFormat="1" ht="15" customHeight="1">
      <c r="A227" s="741" t="s">
        <v>477</v>
      </c>
      <c r="B227" s="741"/>
      <c r="C227" s="741"/>
      <c r="D227" s="741"/>
      <c r="E227" s="741"/>
      <c r="F227" s="741"/>
      <c r="G227" s="741"/>
      <c r="H227" s="741"/>
      <c r="I227" s="741"/>
      <c r="J227" s="741"/>
      <c r="K227" s="741"/>
      <c r="L227" s="741"/>
      <c r="M227" s="741"/>
    </row>
    <row r="228" spans="1:13" s="294" customFormat="1"/>
    <row r="229" spans="1:13" s="18" customFormat="1">
      <c r="A229" s="223" t="s">
        <v>479</v>
      </c>
    </row>
    <row r="230" spans="1:13" s="294" customFormat="1"/>
    <row r="231" spans="1:13" s="294" customFormat="1">
      <c r="B231" s="186"/>
      <c r="D231" s="229" t="s">
        <v>110</v>
      </c>
    </row>
    <row r="232" spans="1:13" s="294" customFormat="1">
      <c r="B232" s="15"/>
      <c r="C232" s="294" t="s">
        <v>50</v>
      </c>
      <c r="D232" s="33">
        <v>2019</v>
      </c>
    </row>
    <row r="233" spans="1:13" s="294" customFormat="1">
      <c r="B233" s="37" t="s">
        <v>7</v>
      </c>
      <c r="D233" s="294">
        <v>23</v>
      </c>
      <c r="G233" s="37"/>
    </row>
    <row r="234" spans="1:13" s="294" customFormat="1">
      <c r="B234" s="37" t="s">
        <v>10</v>
      </c>
      <c r="D234" s="294">
        <v>44</v>
      </c>
      <c r="G234" s="37"/>
    </row>
    <row r="235" spans="1:13" s="294" customFormat="1">
      <c r="B235" s="48" t="s">
        <v>16</v>
      </c>
      <c r="C235" s="475">
        <v>45</v>
      </c>
      <c r="D235" s="475"/>
      <c r="G235" s="37"/>
    </row>
    <row r="236" spans="1:13" s="294" customFormat="1">
      <c r="B236" s="37" t="s">
        <v>111</v>
      </c>
      <c r="D236" s="294">
        <v>78</v>
      </c>
      <c r="G236" s="37"/>
    </row>
    <row r="237" spans="1:13" s="294" customFormat="1">
      <c r="B237" s="37" t="s">
        <v>27</v>
      </c>
      <c r="D237" s="294">
        <v>152</v>
      </c>
      <c r="G237" s="37"/>
    </row>
    <row r="238" spans="1:13" s="294" customFormat="1">
      <c r="B238" s="37" t="s">
        <v>15</v>
      </c>
      <c r="D238" s="294">
        <v>159</v>
      </c>
      <c r="G238" s="37"/>
    </row>
    <row r="239" spans="1:13" s="294" customFormat="1">
      <c r="B239" s="37" t="s">
        <v>9</v>
      </c>
      <c r="D239" s="294">
        <v>161</v>
      </c>
      <c r="G239" s="37"/>
    </row>
    <row r="240" spans="1:13" s="294" customFormat="1">
      <c r="B240" s="37" t="s">
        <v>8</v>
      </c>
      <c r="D240" s="294">
        <v>183</v>
      </c>
      <c r="G240" s="37"/>
    </row>
    <row r="241" spans="2:7" s="294" customFormat="1">
      <c r="B241" s="37" t="s">
        <v>24</v>
      </c>
      <c r="C241" s="158"/>
      <c r="D241" s="294">
        <v>189</v>
      </c>
      <c r="G241" s="37"/>
    </row>
    <row r="242" spans="2:7" s="294" customFormat="1">
      <c r="B242" s="37" t="s">
        <v>13</v>
      </c>
      <c r="D242" s="294">
        <v>240</v>
      </c>
      <c r="G242" s="37"/>
    </row>
    <row r="243" spans="2:7" s="294" customFormat="1">
      <c r="B243" s="37" t="s">
        <v>11</v>
      </c>
      <c r="D243" s="294">
        <v>242</v>
      </c>
      <c r="G243" s="37"/>
    </row>
    <row r="244" spans="2:7" s="294" customFormat="1">
      <c r="B244" s="37" t="s">
        <v>12</v>
      </c>
      <c r="D244" s="294">
        <v>319</v>
      </c>
      <c r="G244" s="37"/>
    </row>
    <row r="245" spans="2:7" s="294" customFormat="1">
      <c r="B245" s="37" t="s">
        <v>18</v>
      </c>
      <c r="D245" s="294">
        <v>373</v>
      </c>
      <c r="G245" s="37"/>
    </row>
    <row r="246" spans="2:7" s="294" customFormat="1">
      <c r="B246" s="37" t="s">
        <v>21</v>
      </c>
      <c r="D246" s="294">
        <v>401</v>
      </c>
      <c r="G246" s="37"/>
    </row>
    <row r="247" spans="2:7" s="301" customFormat="1">
      <c r="B247" s="433" t="s">
        <v>26</v>
      </c>
      <c r="C247" s="490"/>
      <c r="D247" s="490">
        <v>472</v>
      </c>
      <c r="G247" s="48"/>
    </row>
    <row r="248" spans="2:7" s="294" customFormat="1">
      <c r="B248" s="37" t="s">
        <v>19</v>
      </c>
      <c r="D248" s="294">
        <v>487</v>
      </c>
      <c r="G248" s="37"/>
    </row>
    <row r="249" spans="2:7" s="294" customFormat="1">
      <c r="B249" s="37" t="s">
        <v>17</v>
      </c>
      <c r="D249" s="294">
        <v>500</v>
      </c>
      <c r="G249" s="37"/>
    </row>
    <row r="250" spans="2:7" s="294" customFormat="1">
      <c r="B250" s="37" t="s">
        <v>25</v>
      </c>
      <c r="D250" s="294">
        <v>596</v>
      </c>
      <c r="G250" s="37"/>
    </row>
    <row r="251" spans="2:7" s="294" customFormat="1">
      <c r="B251" s="37" t="s">
        <v>14</v>
      </c>
      <c r="D251" s="294">
        <v>651</v>
      </c>
      <c r="G251" s="37"/>
    </row>
    <row r="252" spans="2:7" s="294" customFormat="1">
      <c r="B252" s="37" t="s">
        <v>22</v>
      </c>
      <c r="D252" s="294">
        <v>1009</v>
      </c>
      <c r="G252" s="37"/>
    </row>
    <row r="253" spans="2:7" s="294" customFormat="1">
      <c r="B253" s="37" t="s">
        <v>20</v>
      </c>
      <c r="D253" s="294" t="s">
        <v>146</v>
      </c>
      <c r="G253" s="37"/>
    </row>
    <row r="254" spans="2:7" s="294" customFormat="1">
      <c r="B254" s="37" t="s">
        <v>23</v>
      </c>
      <c r="D254" s="294" t="s">
        <v>146</v>
      </c>
      <c r="G254" s="37"/>
    </row>
    <row r="255" spans="2:7" s="294" customFormat="1">
      <c r="B255" s="396" t="s">
        <v>42</v>
      </c>
      <c r="D255" s="186">
        <v>6324</v>
      </c>
    </row>
    <row r="256" spans="2:7" s="294" customFormat="1"/>
    <row r="257" spans="1:9" s="294" customFormat="1" ht="60.75" customHeight="1">
      <c r="A257" s="741" t="s">
        <v>605</v>
      </c>
      <c r="B257" s="741"/>
      <c r="C257" s="741"/>
      <c r="D257" s="741"/>
      <c r="E257" s="741"/>
      <c r="F257" s="741"/>
      <c r="G257" s="741"/>
      <c r="H257" s="741"/>
      <c r="I257" s="741"/>
    </row>
    <row r="258" spans="1:9" s="294" customFormat="1" ht="16.5" customHeight="1">
      <c r="A258" s="294" t="s">
        <v>112</v>
      </c>
    </row>
    <row r="259" spans="1:9" s="294" customFormat="1"/>
    <row r="260" spans="1:9" s="1" customFormat="1"/>
  </sheetData>
  <sortState xmlns:xlrd2="http://schemas.microsoft.com/office/spreadsheetml/2017/richdata2" ref="B46:E61">
    <sortCondition descending="1" ref="C46"/>
  </sortState>
  <mergeCells count="14">
    <mergeCell ref="A1:I1"/>
    <mergeCell ref="A29:I29"/>
    <mergeCell ref="A257:I257"/>
    <mergeCell ref="A209:M209"/>
    <mergeCell ref="A148:L148"/>
    <mergeCell ref="A28:I28"/>
    <mergeCell ref="A212:M212"/>
    <mergeCell ref="A31:I31"/>
    <mergeCell ref="A40:H40"/>
    <mergeCell ref="A41:H41"/>
    <mergeCell ref="A117:I117"/>
    <mergeCell ref="A118:I118"/>
    <mergeCell ref="A224:M224"/>
    <mergeCell ref="A227:M22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CONTENTS</vt:lpstr>
      <vt:lpstr>0. Overview</vt:lpstr>
      <vt:lpstr>1. Demographics</vt:lpstr>
      <vt:lpstr>2. Economics</vt:lpstr>
      <vt:lpstr>3. Housing</vt:lpstr>
      <vt:lpstr>4. Food </vt:lpstr>
      <vt:lpstr>5. Child Care</vt:lpstr>
      <vt:lpstr>6. Transportation &amp; Commute</vt:lpstr>
      <vt:lpstr>7. Health Care</vt:lpstr>
      <vt:lpstr>8.Employment&amp;Career Readiness</vt:lpstr>
      <vt:lpstr>9.Community Safety&amp;Environment</vt:lpstr>
      <vt:lpstr>10. Gender-Based Supports</vt:lpstr>
      <vt:lpstr>11. Substance Use Disorder</vt:lpstr>
      <vt:lpstr>12.Behav Mental Hlth (Adults)</vt:lpstr>
      <vt:lpstr>13.IDD or BehavMentHlth(Child)</vt:lpstr>
      <vt:lpstr>14. Caring for Kin or Foster Ch</vt:lpstr>
      <vt:lpstr>15. Advocacy</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Golden</dc:creator>
  <cp:lastModifiedBy>Ilona Arnold-Berkovits</cp:lastModifiedBy>
  <cp:revision/>
  <dcterms:created xsi:type="dcterms:W3CDTF">2015-06-05T18:17:20Z</dcterms:created>
  <dcterms:modified xsi:type="dcterms:W3CDTF">2021-11-30T08:54:07Z</dcterms:modified>
</cp:coreProperties>
</file>