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iberkovits.SSW\Documents\IFF\Data Hub\Needs Assessment\FY22 HSAC PPTs Excel\To DCF 2021-11-30\Workbooks 11-29-2021\"/>
    </mc:Choice>
  </mc:AlternateContent>
  <xr:revisionPtr revIDLastSave="0" documentId="8_{53546F5D-4E00-4822-A976-52FC43FBF6DE}" xr6:coauthVersionLast="46" xr6:coauthVersionMax="46" xr10:uidLastSave="{00000000-0000-0000-0000-000000000000}"/>
  <bookViews>
    <workbookView xWindow="-108" yWindow="-108" windowWidth="23256" windowHeight="13176" xr2:uid="{00000000-000D-0000-FFFF-FFFF00000000}"/>
  </bookViews>
  <sheets>
    <sheet name="CONTENTS" sheetId="21" r:id="rId1"/>
    <sheet name="0. Overview" sheetId="29" r:id="rId2"/>
    <sheet name="1. Demographics" sheetId="7" r:id="rId3"/>
    <sheet name="2. Economics" sheetId="6" r:id="rId4"/>
    <sheet name="3. Housing" sheetId="3" r:id="rId5"/>
    <sheet name="4. Food " sheetId="2" r:id="rId6"/>
    <sheet name="5. Child Care" sheetId="17" r:id="rId7"/>
    <sheet name="6. Transportation &amp; Commute" sheetId="1" r:id="rId8"/>
    <sheet name="7. Health Care" sheetId="18" r:id="rId9"/>
    <sheet name="8.Employment&amp;Career Readiness" sheetId="9" r:id="rId10"/>
    <sheet name="9.Community Safety&amp;Environment" sheetId="4" r:id="rId11"/>
    <sheet name="10. Gender-Based Supports" sheetId="12" r:id="rId12"/>
    <sheet name="11. Substance Use Disorder" sheetId="11" r:id="rId13"/>
    <sheet name="12.Behav Mental Hlth (Adults)" sheetId="10" r:id="rId14"/>
    <sheet name="13.IDD or BehavMentHlth(Child)" sheetId="24" r:id="rId15"/>
    <sheet name="14. Caring for Kin or Foster Ch" sheetId="30" r:id="rId16"/>
    <sheet name="15. Advocacy" sheetId="31" r:id="rId17"/>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3uCFdwbYZ6fSvR4Tvoj_1636454664">#REF!</definedName>
    <definedName name="ENGAGE_169q0LNCkdsavDxsddBP_1608645156">#REF!</definedName>
    <definedName name="ENGAGE_18ezk26WTvkos17BdRk2_1579601704" localSheetId="1">#REF!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 localSheetId="1">#REF!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 localSheetId="1">#REF!</definedName>
    <definedName name="ENGAGE_2OuiC9kzlNI34Q2oXhdu_1579601675">#REF!</definedName>
    <definedName name="ENGAGE_2qTCLSsAtKcyvZO0RXo5_1636454641">#REF!</definedName>
    <definedName name="ENGAGE_2rn3Upohdzfuzt2dK4ny_1579601697" localSheetId="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WZj4qDuPaFHFNgo7YFw_1636454647">#REF!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CEQzjIPi3N04VWcXmlb_1636454662">#REF!</definedName>
    <definedName name="ENGAGE_3CwP2M0RSkl7yEojhPTB_1636454615">#REF!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 localSheetId="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 localSheetId="1">#REF!</definedName>
    <definedName name="ENGAGE_5UmsyKAa6hiaVHrjSC4I_1579601657">#REF!</definedName>
    <definedName name="ENGAGE_5UX5fAEVepsVM2JoXgLT_1636454606">#REF!</definedName>
    <definedName name="ENGAGE_5VNdcxIYoxP0KyXmxgxr_1607951786">#REF!</definedName>
    <definedName name="ENGAGE_5zBC1j0dqX5ijjUFJPCK_1579601670" localSheetId="1">#REF!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c2c43U64DTa584P19V_1636454620">#REF!</definedName>
    <definedName name="ENGAGE_7xn8k5BUln3jKzpnReXO_1579601736" localSheetId="1">#REF!</definedName>
    <definedName name="ENGAGE_7xn8k5BUln3jKzpnReXO_1579601736">#REF!</definedName>
    <definedName name="ENGAGE_7ZIFjHRMoc8HSooMTE84_1636454609">#REF!</definedName>
    <definedName name="ENGAGE_836BsQJDrLWXec6jCmLr_1579601679" localSheetId="1">#REF!</definedName>
    <definedName name="ENGAGE_836BsQJDrLWXec6jCmLr_1579601679">#REF!</definedName>
    <definedName name="ENGAGE_84ihrPzCCByqovsQ8Thq_1608645042">#REF!</definedName>
    <definedName name="ENGAGE_88qOmI2EP6mgOd8YvWkR_1636454623">#REF!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bHFvJQab85kzrNDPMAL_1636454616">#REF!</definedName>
    <definedName name="ENGAGE_8CS1A8hxW6AZNQKyZaX1_1579601622" localSheetId="1">#REF!</definedName>
    <definedName name="ENGAGE_8CS1A8hxW6AZNQKyZaX1_1579601622">#REF!</definedName>
    <definedName name="ENGAGE_8DgwJyJN58GU3vcMt2ac_1607951713">#REF!</definedName>
    <definedName name="ENGAGE_8edvEf4MO51mOMcuonZv_1636454672">#REF!</definedName>
    <definedName name="ENGAGE_8EQwPrcH9ZRKiRbpfoYD_1579601719" localSheetId="1">#REF!</definedName>
    <definedName name="ENGAGE_8EQwPrcH9ZRKiRbpfoYD_1579601719">#REF!</definedName>
    <definedName name="ENGAGE_8eTIDgQFH1L0JaQhcVlv_1636454638">#REF!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 localSheetId="1">#REF!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 localSheetId="1">#REF!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 localSheetId="1">#REF!</definedName>
    <definedName name="ENGAGE_9WjGByuZijL6ySrVbUUR_1579601612">#REF!</definedName>
    <definedName name="ENGAGE_9WLPaN1WrCRWIRDb3NOn_1636454661">#REF!</definedName>
    <definedName name="ENGAGE_9xGbDqzgNtebG3q0Z1tV_163645467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 localSheetId="1">#REF!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 localSheetId="1">#REF!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cKkFAW5Y1gNItLH8rF_1636454664">#REF!</definedName>
    <definedName name="ENGAGE_cfU0cDubOUWao6yWa8Ac_1607951623">#REF!</definedName>
    <definedName name="ENGAGE_ch4wQnkPuq7w2i3CqBkA_1579601594" localSheetId="1">#REF!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 localSheetId="1">#REF!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 localSheetId="1">#REF!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mxtQVAEMRfazQpFa0Aa_1636454661">#REF!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gsg9FA0pgjyIFxdB4n2_1636454611">#REF!</definedName>
    <definedName name="ENGAGE_GigoGGBZjwHDSbrfapeo_1636454668">#REF!</definedName>
    <definedName name="ENGAGE_giSAhHNxCtQfR5h58Yyh_1579601660" localSheetId="1">#REF!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nGHi1mojguuavO45pW0_1636454649">#REF!</definedName>
    <definedName name="ENGAGE_gORd7LKBGguTa1GJVctO_1579601594" localSheetId="1">#REF!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vZTfBh3ZwvNbXcJNaWB_1636454658">#REF!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4a4vfDcBQf0YpWTqMWN_1636454645">#REF!</definedName>
    <definedName name="ENGAGE_H5FPD2uiovNePfB5tuMs_1579601597" localSheetId="1">#REF!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cuc1eD70j6fFB6LJUEg_1636454659">#REF!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Gi9cDFLF7hnGkqz3cxi_1636454658">#REF!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ezT8QbIN8Zk9pciNKf_1636454636">#REF!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wWbuVD27166cw8Wxw0_1636454637">#REF!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fpGPMvYjEVde9p9tPlq_1636454647">#REF!</definedName>
    <definedName name="ENGAGE_ig68cqGCSbJxnIM5rX2l_1608644980">#REF!</definedName>
    <definedName name="ENGAGE_IgdwmEjUhSLCDjafa11L_1579601648" localSheetId="1">#REF!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 localSheetId="1">#REF!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gdTUanB3nI2sAbLpF_1636454660">#REF!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ijLs1p3pc4vBpkbtxB_1636454670">#REF!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 localSheetId="1">#REF!</definedName>
    <definedName name="ENGAGE_jJ14NeuoPVGlijpzAuOi_1579601691">#REF!</definedName>
    <definedName name="ENGAGE_jjeenQumjNh8amoEYTOW_1608645036">#REF!</definedName>
    <definedName name="ENGAGE_JJWTGagNBzyDGK5sgSRU_1636454640">#REF!</definedName>
    <definedName name="ENGAGE_JKSWDdQhTjg8UmipNYCX_1579601696" localSheetId="1">#REF!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EJnofJT0IuaDU4B6Q_1636454618">#REF!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 localSheetId="1">#REF!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 localSheetId="1">#REF!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VrcnUMZlOXRIT6HpCj0_1636454650">#REF!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 localSheetId="1">#REF!</definedName>
    <definedName name="ENGAGE_mH8z8aix1aECNHVXdPVx_1579601625">#REF!</definedName>
    <definedName name="ENGAGE_MHRiuEQwykbaFWVPj0Gt_1636454628">#REF!</definedName>
    <definedName name="ENGAGE_mHRsCPUKPVAqrh9SSy96_1579601729" localSheetId="1">#REF!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LXRSfIz9mgBBWWawXHP_163645467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 localSheetId="1">#REF!</definedName>
    <definedName name="ENGAGE_mS0EaWA3Ph0PKOebIz7O_1579601669">#REF!</definedName>
    <definedName name="ENGAGE_msE4QDfPM0REQkM3ABLm_1636454666">#REF!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 localSheetId="1">#REF!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6wZnan11LpEczR7gEH_1636454655">#REF!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 localSheetId="1">#REF!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 localSheetId="1">#REF!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skqsg6Cya7tPuAeciK_1636454663">#REF!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 localSheetId="1">#REF!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ciuYzRNrr4zezrrSZh_1636454658">#REF!</definedName>
    <definedName name="ENGAGE_oWO7cJ5HWDlx89gOGCHv_1579601729" localSheetId="1">#REF!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 localSheetId="1">#REF!</definedName>
    <definedName name="ENGAGE_qaTzpBUTP3AjQG6VKimT_1579601680">#REF!</definedName>
    <definedName name="ENGAGE_QbjiKtM4nagq6Hl6u2RZ_1608645131">#REF!</definedName>
    <definedName name="ENGAGE_QbJtHdMpnD4QqtPJYnlE_1636454617">#REF!</definedName>
    <definedName name="ENGAGE_QBkFwDR22BMMNFnS2qhu_1579601711" localSheetId="1">#REF!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ojqov3X89Dm9MshKMI_1636454637">#REF!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xOOXvtEmxOC9QACB6yR_1636454610">#REF!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4XYVG8Q0Amh4Jjz7QPe_1636454630">#REF!</definedName>
    <definedName name="ENGAGE_s78UtB0MYjSzK2tKMay6_1579601642" localSheetId="1">#REF!</definedName>
    <definedName name="ENGAGE_s78UtB0MYjSzK2tKMay6_1579601642">#REF!</definedName>
    <definedName name="ENGAGE_S9bh8ogqL72OU0R90xLZ_1636454615">#REF!</definedName>
    <definedName name="ENGAGE_saBntD9h3IHy1mFo64fg_1636454648">#REF!</definedName>
    <definedName name="ENGAGE_sabujtLxcbEPbwQN1wXB_1579601729" localSheetId="1">#REF!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HNquvNHKCKWPoeClbi2_1636454639">#REF!</definedName>
    <definedName name="ENGAGE_sI6xf0aagVO3N0GYJUke_1636454659">#REF!</definedName>
    <definedName name="ENGAGE_siHmHNtOFJ6qcMU47VHz_1579601691" localSheetId="1">#REF!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 localSheetId="1">#REF!</definedName>
    <definedName name="ENGAGE_TDxgq9YIqZgTrphKFkLg_1579601644">#REF!</definedName>
    <definedName name="ENGAGE_tEDU5BAlZCAd0QpNBqjf_1636454608">#REF!</definedName>
    <definedName name="ENGAGE_tEg57FeCMdN614hQ5VGh_1579601596" localSheetId="1">#REF!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RlFOqznCmR4YGnxGD7_1636454656">#REF!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FmIDcShawkzweDyRMJ_1636454625">#REF!</definedName>
    <definedName name="ENGAGE_TPIi1WiGkHzpm9hgM1Sj_1636454651">#REF!</definedName>
    <definedName name="ENGAGE_TPJHhOJKdfhM7jIJqixw_1579601677" localSheetId="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ODXatos7f49Si8QXp5z_1636454664">#REF!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2OvASr7yMOnkA4hoVm_163645463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 localSheetId="1">#REF!</definedName>
    <definedName name="ENGAGE_Vh1VjE3tAda9efXMBmOb_1579601601">#REF!</definedName>
    <definedName name="ENGAGE_vhLougmEXTltjtNXFVfi_1607951784">#REF!</definedName>
    <definedName name="ENGAGE_vj1JHmw9rUxO85A0yBzC_1636454646">#REF!</definedName>
    <definedName name="ENGAGE_vjdy1hlnbPDIg13ub57h_1579601648" localSheetId="1">#REF!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 localSheetId="1">#REF!</definedName>
    <definedName name="ENGAGE_W27YRCk255nffpI1gw8M_1579601736">#REF!</definedName>
    <definedName name="ENGAGE_W2W8hkF6pV3OyCAzn8gz_163645462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7UUl3agcKfbWwMjzsZp_1636454642">#REF!</definedName>
    <definedName name="ENGAGE_w8PUsoLwyjHEu5SQeGMp_1579601705" localSheetId="1">#REF!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mcVPIwtctWXcyAYoLFh_1636454623">#REF!</definedName>
    <definedName name="ENGAGE_wNbOTpPL3QSVjDCsVlzN_1579601627" localSheetId="1">#REF!</definedName>
    <definedName name="ENGAGE_wNbOTpPL3QSVjDCsVlzN_1579601627">#REF!</definedName>
    <definedName name="ENGAGE_WNiMcRFwti7JWtTpehqb_1607951688">#REF!</definedName>
    <definedName name="ENGAGE_WpvLNajX1HbHGNaEU27O_1636454644">#REF!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rjxaYSQJSTrEcbMwPOi_1636454664">#REF!</definedName>
    <definedName name="ENGAGE_xSIHI7G14QTTAKX9bksQ_1579601702" localSheetId="1">#REF!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jQ3FpoLEmp6MITUj5S_1636454645">#REF!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pelW82jtMuGxhoeElAO_1636454610">#REF!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Uj29RxKgalJjpEYkkp_1636454645">#REF!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gkJxmBeM1qpBSQK012_1636454651">#REF!</definedName>
    <definedName name="ENGAGE_zBIuXtdtcDcGJcQCm4cY_1636454653">#REF!</definedName>
    <definedName name="ENGAGE_ZBwClfPdIJkW8dv7jd9q_1579601728" localSheetId="1">#REF!</definedName>
    <definedName name="ENGAGE_ZBwClfPdIJkW8dv7jd9q_1579601728">#REF!</definedName>
    <definedName name="ENGAGE_zc0rnCn7f9HkFzok8zbg_1636454643">#REF!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jGl8Ecf0cMk6XLoViJ_1636454631">#REF!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30" l="1"/>
  <c r="F28" i="30"/>
  <c r="E28" i="30"/>
  <c r="D28" i="30"/>
  <c r="E27" i="30"/>
  <c r="D27" i="30"/>
  <c r="C57" i="9" l="1"/>
  <c r="C56" i="9"/>
  <c r="P55" i="9"/>
  <c r="C54" i="9"/>
  <c r="C53" i="9"/>
  <c r="C52" i="9"/>
  <c r="C51" i="9"/>
  <c r="C50" i="9"/>
  <c r="C48" i="9"/>
  <c r="C49" i="9"/>
  <c r="C47" i="9"/>
  <c r="C46" i="9"/>
  <c r="C44" i="9"/>
  <c r="C43" i="9"/>
  <c r="C45" i="9"/>
  <c r="C41" i="9"/>
  <c r="C42" i="9"/>
  <c r="C40" i="9"/>
  <c r="C39" i="9"/>
  <c r="C38" i="9"/>
  <c r="C37" i="9"/>
  <c r="C36" i="9"/>
  <c r="C176" i="18"/>
  <c r="A120" i="21"/>
  <c r="A117" i="21"/>
  <c r="A116" i="21"/>
  <c r="A115" i="21"/>
  <c r="A112" i="21"/>
  <c r="A111" i="21"/>
  <c r="A110" i="21"/>
  <c r="A109" i="21"/>
  <c r="A104" i="21"/>
  <c r="A91" i="21"/>
  <c r="A90" i="21"/>
  <c r="A89" i="21"/>
  <c r="A86" i="21"/>
  <c r="A85" i="21"/>
  <c r="A84" i="21"/>
  <c r="A79" i="21"/>
  <c r="A78" i="21"/>
  <c r="A77" i="21"/>
  <c r="A76" i="21"/>
  <c r="A75" i="21"/>
  <c r="A70" i="21"/>
  <c r="A69" i="21"/>
  <c r="A68" i="21"/>
  <c r="A67" i="21"/>
  <c r="A66" i="21"/>
  <c r="A65" i="21"/>
  <c r="A64" i="21"/>
  <c r="A63" i="21"/>
  <c r="A60" i="21"/>
  <c r="A59" i="21"/>
  <c r="A58" i="21"/>
  <c r="A57" i="21"/>
  <c r="A50" i="21"/>
  <c r="A49" i="21"/>
  <c r="A40" i="21"/>
  <c r="A39" i="21"/>
  <c r="A38" i="21"/>
  <c r="A37" i="21"/>
  <c r="A29" i="21"/>
  <c r="A28" i="21"/>
  <c r="A27" i="21"/>
  <c r="A26" i="21"/>
  <c r="A25" i="21"/>
  <c r="A24" i="21"/>
  <c r="A23" i="21"/>
  <c r="A22" i="21"/>
  <c r="A16" i="21"/>
  <c r="A15" i="21"/>
  <c r="A14" i="21"/>
  <c r="A13" i="21"/>
  <c r="A12" i="21"/>
  <c r="A11" i="21"/>
  <c r="A10" i="21"/>
  <c r="A9" i="21"/>
  <c r="A6" i="21"/>
  <c r="E54" i="11"/>
  <c r="E55" i="11"/>
  <c r="E52" i="11"/>
  <c r="E53" i="11"/>
  <c r="E51" i="11"/>
  <c r="F49" i="11"/>
  <c r="E48" i="11"/>
  <c r="E45" i="11"/>
  <c r="E50" i="11"/>
  <c r="E47" i="11"/>
  <c r="E46" i="11"/>
  <c r="E43" i="11"/>
  <c r="E40" i="11"/>
  <c r="E44" i="11"/>
  <c r="E42" i="11"/>
  <c r="E39" i="11"/>
  <c r="E41" i="11"/>
  <c r="E38" i="11"/>
  <c r="E37" i="11"/>
  <c r="E36" i="11"/>
  <c r="E35" i="11"/>
  <c r="D44" i="4"/>
  <c r="D43" i="4"/>
  <c r="D42" i="4"/>
  <c r="D39" i="4"/>
  <c r="D38" i="4"/>
  <c r="D37" i="4"/>
  <c r="D36" i="4"/>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E26" i="1"/>
  <c r="E25" i="1"/>
  <c r="E24" i="1"/>
  <c r="E23" i="1"/>
  <c r="E22" i="1"/>
  <c r="E21" i="1"/>
  <c r="E20" i="1"/>
  <c r="E19" i="1"/>
  <c r="E18" i="1"/>
  <c r="E17" i="1"/>
  <c r="E16" i="1"/>
  <c r="E15" i="1"/>
  <c r="E14" i="1"/>
  <c r="E13" i="1"/>
  <c r="E12" i="1"/>
  <c r="E11" i="1"/>
  <c r="E10" i="1"/>
  <c r="E9" i="1"/>
  <c r="E8" i="1"/>
  <c r="E7" i="1"/>
  <c r="E6" i="1"/>
  <c r="E5" i="1"/>
  <c r="E4" i="1"/>
  <c r="E25" i="17"/>
  <c r="D25" i="17"/>
  <c r="C25" i="17"/>
  <c r="A3" i="21"/>
  <c r="A2" i="21"/>
  <c r="D427" i="29"/>
  <c r="D426" i="29"/>
  <c r="D425" i="29"/>
  <c r="D424" i="29"/>
  <c r="D423" i="29"/>
  <c r="D422" i="29"/>
  <c r="D421" i="29"/>
  <c r="D420" i="29"/>
  <c r="D419" i="29"/>
  <c r="D418" i="29"/>
  <c r="D417" i="29"/>
  <c r="D416" i="29"/>
  <c r="D415" i="29"/>
  <c r="D414" i="29"/>
  <c r="D413" i="29"/>
  <c r="D412" i="29"/>
  <c r="D411" i="29"/>
  <c r="D410" i="29"/>
  <c r="D409" i="29"/>
  <c r="D408" i="29"/>
  <c r="D407" i="29"/>
  <c r="D405" i="29"/>
  <c r="D404" i="29"/>
  <c r="D403" i="29"/>
  <c r="D402" i="29"/>
  <c r="D401" i="29"/>
  <c r="D400" i="29"/>
  <c r="D399" i="29"/>
  <c r="D398" i="29"/>
  <c r="D397" i="29"/>
  <c r="D396" i="29"/>
  <c r="D395" i="29"/>
  <c r="D394" i="29"/>
  <c r="D393" i="29"/>
  <c r="D392" i="29"/>
  <c r="D391" i="29"/>
  <c r="D390" i="29"/>
  <c r="D389" i="29"/>
  <c r="D388" i="29"/>
  <c r="D387" i="29"/>
  <c r="D386" i="29"/>
  <c r="D385" i="29"/>
  <c r="D381" i="29"/>
  <c r="D380" i="29"/>
  <c r="D379" i="29"/>
  <c r="D378" i="29"/>
  <c r="D377" i="29"/>
  <c r="D376" i="29"/>
  <c r="D375" i="29"/>
  <c r="D374" i="29"/>
  <c r="D373" i="29"/>
  <c r="D372" i="29"/>
  <c r="D371" i="29"/>
  <c r="D370" i="29"/>
  <c r="D369" i="29"/>
  <c r="D368" i="29"/>
  <c r="D367" i="29"/>
  <c r="D366" i="29"/>
  <c r="D365" i="29"/>
  <c r="D364" i="29"/>
  <c r="D363" i="29"/>
  <c r="D362" i="29"/>
  <c r="D361" i="29"/>
  <c r="D359" i="29"/>
  <c r="D358" i="29"/>
  <c r="D357" i="29"/>
  <c r="D356" i="29"/>
  <c r="D355" i="29"/>
  <c r="D354" i="29"/>
  <c r="D353" i="29"/>
  <c r="D352" i="29"/>
  <c r="D351" i="29"/>
  <c r="D350" i="29"/>
  <c r="D349" i="29"/>
  <c r="D348" i="29"/>
  <c r="D347" i="29"/>
  <c r="D346" i="29"/>
  <c r="D345" i="29"/>
  <c r="D344" i="29"/>
  <c r="D343" i="29"/>
  <c r="D342" i="29"/>
  <c r="D341" i="29"/>
  <c r="D340" i="29"/>
  <c r="D339" i="29"/>
  <c r="D337" i="29"/>
  <c r="D336" i="29"/>
  <c r="D335" i="29"/>
  <c r="D334" i="29"/>
  <c r="D333" i="29"/>
  <c r="D332" i="29"/>
  <c r="D331" i="29"/>
  <c r="D330" i="29"/>
  <c r="D329" i="29"/>
  <c r="D328" i="29"/>
  <c r="D327" i="29"/>
  <c r="D326" i="29"/>
  <c r="D325" i="29"/>
  <c r="D324" i="29"/>
  <c r="D323" i="29"/>
  <c r="D322" i="29"/>
  <c r="D321" i="29"/>
  <c r="D320" i="29"/>
  <c r="D319" i="29"/>
  <c r="D318" i="29"/>
  <c r="D317" i="29"/>
  <c r="D314" i="29"/>
  <c r="D313" i="29"/>
  <c r="D312" i="29"/>
  <c r="D311" i="29"/>
  <c r="D310" i="29"/>
  <c r="D309" i="29"/>
  <c r="D308" i="29"/>
  <c r="D307" i="29"/>
  <c r="D306" i="29"/>
  <c r="D305" i="29"/>
  <c r="D304" i="29"/>
  <c r="D303" i="29"/>
  <c r="D302" i="29"/>
  <c r="D301" i="29"/>
  <c r="D300" i="29"/>
  <c r="D299" i="29"/>
  <c r="D298" i="29"/>
  <c r="D297" i="29"/>
  <c r="D296" i="29"/>
  <c r="D295" i="29"/>
  <c r="D294" i="29"/>
  <c r="D292" i="29"/>
  <c r="D291" i="29"/>
  <c r="D290" i="29"/>
  <c r="D289" i="29"/>
  <c r="D288" i="29"/>
  <c r="D287" i="29"/>
  <c r="D286" i="29"/>
  <c r="D285" i="29"/>
  <c r="D284" i="29"/>
  <c r="D283" i="29"/>
  <c r="D282" i="29"/>
  <c r="D281" i="29"/>
  <c r="D280" i="29"/>
  <c r="D279" i="29"/>
  <c r="D278" i="29"/>
  <c r="D277" i="29"/>
  <c r="D276" i="29"/>
  <c r="D275" i="29"/>
  <c r="D274" i="29"/>
  <c r="D273" i="29"/>
  <c r="D272" i="29"/>
  <c r="D270" i="29"/>
  <c r="D269" i="29"/>
  <c r="D268" i="29"/>
  <c r="D267" i="29"/>
  <c r="D266" i="29"/>
  <c r="D265" i="29"/>
  <c r="D264" i="29"/>
  <c r="D263" i="29"/>
  <c r="D262" i="29"/>
  <c r="D261" i="29"/>
  <c r="D260" i="29"/>
  <c r="D259" i="29"/>
  <c r="D258" i="29"/>
  <c r="D257" i="29"/>
  <c r="D256" i="29"/>
  <c r="D255" i="29"/>
  <c r="D254" i="29"/>
  <c r="D253" i="29"/>
  <c r="D252" i="29"/>
  <c r="D251" i="29"/>
  <c r="D250" i="29"/>
  <c r="D248" i="29"/>
  <c r="D247" i="29"/>
  <c r="D246" i="29"/>
  <c r="D245" i="29"/>
  <c r="D244" i="29"/>
  <c r="D243" i="29"/>
  <c r="D242" i="29"/>
  <c r="D241" i="29"/>
  <c r="D240" i="29"/>
  <c r="D239" i="29"/>
  <c r="D238" i="29"/>
  <c r="D237" i="29"/>
  <c r="D236" i="29"/>
  <c r="D235" i="29"/>
  <c r="D234" i="29"/>
  <c r="D233" i="29"/>
  <c r="D232" i="29"/>
  <c r="D231" i="29"/>
  <c r="D230" i="29"/>
  <c r="D229" i="29"/>
  <c r="D228" i="29"/>
  <c r="D111" i="29"/>
  <c r="D110" i="29"/>
  <c r="D109" i="29"/>
  <c r="D108" i="29"/>
  <c r="D107" i="29"/>
  <c r="D106" i="29"/>
  <c r="D105" i="29"/>
  <c r="D104" i="29"/>
  <c r="D103" i="29"/>
  <c r="D102" i="29"/>
  <c r="D101" i="29"/>
  <c r="D100" i="29"/>
  <c r="D99" i="29"/>
  <c r="D98" i="29"/>
  <c r="D97" i="29"/>
  <c r="D96" i="29"/>
  <c r="D95" i="29"/>
  <c r="D94" i="29"/>
  <c r="D93" i="29"/>
  <c r="D92" i="29"/>
  <c r="D91" i="29"/>
  <c r="A103" i="21"/>
  <c r="A99" i="21"/>
  <c r="A36" i="21"/>
  <c r="A74" i="21"/>
  <c r="A44" i="21"/>
  <c r="A19" i="21"/>
  <c r="A18" i="21"/>
  <c r="A73" i="21"/>
  <c r="A17" i="21"/>
  <c r="A108" i="21"/>
  <c r="A107" i="21"/>
  <c r="A56" i="21"/>
  <c r="A92" i="21"/>
  <c r="A83" i="21"/>
  <c r="A82" i="21"/>
  <c r="A102" i="21"/>
  <c r="A101" i="21"/>
  <c r="A100" i="21"/>
  <c r="A98" i="21"/>
  <c r="A97" i="21"/>
  <c r="A96" i="21"/>
  <c r="A95" i="21"/>
  <c r="A55" i="21"/>
  <c r="A54" i="21"/>
  <c r="A53" i="21"/>
  <c r="A48" i="21"/>
  <c r="A47" i="21"/>
  <c r="A43" i="21"/>
  <c r="A33" i="21"/>
  <c r="A32" i="21"/>
  <c r="A8" i="21"/>
  <c r="A7" i="21"/>
</calcChain>
</file>

<file path=xl/sharedStrings.xml><?xml version="1.0" encoding="utf-8"?>
<sst xmlns="http://schemas.openxmlformats.org/spreadsheetml/2006/main" count="2414" uniqueCount="632">
  <si>
    <t>0. Overview</t>
  </si>
  <si>
    <t>1. Demographics</t>
  </si>
  <si>
    <t>0.1 Passaic County Basic Needs Overview</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</si>
  <si>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</si>
  <si>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</si>
  <si>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</si>
  <si>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</si>
  <si>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</si>
  <si>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</si>
  <si>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</si>
  <si>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</si>
  <si>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</si>
  <si>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</si>
  <si>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</si>
  <si>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</si>
  <si>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</si>
  <si>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</si>
  <si>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</si>
  <si>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</si>
  <si>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</si>
  <si>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</si>
  <si>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</si>
  <si>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</si>
  <si>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</si>
  <si>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</si>
  <si>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</si>
  <si>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</si>
  <si>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</si>
  <si>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</si>
  <si>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</si>
  <si>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</si>
  <si>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</si>
  <si>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</si>
  <si>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</si>
  <si>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</si>
  <si>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0.2 Passaic County Service Needs Overview</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</si>
  <si>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</si>
  <si>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</si>
  <si>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</si>
  <si>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</si>
  <si>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</si>
  <si>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</si>
  <si>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</si>
  <si>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</si>
  <si>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</si>
  <si>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</si>
  <si>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</si>
  <si>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West Milford</t>
  </si>
  <si>
    <t>North Haledon</t>
  </si>
  <si>
    <t>Hawthorne</t>
  </si>
  <si>
    <t xml:space="preserve">Bloomingdale </t>
  </si>
  <si>
    <t>Pompton Lakes</t>
  </si>
  <si>
    <t>Ringwood</t>
  </si>
  <si>
    <t>Wanaque</t>
  </si>
  <si>
    <t>Little Falls</t>
  </si>
  <si>
    <t>Wayne</t>
  </si>
  <si>
    <t>Totowa</t>
  </si>
  <si>
    <t>Woodland Park</t>
  </si>
  <si>
    <t>Haledon</t>
  </si>
  <si>
    <t>Clifton City</t>
  </si>
  <si>
    <t>Prospect Parks</t>
  </si>
  <si>
    <t>Passaic City</t>
  </si>
  <si>
    <t>Paterson City</t>
  </si>
  <si>
    <t>% Foreign Born</t>
  </si>
  <si>
    <t>United States</t>
  </si>
  <si>
    <t>% English ONLY</t>
  </si>
  <si>
    <t>Statewide</t>
  </si>
  <si>
    <t>Municipality data available?: Yes</t>
  </si>
  <si>
    <t>Wayne township</t>
  </si>
  <si>
    <t>County</t>
  </si>
  <si>
    <t>Total</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</si>
  <si>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</si>
  <si>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</si>
  <si>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Passaic city</t>
  </si>
  <si>
    <t xml:space="preserve">Prospect Park </t>
  </si>
  <si>
    <t xml:space="preserve">Little Falls </t>
  </si>
  <si>
    <t xml:space="preserve">Totowa </t>
  </si>
  <si>
    <t xml:space="preserve">Ringwood </t>
  </si>
  <si>
    <t>Housing</t>
  </si>
  <si>
    <t xml:space="preserve">Food </t>
  </si>
  <si>
    <t>Child Care</t>
  </si>
  <si>
    <t>Transportation</t>
  </si>
  <si>
    <t>Health Care</t>
  </si>
  <si>
    <t>Other Necessities</t>
  </si>
  <si>
    <t>Taxes</t>
  </si>
  <si>
    <t xml:space="preserve">Total </t>
  </si>
  <si>
    <t>Annual Total</t>
  </si>
  <si>
    <t>Annual Total Cost of Living</t>
  </si>
  <si>
    <t>Source: Economic Policy Institute</t>
  </si>
  <si>
    <t>Median Household Income</t>
  </si>
  <si>
    <t>Bloomingdale</t>
  </si>
  <si>
    <t>Prospect Park</t>
  </si>
  <si>
    <t>19-23%</t>
  </si>
  <si>
    <t>14-16%</t>
  </si>
  <si>
    <t>12-15%</t>
  </si>
  <si>
    <t>16-18%</t>
  </si>
  <si>
    <t>13-15%</t>
  </si>
  <si>
    <t>% Households with severe housing problems</t>
  </si>
  <si>
    <t>32-34%</t>
  </si>
  <si>
    <t>33-35%</t>
  </si>
  <si>
    <t>31-33%</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</si>
  <si>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</si>
  <si>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</si>
  <si>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</si>
  <si>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</si>
  <si>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</si>
  <si>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</si>
  <si>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</si>
  <si>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</si>
  <si>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</si>
  <si>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</si>
  <si>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</si>
  <si>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</si>
  <si>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</si>
  <si>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</si>
  <si>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</si>
  <si>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</si>
  <si>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Lowest Median  Cost in NJ</t>
  </si>
  <si>
    <t>Time (min)</t>
  </si>
  <si>
    <t>Margin of Error</t>
  </si>
  <si>
    <t>Difference from NJ mean</t>
  </si>
  <si>
    <t xml:space="preserve">Passaic  </t>
  </si>
  <si>
    <r>
      <rPr>
        <i/>
        <sz val="9"/>
        <color theme="1"/>
        <rFont val="Calibri"/>
        <family val="2"/>
        <scheme val="minor"/>
      </rPr>
      <t>Info</t>
    </r>
    <r>
      <rPr>
        <sz val="9"/>
        <color theme="1"/>
        <rFont val="Calibri"/>
        <family val="2"/>
        <scheme val="minor"/>
      </rPr>
      <t>: Calculated difference from mean using formulas</t>
    </r>
  </si>
  <si>
    <t xml:space="preserve">Pompton Lakes </t>
  </si>
  <si>
    <t xml:space="preserve">Woodland Park </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</si>
  <si>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</si>
  <si>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</si>
  <si>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</si>
  <si>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</si>
  <si>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</si>
  <si>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</si>
  <si>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</si>
  <si>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</si>
  <si>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</si>
  <si>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</si>
  <si>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</si>
  <si>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</si>
  <si>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2015-2016</t>
  </si>
  <si>
    <t>2016-2017</t>
  </si>
  <si>
    <t>2017-2018</t>
  </si>
  <si>
    <t>2018-2019</t>
  </si>
  <si>
    <t># reported</t>
  </si>
  <si>
    <t>Unidentified Counties</t>
  </si>
  <si>
    <t>Source: Center for Disease Control and Prevention, https://wonder.cdc.gov/natality-current.html</t>
  </si>
  <si>
    <t>Passaic County</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</si>
  <si>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</si>
  <si>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</si>
  <si>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</si>
  <si>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</si>
  <si>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</si>
  <si>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</si>
  <si>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</si>
  <si>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</si>
  <si>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</si>
  <si>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</si>
  <si>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</si>
  <si>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</si>
  <si>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</si>
  <si>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</si>
  <si>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</si>
  <si>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</si>
  <si>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</si>
  <si>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</si>
  <si>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Paterson</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</si>
  <si>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</si>
  <si>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</si>
  <si>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</si>
  <si>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</si>
  <si>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</si>
  <si>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</si>
  <si>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</si>
  <si>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</si>
  <si>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</si>
  <si>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</si>
  <si>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</si>
  <si>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</si>
  <si>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</si>
  <si>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</si>
  <si>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</si>
  <si>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</si>
  <si>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</si>
  <si>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</si>
  <si>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</si>
  <si>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</si>
  <si>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</si>
  <si>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</si>
  <si>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Kidnapping</t>
  </si>
  <si>
    <t>Criminal restraint</t>
  </si>
  <si>
    <t>False imprisonment</t>
  </si>
  <si>
    <t>Lewdness</t>
  </si>
  <si>
    <t>Criminal mischief</t>
  </si>
  <si>
    <t>Criminal trespass</t>
  </si>
  <si>
    <t>Harassment</t>
  </si>
  <si>
    <t>Stalking</t>
  </si>
  <si>
    <t>% change</t>
  </si>
  <si>
    <t>Source: NJ Cares: A real-time dashboard of Opioid related data and information. Office of the Attorney General of NJ. https://www.njcares.gov/#atla</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</si>
  <si>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</si>
  <si>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</si>
  <si>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</si>
  <si>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</si>
  <si>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</si>
  <si>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</si>
  <si>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</si>
  <si>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</si>
  <si>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</si>
  <si>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</si>
  <si>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</si>
  <si>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</si>
  <si>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</si>
  <si>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</si>
  <si>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</si>
  <si>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</si>
  <si>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</si>
  <si>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</si>
  <si>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</si>
  <si>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</si>
  <si>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</si>
  <si>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</si>
  <si>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</si>
  <si>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</si>
  <si>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</si>
  <si>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</si>
  <si>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</si>
  <si>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</si>
  <si>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</si>
  <si>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Percent</t>
  </si>
  <si>
    <t>n</t>
  </si>
  <si>
    <t>Source: NJ State Health Assessment Data. Query Building Tool. https://www-doh.state.nj.us/doh-shad/query/builder/njbrfs/MentHlth14/MentHlth14AA11_.html</t>
  </si>
  <si>
    <t>Race/Ethnicity</t>
  </si>
  <si>
    <t>Hispanic/Latino</t>
  </si>
  <si>
    <t>Sex</t>
  </si>
  <si>
    <t>Men</t>
  </si>
  <si>
    <t>Women</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</si>
  <si>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</si>
  <si>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</si>
  <si>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 enrolled</t>
  </si>
  <si>
    <t>Source: New Jersey Early Intervention System</t>
  </si>
  <si>
    <t>Clifton</t>
  </si>
  <si>
    <t>Black/African American, non-Hispanic</t>
  </si>
  <si>
    <t>White, non-Hispanic</t>
  </si>
  <si>
    <t>% Severe Housing Cost Burden</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</si>
  <si>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19 years. </t>
    </r>
  </si>
  <si>
    <t xml:space="preserve">Sussex </t>
  </si>
  <si>
    <t xml:space="preserve">Clifton </t>
  </si>
  <si>
    <t xml:space="preserve">Haledon </t>
  </si>
  <si>
    <t>Other, non-Hispanic</t>
  </si>
  <si>
    <t>Asian, non-Hispanic</t>
  </si>
  <si>
    <t>1.2 Racial/ ethnic demographics (%) over time, in county</t>
  </si>
  <si>
    <t>Total children under 18 years in households</t>
  </si>
  <si>
    <t>US avg. 5.7%</t>
  </si>
  <si>
    <t>Infant County Copy</t>
  </si>
  <si>
    <t>PreK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</si>
  <si>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</si>
  <si>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</si>
  <si>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</si>
  <si>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</si>
  <si>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</si>
  <si>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This number does not include the percentage of children estimated to be in group settings.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</si>
  <si>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</si>
  <si>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</si>
  <si>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</si>
  <si>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</si>
  <si>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</si>
  <si>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</si>
  <si>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Info: The 20 municipalities with the highest number of children are displayed. Missing municipality estimates were not provided by American Community Survey.</t>
  </si>
  <si>
    <t>Contempt of Court</t>
  </si>
  <si>
    <t>Other Crime Causing SBI</t>
  </si>
  <si>
    <t>Cyber Harassment</t>
  </si>
  <si>
    <t>North Haledon borough</t>
  </si>
  <si>
    <t>Prospect Park borough</t>
  </si>
  <si>
    <t>Bloomingdale borough</t>
  </si>
  <si>
    <t>Totowa borough</t>
  </si>
  <si>
    <t>Haledon borough</t>
  </si>
  <si>
    <t>Pompton Lakes borough</t>
  </si>
  <si>
    <t>Wanaque borough</t>
  </si>
  <si>
    <t>Little Falls township</t>
  </si>
  <si>
    <t>Ringwood borough</t>
  </si>
  <si>
    <t>Woodland Park borough</t>
  </si>
  <si>
    <t>Hawthorne borough</t>
  </si>
  <si>
    <t>West Milford township</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</si>
  <si>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t>
  </si>
  <si>
    <t xml:space="preserve">Source: American Community Survey (US Census), 2019 data. Demographic and Housing Estimates, 1-yr. Selected NJ and County. DP05. **** the estimate is controlled. A statistical test for sampling variability is not appropriate.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</si>
  <si>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</si>
  <si>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</si>
  <si>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</si>
  <si>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</si>
  <si>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</si>
  <si>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</si>
  <si>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</si>
  <si>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</si>
  <si>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</si>
  <si>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Selected economic characteristics. American Community Survey 1-yr estimates. 2019.</t>
  </si>
  <si>
    <t>Source: Selected economic characteristics. American Community Survey 1-yr estimates. 2015-2019.</t>
  </si>
  <si>
    <t>Source: Selected economic characteristics. American Community Survey 5-yr estimates. 2019.</t>
  </si>
  <si>
    <t>2018-19</t>
  </si>
  <si>
    <t>2019-20</t>
  </si>
  <si>
    <t>Source: 2015-2019 data. Selected economic characteristics. American Community Survey 1-yr estimates. 2015-2019. American Community Survey.</t>
  </si>
  <si>
    <t>2019-2020</t>
  </si>
  <si>
    <t>Source: American Community Survey. Table DP03. Selected economic characteristics. 2019 American Community Survey, 1-yr estimates</t>
  </si>
  <si>
    <t>Source: American Community Survey. Table DP03. Selected economic characteristics. 2015-19 American Community Survey, 1-yr estimates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</si>
  <si>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</si>
  <si>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(2019-2018)/2018 = Percent Change</t>
    </r>
  </si>
  <si>
    <t>Source: American Community Survey (US Census), 2015-2019 data. Demographic and Housing Estimates, 1-yr. Selected NJ and County.  **** the estimate is controlled. A statistical test for sampling variability is not appropriate. DP05</t>
  </si>
  <si>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</si>
  <si>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</si>
  <si>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</si>
  <si>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</si>
  <si>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</si>
  <si>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</si>
  <si>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</si>
  <si>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20-21%</t>
  </si>
  <si>
    <t>24-26%</t>
  </si>
  <si>
    <t>30-32%</t>
  </si>
  <si>
    <t>US avg. 27.6</t>
  </si>
  <si>
    <t>NJ avg. 33.1</t>
  </si>
  <si>
    <t>NJ avg. 4.3%</t>
  </si>
  <si>
    <t>Passaic avg. 5.50%</t>
  </si>
  <si>
    <t>Source: American Community Survey (US Census), 2019 data. CHILDREN CHARACTERISTICS, 2019 American Community Survey 5-Year Estimates. Table S0901 and Table B09001.</t>
  </si>
  <si>
    <t>Passaic avg. 30.6%</t>
  </si>
  <si>
    <t>Passaic avg. 19.8%</t>
  </si>
  <si>
    <t>Criminal Coercion</t>
  </si>
  <si>
    <t>Criminal Sexual Contact</t>
  </si>
  <si>
    <t>Sexual Assault</t>
  </si>
  <si>
    <t>Terroristic Threats</t>
  </si>
  <si>
    <t>2019 Copy This County</t>
  </si>
  <si>
    <t>NJ Median $85,751</t>
  </si>
  <si>
    <t>US Median $65,712</t>
  </si>
  <si>
    <t>Info: Calculation of median family income here does not align with American Community Survey 5-yr estimates. Estimates are for a two-parent, two-child family. Data is as of March 2018.  Budgets are in 2017 dollars. Some numbers may not sum due to rounding.</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</si>
  <si>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</si>
  <si>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Passaic median $69,688</t>
  </si>
  <si>
    <t xml:space="preserve">1.3 Residential Segregation - Black/White, (by county) </t>
  </si>
  <si>
    <t>NJ avg. 62</t>
  </si>
  <si>
    <r>
      <t xml:space="preserve">Source: </t>
    </r>
    <r>
      <rPr>
        <sz val="11"/>
        <color theme="1"/>
        <rFont val="Calibri"/>
        <family val="2"/>
        <scheme val="minor"/>
      </rPr>
      <t>County Health Rankings and Roadmaps, Residential Segregation - Black/White, 2017-2021</t>
    </r>
  </si>
  <si>
    <r>
      <t>URL:</t>
    </r>
    <r>
      <rPr>
        <sz val="11"/>
        <color theme="1"/>
        <rFont val="Calibri"/>
        <family val="2"/>
        <scheme val="minor"/>
      </rPr>
      <t xml:space="preserve"> https://www.countyhealthrankings.org/app/new-jersey/2021/measure/factors/141/data</t>
    </r>
  </si>
  <si>
    <t>Note: Municipality data not available.</t>
  </si>
  <si>
    <r>
      <rPr>
        <i/>
        <sz val="11"/>
        <color theme="1"/>
        <rFont val="Calibri"/>
        <family val="2"/>
        <scheme val="minor"/>
      </rPr>
      <t>Note:</t>
    </r>
    <r>
      <rPr>
        <sz val="11"/>
        <color theme="1"/>
        <rFont val="Calibri"/>
        <family val="2"/>
        <scheme val="minor"/>
      </rPr>
      <t xml:space="preserve"> County data is currently ranked high to low.  Higher values indicate higher residential segregation between Black and White county residents.</t>
    </r>
  </si>
  <si>
    <r>
      <t>Note</t>
    </r>
    <r>
      <rPr>
        <sz val="11"/>
        <rFont val="Calibri"/>
        <family val="2"/>
        <scheme val="minor"/>
      </rPr>
      <t>: 2021 Health Rankings uses data from 2015-2019; 2020 uses data from 2014-2018; 2019 uses data from 2013-2017; 2018 uses data from 2012-2016; 2017 uses data from 2011-2015.</t>
    </r>
  </si>
  <si>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</si>
  <si>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</si>
  <si>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</si>
  <si>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</si>
  <si>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</si>
  <si>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</si>
  <si>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</si>
  <si>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</si>
  <si>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</si>
  <si>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</si>
  <si>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</si>
  <si>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</si>
  <si>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1.13 Children (%) in single-parent households (by county), 2021</t>
  </si>
  <si>
    <t>% Children in single-parent households</t>
  </si>
  <si>
    <t>NJ Avg. 23%</t>
  </si>
  <si>
    <r>
      <t xml:space="preserve">URL: </t>
    </r>
    <r>
      <rPr>
        <sz val="11"/>
        <color theme="1"/>
        <rFont val="Calibri"/>
        <family val="2"/>
        <scheme val="minor"/>
      </rPr>
      <t>https://www.countyhealthrankings.org/app/new-jersey/2021/measure/factors/82/data</t>
    </r>
  </si>
  <si>
    <r>
      <rPr>
        <i/>
        <sz val="11"/>
        <color theme="1"/>
        <rFont val="Calibri"/>
        <family val="2"/>
        <scheme val="minor"/>
      </rPr>
      <t xml:space="preserve">Note: </t>
    </r>
    <r>
      <rPr>
        <sz val="11"/>
        <color theme="1"/>
        <rFont val="Calibri"/>
        <family val="2"/>
        <scheme val="minor"/>
      </rPr>
      <t>Municipal data not available.</t>
    </r>
  </si>
  <si>
    <r>
      <rPr>
        <i/>
        <sz val="11"/>
        <color theme="1"/>
        <rFont val="Calibri"/>
        <family val="2"/>
        <scheme val="minor"/>
      </rPr>
      <t>Note:</t>
    </r>
    <r>
      <rPr>
        <sz val="11"/>
        <color theme="1"/>
        <rFont val="Calibri"/>
        <family val="2"/>
        <scheme val="minor"/>
      </rPr>
      <t xml:space="preserve"> County data is currently ranked highest to lowest percentage of children in single-parent households. </t>
    </r>
  </si>
  <si>
    <r>
      <t>Note</t>
    </r>
    <r>
      <rPr>
        <sz val="11"/>
        <color theme="1"/>
        <rFont val="Calibri"/>
        <family val="2"/>
        <scheme val="minor"/>
      </rPr>
      <t>: American Community Survey has data on a county and municipal level for number of children in female or male single householder living arrangements.</t>
    </r>
  </si>
  <si>
    <t>1.14 Children (%) in single-parent households, over time, in county</t>
  </si>
  <si>
    <t>% of children in single-parent households</t>
  </si>
  <si>
    <t>4.2 Food insecurity (%) over time, in county</t>
  </si>
  <si>
    <t>% Food Insecurity</t>
  </si>
  <si>
    <r>
      <rPr>
        <i/>
        <sz val="9"/>
        <color theme="1"/>
        <rFont val="Calibri"/>
        <family val="2"/>
        <scheme val="minor"/>
      </rPr>
      <t>Source</t>
    </r>
    <r>
      <rPr>
        <sz val="9"/>
        <color theme="1"/>
        <rFont val="Calibri"/>
        <family val="2"/>
        <scheme val="minor"/>
      </rPr>
      <t>: https://map.feedingamerica.org/county/2019/overall/new-jersey</t>
    </r>
  </si>
  <si>
    <t>6.4 AllTransit Performance Score (by county)</t>
  </si>
  <si>
    <t xml:space="preserve"> </t>
  </si>
  <si>
    <t>Score</t>
  </si>
  <si>
    <r>
      <rPr>
        <b/>
        <sz val="11"/>
        <color theme="1"/>
        <rFont val="Calibri"/>
        <family val="2"/>
        <scheme val="minor"/>
      </rPr>
      <t xml:space="preserve">Source: </t>
    </r>
    <r>
      <rPr>
        <sz val="11"/>
        <color theme="1"/>
        <rFont val="Calibri"/>
        <family val="2"/>
        <scheme val="minor"/>
      </rPr>
      <t>AllTransit Rankings, 2021.  https://alltransit.cnt.org/rankings/</t>
    </r>
  </si>
  <si>
    <r>
      <rPr>
        <i/>
        <sz val="11"/>
        <color theme="1"/>
        <rFont val="Calibri"/>
        <family val="2"/>
        <scheme val="minor"/>
      </rPr>
      <t>Note:</t>
    </r>
    <r>
      <rPr>
        <sz val="11"/>
        <color theme="1"/>
        <rFont val="Calibri"/>
        <family val="2"/>
        <scheme val="minor"/>
      </rPr>
      <t xml:space="preserve"> The AllTransit Performance Score is an overall transit score that looks at connectivity, access to jobs, and frequency of service.  The higher the number, the better the Transit score.</t>
    </r>
  </si>
  <si>
    <t>7.5 COVID-19 Vaccination Rates in NJ (by County) (Data as of October 23, 2021)</t>
  </si>
  <si>
    <t># Doses Administered</t>
  </si>
  <si>
    <t>One Dose  % Copy</t>
  </si>
  <si>
    <t># Vaccinated with at Least One Dose</t>
  </si>
  <si>
    <t>% Vaccinated with at Least One Dose</t>
  </si>
  <si>
    <t># Fully Vaccinated</t>
  </si>
  <si>
    <t>% Fully Vaccinated</t>
  </si>
  <si>
    <t>Fully Vaccinated % Copy</t>
  </si>
  <si>
    <t>Out of State</t>
  </si>
  <si>
    <t>Unknown</t>
  </si>
  <si>
    <r>
      <t xml:space="preserve">Source: </t>
    </r>
    <r>
      <rPr>
        <sz val="11"/>
        <color theme="1"/>
        <rFont val="Calibri"/>
        <family val="2"/>
        <scheme val="minor"/>
      </rPr>
      <t>Reno Gazette Journal per the Centers for Disease Control and Prevention (CDC) and state health departments</t>
    </r>
  </si>
  <si>
    <r>
      <rPr>
        <b/>
        <sz val="11"/>
        <color theme="1"/>
        <rFont val="Calibri"/>
        <family val="2"/>
        <scheme val="minor"/>
      </rPr>
      <t xml:space="preserve">URL: </t>
    </r>
    <r>
      <rPr>
        <sz val="11"/>
        <color theme="1"/>
        <rFont val="Calibri"/>
        <family val="2"/>
        <scheme val="minor"/>
      </rPr>
      <t>https://data.rgj.com/covid-19-vaccine-tracker/new-jersey/34/</t>
    </r>
  </si>
  <si>
    <r>
      <t>Note</t>
    </r>
    <r>
      <rPr>
        <sz val="11"/>
        <color theme="1"/>
        <rFont val="Calibri"/>
        <family val="2"/>
        <scheme val="minor"/>
      </rPr>
      <t>: Data updates on the Reno Gazette website as soon as the CDC and state health department data is updated</t>
    </r>
  </si>
  <si>
    <r>
      <t>Note</t>
    </r>
    <r>
      <rPr>
        <sz val="11"/>
        <color theme="1"/>
        <rFont val="Calibri"/>
        <family val="2"/>
        <scheme val="minor"/>
      </rPr>
      <t>: Data is sorted by lowest percentage of those fully vaccinated to highest percentage fully vaccinated.</t>
    </r>
  </si>
  <si>
    <t>NJ Avg. 6%</t>
  </si>
  <si>
    <r>
      <t xml:space="preserve">Source: </t>
    </r>
    <r>
      <rPr>
        <sz val="11"/>
        <color theme="1"/>
        <rFont val="Calibri"/>
        <family val="2"/>
        <scheme val="minor"/>
      </rPr>
      <t>FRED Economic Data, 2015-2019 (Based on American Community Survey 5-year estimates data, 2015-2019)</t>
    </r>
  </si>
  <si>
    <r>
      <t xml:space="preserve">URL: </t>
    </r>
    <r>
      <rPr>
        <sz val="11"/>
        <color theme="1"/>
        <rFont val="Calibri"/>
        <family val="2"/>
        <scheme val="minor"/>
      </rPr>
      <t>https://fred.stlouisfed.org/release/tables?rid=408&amp;eid=177579#snid=177599</t>
    </r>
  </si>
  <si>
    <r>
      <rPr>
        <i/>
        <sz val="11"/>
        <color theme="1"/>
        <rFont val="Calibri"/>
        <family val="2"/>
        <scheme val="minor"/>
      </rPr>
      <t>Note:</t>
    </r>
    <r>
      <rPr>
        <sz val="11"/>
        <color theme="1"/>
        <rFont val="Calibri"/>
        <family val="2"/>
        <scheme val="minor"/>
      </rPr>
      <t xml:space="preserve"> Disconnected youth is defined as not working and not in school.  County data is currently ranked highest to lowest percentage of disconnected youth.  </t>
    </r>
  </si>
  <si>
    <t>8.4 Percentage of disconnected youth between 16 and 19 years of age, over time, in county</t>
  </si>
  <si>
    <t>% Disconnected Youth</t>
  </si>
  <si>
    <t>8.5 High school graduation rates (by county)</t>
  </si>
  <si>
    <t>Graduation Rate (%)</t>
  </si>
  <si>
    <t>NJ avg. 91%</t>
  </si>
  <si>
    <r>
      <rPr>
        <b/>
        <sz val="11"/>
        <color theme="1"/>
        <rFont val="Calibri"/>
        <family val="2"/>
        <scheme val="minor"/>
      </rPr>
      <t>Source:</t>
    </r>
    <r>
      <rPr>
        <sz val="11"/>
        <color theme="1"/>
        <rFont val="Calibri"/>
        <family val="2"/>
        <scheme val="minor"/>
      </rPr>
      <t xml:space="preserve"> Annie E. Casey Foundation, Kids Count Data Center, 2019</t>
    </r>
  </si>
  <si>
    <t>8.6 High school graduation rates over time, in county</t>
  </si>
  <si>
    <t>% Graduation Rate</t>
  </si>
  <si>
    <r>
      <t>Source:</t>
    </r>
    <r>
      <rPr>
        <sz val="11"/>
        <color theme="1"/>
        <rFont val="Calibri"/>
        <family val="2"/>
        <scheme val="minor"/>
      </rPr>
      <t xml:space="preserve"> Annie E. Casey Foundation, Kids Count Data Center, 2016-2019</t>
    </r>
  </si>
  <si>
    <t>% households with broadband access</t>
  </si>
  <si>
    <t>NJ Avg. 89.4%</t>
  </si>
  <si>
    <r>
      <t xml:space="preserve">Source: </t>
    </r>
    <r>
      <rPr>
        <sz val="11"/>
        <color theme="1"/>
        <rFont val="Calibri"/>
        <family val="2"/>
        <scheme val="minor"/>
      </rPr>
      <t>American Community Survey, 1-Year Estimates, Types of Computers and Internet Subscriptions, S2801. 2019</t>
    </r>
  </si>
  <si>
    <r>
      <t xml:space="preserve">URL: </t>
    </r>
    <r>
      <rPr>
        <sz val="11"/>
        <color theme="1"/>
        <rFont val="Calibri"/>
        <family val="2"/>
        <scheme val="minor"/>
      </rPr>
      <t>https://data.census.gov/cedsci/table?q=S2801&amp;tid=ACSST1Y2019.S2801&amp;hidePreview=false</t>
    </r>
  </si>
  <si>
    <r>
      <t xml:space="preserve">Source: </t>
    </r>
    <r>
      <rPr>
        <sz val="11"/>
        <color theme="1"/>
        <rFont val="Calibri"/>
        <family val="2"/>
        <scheme val="minor"/>
      </rPr>
      <t>American Community Survey, 1-Year Estimates, Types of Computers and Internet Subscriptions, S2801. 2015-2019</t>
    </r>
  </si>
  <si>
    <t>9.2 Crimes by type (# and %), in county</t>
  </si>
  <si>
    <t>%</t>
  </si>
  <si>
    <t>9.5 Vandalism and violence offenses in schools (# reported incidents) in NJ (by county)</t>
  </si>
  <si>
    <t>Vandalism Copy County</t>
  </si>
  <si>
    <t>Vandalism</t>
  </si>
  <si>
    <t>Violence</t>
  </si>
  <si>
    <t>Violence Copy County</t>
  </si>
  <si>
    <t>Source: New Jersey School Performance Reports, 2019-2020 https://rc.doe.state.nj.us/download</t>
  </si>
  <si>
    <t>9.6 Rate (per 10,000) of social associations (by County), 2021</t>
  </si>
  <si>
    <t>Rate</t>
  </si>
  <si>
    <t>New Jersey Rate 8.7</t>
  </si>
  <si>
    <r>
      <t>Source:</t>
    </r>
    <r>
      <rPr>
        <sz val="11"/>
        <rFont val="Calibri"/>
        <family val="2"/>
        <scheme val="minor"/>
      </rPr>
      <t xml:space="preserve"> County Health Rankings and Roadmaps, Social Associations, 2017-2021</t>
    </r>
  </si>
  <si>
    <r>
      <t xml:space="preserve">URL: </t>
    </r>
    <r>
      <rPr>
        <sz val="11"/>
        <rFont val="Calibri"/>
        <family val="2"/>
        <scheme val="minor"/>
      </rPr>
      <t>https://www.countyhealthrankings.org/app/new-jersey/2021/measure/factors/140/data</t>
    </r>
  </si>
  <si>
    <r>
      <t>Note</t>
    </r>
    <r>
      <rPr>
        <sz val="11"/>
        <rFont val="Calibri"/>
        <family val="2"/>
        <scheme val="minor"/>
      </rPr>
      <t>: Municipality data is not available.</t>
    </r>
  </si>
  <si>
    <r>
      <t>Note</t>
    </r>
    <r>
      <rPr>
        <sz val="11"/>
        <rFont val="Calibri"/>
        <family val="2"/>
        <scheme val="minor"/>
      </rPr>
      <t>: 2021 Health Rankings uses data from 2018; 2020 uses data from 2017; 2019 uses data from 2016; 2018 uses data from 2015; 2017 uses data from 2014.</t>
    </r>
  </si>
  <si>
    <r>
      <t xml:space="preserve">Note: </t>
    </r>
    <r>
      <rPr>
        <sz val="11"/>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</si>
  <si>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9.7 Rate of social associations, over time, in county</t>
  </si>
  <si>
    <t>Rate of social associations</t>
  </si>
  <si>
    <r>
      <t>Note</t>
    </r>
    <r>
      <rPr>
        <sz val="11"/>
        <rFont val="Calibri"/>
        <family val="2"/>
        <scheme val="minor"/>
      </rPr>
      <t>: Counties are sorted by highest rate of social associations in 2021.</t>
    </r>
  </si>
  <si>
    <t>10.4 NJ counties median Income by Sex, 2019</t>
  </si>
  <si>
    <t>10.5 Median income ($) by sex over time, in county</t>
  </si>
  <si>
    <t>11.1 Substance offenses in schools (# reported incidents) in NJ (by county)</t>
  </si>
  <si>
    <t># reported incidents</t>
  </si>
  <si>
    <t>Note: Total county population has not been accounted for in this indicator.</t>
  </si>
  <si>
    <t>12.10 Suicide Death Rate (per 100,000 population) - age-adjusted (by county)</t>
  </si>
  <si>
    <t>Suicide Death Rate (per 100,000 population)</t>
  </si>
  <si>
    <t>NJ Avg. 8.3</t>
  </si>
  <si>
    <t>13.3 Number of Developmental Disabilities Eligible Youth, by County, 2020</t>
  </si>
  <si>
    <t># DD Eligible Youth</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</si>
  <si>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2020</t>
    </r>
  </si>
  <si>
    <r>
      <t xml:space="preserve">URL: </t>
    </r>
    <r>
      <rPr>
        <sz val="11"/>
        <color theme="1"/>
        <rFont val="Calibri"/>
        <family val="2"/>
        <scheme val="minor"/>
      </rPr>
      <t>https://njchilddata.rutgers.edu/csoc/developmental-disabilities-eligible-youth-report?op=Submit&amp;field_display=Percentage&amp;YR%5B2020%5D=2020&amp;field_county%5BAll%5D=All&amp;field_county%5BAtlantic%5D=Atlantic&amp;field_county%5BBergen%5D=Bergen&amp;field_county%5BBurlington%5D=Burlington&amp;field_county%5BCamden%5D=Camden&amp;field_county%5BCape+May%5D=Cape+May&amp;field_county%5BCumberland%5D=Cumberland&amp;field_county%5BEssex%5D=Essex&amp;field_county%5BGloucester%5D=Gloucester&amp;field_county%5BHudson%5D=Hudson&amp;field_county%5BHunterdon%5D=Hunterdon&amp;field_county%5BMercer%5D=Mercer&amp;field_county%5BMiddlesex%5D=Middlesex&amp;field_county%5BMonmouth%5D=Monmouth&amp;field_county%5BMorris%5D=Morris&amp;field_county%5BOcean%5D=Ocean&amp;field_county%5BPassaic%5D=Passaic&amp;field_county%5BSalem%5D=Salem&amp;field_county%5BSomerset%5D=Somerset&amp;field_county%5BSussex%5D=Sussex&amp;field_county%5BUnion%5D=Union&amp;field_county%5BWarren%5D=Warren&amp;field_county%5BOther%5D=Other&amp;field_age_group%5BAll%5D=All&amp;field_gender%5BAll%5D=All&amp;field_race%5BAll%5D=All</t>
    </r>
  </si>
  <si>
    <r>
      <t>Note</t>
    </r>
    <r>
      <rPr>
        <sz val="11"/>
        <color theme="1"/>
        <rFont val="Calibri"/>
        <family val="2"/>
        <scheme val="minor"/>
      </rPr>
      <t>: Municipality Data not available.</t>
    </r>
  </si>
  <si>
    <t>13.4 Number of Developmental Disabilities Eligible Youth, over time, in County</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</si>
  <si>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2016-2020</t>
    </r>
  </si>
  <si>
    <t>13.5 Children (% &lt;6 years) tested for lead with blood levels greater than or equal to 5 micrograms/deciliter</t>
  </si>
  <si>
    <t>NJ Avg. 2.3%</t>
  </si>
  <si>
    <r>
      <rPr>
        <sz val="11"/>
        <color rgb="FF1A1A1A"/>
        <rFont val="Calibri"/>
        <family val="2"/>
      </rPr>
      <t>Salem</t>
    </r>
  </si>
  <si>
    <r>
      <rPr>
        <sz val="11"/>
        <color rgb="FF1A1A1A"/>
        <rFont val="Calibri"/>
        <family val="2"/>
      </rPr>
      <t>Essex</t>
    </r>
  </si>
  <si>
    <r>
      <rPr>
        <sz val="11"/>
        <color rgb="FF1A1A1A"/>
        <rFont val="Calibri"/>
        <family val="2"/>
      </rPr>
      <t>Warren</t>
    </r>
  </si>
  <si>
    <r>
      <rPr>
        <sz val="11"/>
        <color rgb="FF1A1A1A"/>
        <rFont val="Calibri"/>
        <family val="2"/>
      </rPr>
      <t>Mercer</t>
    </r>
  </si>
  <si>
    <r>
      <rPr>
        <sz val="11"/>
        <color rgb="FF1A1A1A"/>
        <rFont val="Calibri"/>
        <family val="2"/>
      </rPr>
      <t>Cumberland</t>
    </r>
  </si>
  <si>
    <r>
      <rPr>
        <b/>
        <sz val="11"/>
        <color rgb="FF1A1A1A"/>
        <rFont val="Calibri"/>
        <family val="2"/>
      </rPr>
      <t>Passaic</t>
    </r>
  </si>
  <si>
    <r>
      <rPr>
        <sz val="11"/>
        <color rgb="FF1A1A1A"/>
        <rFont val="Calibri"/>
        <family val="2"/>
      </rPr>
      <t>Cape May</t>
    </r>
  </si>
  <si>
    <r>
      <rPr>
        <sz val="11"/>
        <color rgb="FF1A1A1A"/>
        <rFont val="Calibri"/>
        <family val="2"/>
      </rPr>
      <t>Burlington</t>
    </r>
  </si>
  <si>
    <r>
      <rPr>
        <sz val="11"/>
        <color rgb="FF1A1A1A"/>
        <rFont val="Calibri"/>
        <family val="2"/>
      </rPr>
      <t>Hunterdon</t>
    </r>
  </si>
  <si>
    <r>
      <rPr>
        <sz val="11"/>
        <color rgb="FF1A1A1A"/>
        <rFont val="Calibri"/>
        <family val="2"/>
      </rPr>
      <t>Union</t>
    </r>
  </si>
  <si>
    <r>
      <rPr>
        <sz val="11"/>
        <color rgb="FF1A1A1A"/>
        <rFont val="Calibri"/>
        <family val="2"/>
      </rPr>
      <t>Hudson</t>
    </r>
  </si>
  <si>
    <r>
      <rPr>
        <sz val="11"/>
        <color rgb="FF1A1A1A"/>
        <rFont val="Calibri"/>
        <family val="2"/>
      </rPr>
      <t>Middlesex</t>
    </r>
  </si>
  <si>
    <r>
      <rPr>
        <sz val="11"/>
        <color rgb="FF1A1A1A"/>
        <rFont val="Calibri"/>
        <family val="2"/>
      </rPr>
      <t>Camden</t>
    </r>
  </si>
  <si>
    <r>
      <rPr>
        <sz val="11"/>
        <color rgb="FF1A1A1A"/>
        <rFont val="Calibri"/>
        <family val="2"/>
      </rPr>
      <t>Somerset</t>
    </r>
  </si>
  <si>
    <r>
      <rPr>
        <sz val="11"/>
        <color rgb="FF1A1A1A"/>
        <rFont val="Calibri"/>
        <family val="2"/>
      </rPr>
      <t>Monmouth</t>
    </r>
  </si>
  <si>
    <r>
      <rPr>
        <sz val="11"/>
        <color rgb="FF1A1A1A"/>
        <rFont val="Calibri"/>
        <family val="2"/>
      </rPr>
      <t>Gloucester</t>
    </r>
  </si>
  <si>
    <r>
      <rPr>
        <sz val="11"/>
        <color rgb="FF1A1A1A"/>
        <rFont val="Calibri"/>
        <family val="2"/>
      </rPr>
      <t>Morris</t>
    </r>
  </si>
  <si>
    <r>
      <rPr>
        <sz val="11"/>
        <color rgb="FF1A1A1A"/>
        <rFont val="Calibri"/>
        <family val="2"/>
      </rPr>
      <t>Bergen</t>
    </r>
  </si>
  <si>
    <r>
      <rPr>
        <sz val="11"/>
        <color rgb="FF1A1A1A"/>
        <rFont val="Calibri"/>
        <family val="2"/>
      </rPr>
      <t>Ocean</t>
    </r>
  </si>
  <si>
    <r>
      <rPr>
        <sz val="11"/>
        <color rgb="FF1A1A1A"/>
        <rFont val="Calibri"/>
        <family val="2"/>
      </rPr>
      <t>Sussex</t>
    </r>
  </si>
  <si>
    <r>
      <rPr>
        <i/>
        <sz val="11"/>
        <color rgb="FF1A1A1A"/>
        <rFont val="Calibri"/>
        <family val="2"/>
      </rPr>
      <t>New Jersey</t>
    </r>
  </si>
  <si>
    <r>
      <t>URL:</t>
    </r>
    <r>
      <rPr>
        <sz val="11"/>
        <color theme="1"/>
        <rFont val="Calibri"/>
        <family val="2"/>
        <scheme val="minor"/>
      </rPr>
      <t xml:space="preserve"> https://nj.gov/health/childhoodlead/data.shtml</t>
    </r>
  </si>
  <si>
    <r>
      <rPr>
        <i/>
        <sz val="11"/>
        <color theme="1"/>
        <rFont val="Calibri"/>
        <family val="2"/>
        <scheme val="minor"/>
      </rPr>
      <t>Note</t>
    </r>
    <r>
      <rPr>
        <sz val="11"/>
        <color theme="1"/>
        <rFont val="Calibri"/>
        <family val="2"/>
        <scheme val="minor"/>
      </rPr>
      <t>: Municipality data not available.</t>
    </r>
  </si>
  <si>
    <r>
      <rPr>
        <i/>
        <sz val="11"/>
        <color theme="1"/>
        <rFont val="Calibri"/>
        <family val="2"/>
        <scheme val="minor"/>
      </rPr>
      <t>Note:</t>
    </r>
    <r>
      <rPr>
        <sz val="11"/>
        <color theme="1"/>
        <rFont val="Calibri"/>
        <family val="2"/>
        <scheme val="minor"/>
      </rPr>
      <t xml:space="preserve"> Higher values indicate higher percentages of children under age 6 years testing positive for lead.  Caution is advised when interpreting these numbers, as percentages calculated using ten-year census counts do not capture annual changes in the population.</t>
    </r>
  </si>
  <si>
    <t>13.6 Harassment, intimidation, bullying (HIB) offenses in schools (# reported incidents) in NJ (by county), 2019-2020</t>
  </si>
  <si>
    <t># of offenses</t>
  </si>
  <si>
    <r>
      <rPr>
        <b/>
        <sz val="10"/>
        <color rgb="FF000000"/>
        <rFont val="Calibri"/>
        <family val="2"/>
        <scheme val="minor"/>
      </rPr>
      <t xml:space="preserve">Source: </t>
    </r>
    <r>
      <rPr>
        <sz val="10"/>
        <color rgb="FF000000"/>
        <rFont val="Calibri"/>
        <family val="2"/>
        <scheme val="minor"/>
      </rPr>
      <t>New Jersey School Performance Reports, 2019-2020 https://rc.doe.state.nj.us/download</t>
    </r>
  </si>
  <si>
    <r>
      <rPr>
        <i/>
        <sz val="10"/>
        <color rgb="FF000000"/>
        <rFont val="Franklin Gothic Book"/>
        <family val="2"/>
      </rPr>
      <t xml:space="preserve">Note: </t>
    </r>
    <r>
      <rPr>
        <sz val="10"/>
        <color rgb="FF000000"/>
        <rFont val="Franklin Gothic Book"/>
        <family val="2"/>
      </rPr>
      <t>Being bullied can be a depression trigger for youth.</t>
    </r>
  </si>
  <si>
    <r>
      <rPr>
        <i/>
        <sz val="10"/>
        <color rgb="FF000000"/>
        <rFont val="Calibri"/>
        <family val="2"/>
        <scheme val="minor"/>
      </rPr>
      <t>Note:</t>
    </r>
    <r>
      <rPr>
        <sz val="10"/>
        <color rgb="FF000000"/>
        <rFont val="Calibri"/>
        <family val="2"/>
        <scheme val="minor"/>
      </rPr>
      <t xml:space="preserve"> Total county population has not been accounted for in this indicator.</t>
    </r>
  </si>
  <si>
    <t>14.3 Grandparents (#) responsible for own grandchildren under 18 years</t>
  </si>
  <si>
    <r>
      <t>Source:</t>
    </r>
    <r>
      <rPr>
        <sz val="11"/>
        <color theme="1"/>
        <rFont val="Calibri"/>
        <family val="2"/>
        <scheme val="minor"/>
      </rPr>
      <t xml:space="preserve"> American Community Survey (US Census), 2019 data, 5-year estimates. Table B10051: Grandparents Living with Own Grandchildren Under 18 Years by Responsibility for Own Grandchildren by Presence of Parent of Grandchildren and Age of Grandparent.</t>
    </r>
  </si>
  <si>
    <r>
      <rPr>
        <i/>
        <sz val="11"/>
        <color theme="1"/>
        <rFont val="Calibri"/>
        <family val="2"/>
        <scheme val="minor"/>
      </rPr>
      <t xml:space="preserve">Note: </t>
    </r>
    <r>
      <rPr>
        <sz val="11"/>
        <color theme="1"/>
        <rFont val="Calibri"/>
        <family val="2"/>
        <scheme val="minor"/>
      </rPr>
      <t>Total county population has not been accounted for in this indicator.</t>
    </r>
  </si>
  <si>
    <t>15.1 Same sex couples (per 1,000 households), by county, 2017</t>
  </si>
  <si>
    <t>Couples per 1k households</t>
  </si>
  <si>
    <t>NJ Avg. 5.25</t>
  </si>
  <si>
    <r>
      <t>Source:</t>
    </r>
    <r>
      <rPr>
        <sz val="11"/>
        <color rgb="FF000000"/>
        <rFont val="Calibri"/>
        <family val="2"/>
      </rPr>
      <t xml:space="preserve"> UCLA William's Institute and Census Data</t>
    </r>
    <r>
      <rPr>
        <b/>
        <sz val="11"/>
        <color rgb="FF000000"/>
        <rFont val="Calibri"/>
        <family val="2"/>
      </rPr>
      <t xml:space="preserve">; </t>
    </r>
    <r>
      <rPr>
        <sz val="11"/>
        <color rgb="FF000000"/>
        <rFont val="Calibri"/>
        <family val="2"/>
      </rPr>
      <t>https://williamsinstitute.law.ucla.edu/visualization/lgbt-stats/?topic=SS&amp;area=34031#about-the-data</t>
    </r>
  </si>
  <si>
    <r>
      <rPr>
        <i/>
        <sz val="11"/>
        <color rgb="FF000000"/>
        <rFont val="Calibri"/>
        <family val="2"/>
      </rPr>
      <t>Note:</t>
    </r>
    <r>
      <rPr>
        <sz val="11"/>
        <color rgb="FF000000"/>
        <rFont val="Calibri"/>
        <family val="2"/>
        <charset val="1"/>
      </rPr>
      <t xml:space="preserve"> Data collected from the 2017 Gallup Daily Tracking survey from a sample of approximately 341,000 adults ages 18 and up who reside in 50 U.S. states and the District of Columbia. </t>
    </r>
  </si>
  <si>
    <t xml:space="preserve">2.1 Monthly cost of living estimates ($) for NJ counties </t>
  </si>
  <si>
    <t>2.2 Annual cost of living estimates ($) in NJ (by county)</t>
  </si>
  <si>
    <t>2.3 NJ counties median household income, 2019</t>
  </si>
  <si>
    <t>2.4 Median household income ($) over time, in county</t>
  </si>
  <si>
    <t>2.6 NJ county poverty rate of families with children &lt;18 (in the past 12 months), 2019</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</si>
  <si>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</si>
  <si>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</si>
  <si>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</si>
  <si>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</si>
  <si>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</si>
  <si>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</si>
  <si>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6.3 Cost of transportation as a % of income in NJ counties, 2017</t>
  </si>
  <si>
    <t>7.1 Proportion of NJ county minors with no health insurance coverage, 2019</t>
  </si>
  <si>
    <t>7.2 Children without health insurance (%) over time, in county</t>
  </si>
  <si>
    <t>7.7 County immunization rates (%) (all grade types), in county</t>
  </si>
  <si>
    <t>10.1 NJ county domestic violence incidents, 2019</t>
  </si>
  <si>
    <t>10.2 Domestic violence incidents (# reported) over time, in county</t>
  </si>
  <si>
    <t>10.3 Domestic violence offenses by type (#) in County, 2019</t>
  </si>
  <si>
    <t>11.2 NJ counties suspected opioid overdose deaths and % change, 2018-2019</t>
  </si>
  <si>
    <t>11.3 Number of (#) suspected opioid deaths over time, in county</t>
  </si>
  <si>
    <t>12.3 Frequency (%) of mental health distress over time – age adjusted, in county</t>
  </si>
  <si>
    <t>12.7 Frequency (%) of depression over time, in county</t>
  </si>
  <si>
    <t>Copy County Total 1</t>
  </si>
  <si>
    <t>In-Home</t>
  </si>
  <si>
    <t>Out-of-Home Placement</t>
  </si>
  <si>
    <t>Copy County Total 2</t>
  </si>
  <si>
    <t>Grand Total</t>
  </si>
  <si>
    <t>New Jersey Average</t>
  </si>
  <si>
    <t>Kinship Resource Family</t>
  </si>
  <si>
    <t>Non-Kinship Placement</t>
  </si>
  <si>
    <t>Passaic Total</t>
  </si>
  <si>
    <t>Note: Non-Kinship Placements include placements with non-kinship resource families, congregate care, and independent living. Note that total county population size has not been accounted for in this indicator.</t>
  </si>
  <si>
    <t>14.1 Children served by CP&amp;P</t>
  </si>
  <si>
    <t>1.1. NJ counties race/ethnicity (percentage), 2019</t>
  </si>
  <si>
    <t>1.8. NJ county language demographics (percentage), 2019</t>
  </si>
  <si>
    <t>1.10. Total children in each county under the age of 18</t>
  </si>
  <si>
    <t>Most recent data?: Yes</t>
  </si>
  <si>
    <t>1.11. Children (%) per age category, in county</t>
  </si>
  <si>
    <t>1.12. Children (#), by municipality</t>
  </si>
  <si>
    <t>2.5. Passaic county municipalities median household income, 2019</t>
  </si>
  <si>
    <t>2.8. Passaic county municipality poverty rate of families with children &lt; 18  (in the past 12 months), 2019</t>
  </si>
  <si>
    <t>3.1. Households (%) with severe cost burden for housing (by county)</t>
  </si>
  <si>
    <t>11-13%</t>
  </si>
  <si>
    <t>12-14%</t>
  </si>
  <si>
    <t>13-14%</t>
  </si>
  <si>
    <t>14-18%</t>
  </si>
  <si>
    <t>16-17%</t>
  </si>
  <si>
    <t>17-18%</t>
  </si>
  <si>
    <t>17-20%</t>
  </si>
  <si>
    <t>18-19%</t>
  </si>
  <si>
    <t>18-20%</t>
  </si>
  <si>
    <t>19-21%</t>
  </si>
  <si>
    <t>23-25%</t>
  </si>
  <si>
    <t>18-18%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</si>
  <si>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2021 County Health Rankings which are based on 2015-2019 American Community Survey data. </t>
    </r>
  </si>
  <si>
    <t>29-31%</t>
  </si>
  <si>
    <r>
      <t xml:space="preserve">Info: </t>
    </r>
    <r>
      <rPr>
        <sz val="9"/>
        <rFont val="Calibri"/>
        <family val="2"/>
        <scheme val="minor"/>
      </rPr>
      <t>Severe housing problems defined as percentage of households with at least 1 of 4 housing problems: overcrowding, high housing costs, lack of kitchen facilities, or lack of plumbing facilities.</t>
    </r>
  </si>
  <si>
    <t>4.1 Food Insecurity (%) across counties, 2019</t>
  </si>
  <si>
    <t>US avg. 10.9%</t>
  </si>
  <si>
    <t>NJ avg. 8.6%</t>
  </si>
  <si>
    <t>4.3 Women, Children, and Infants (#) enrolled in WIC nutrition program, in county</t>
  </si>
  <si>
    <r>
      <rPr>
        <i/>
        <sz val="9"/>
        <color theme="1"/>
        <rFont val="Calibri"/>
        <family val="2"/>
        <scheme val="minor"/>
      </rPr>
      <t>Source</t>
    </r>
    <r>
      <rPr>
        <sz val="9"/>
        <color theme="1"/>
        <rFont val="Calibri"/>
        <family val="2"/>
        <scheme val="minor"/>
      </rPr>
      <t>: New Jersey Department of Agriculture via Advocates for Children of New Jersey</t>
    </r>
  </si>
  <si>
    <t>5.1. Median monthly child care cost of center-based care by age of child​</t>
  </si>
  <si>
    <t>5.2. Median monthly child care cost of center-based care by age of child compared with median household income, by county</t>
  </si>
  <si>
    <t>7.3. Proportion of Passaic county municipality minors with no health insurance coverage, 2019</t>
  </si>
  <si>
    <t>7.4 NJ Family Care Medicaid Participation, by County, September 2021</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</si>
  <si>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</si>
  <si>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</si>
  <si>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</si>
  <si>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7.6 Percentage of Children Meeting All Immunization Requirements by Grade Type and County, NJ, 2020-2021</t>
  </si>
  <si>
    <t>NJ avg. 92.2%</t>
  </si>
  <si>
    <t>Source: The New Jersey Annual Immunization Status Reports, 2020-2021</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</si>
  <si>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</si>
  <si>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</si>
  <si>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7.8 Reports of late or lack of prenatal care, by County, 2019</t>
  </si>
  <si>
    <t>March</t>
  </si>
  <si>
    <t>June</t>
  </si>
  <si>
    <t>8.2 Median unemployment rates, September 2020-August 2021, across counties</t>
  </si>
  <si>
    <t>9.1 Violent Crimes (#) and the Crime Rate (per 100,000), 2020</t>
  </si>
  <si>
    <t>Violent Crime Rate per 100,000</t>
  </si>
  <si>
    <t>Nonviolent Crime Rate per 100,000</t>
  </si>
  <si>
    <t xml:space="preserve">9.3. NJ county juvenile arrest rates, 2019 </t>
  </si>
  <si>
    <t>NJ Rate 7.6</t>
  </si>
  <si>
    <r>
      <t>Source:</t>
    </r>
    <r>
      <rPr>
        <sz val="9"/>
        <color theme="1"/>
        <rFont val="Calibri"/>
        <family val="2"/>
        <scheme val="minor"/>
      </rPr>
      <t xml:space="preserve"> Advocates for Children of New Jersey using raw data from NJ Department of Law and Public Safety, Division of NJ State Police, Uniform Crime Reports</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</si>
  <si>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Municipality data not available.</t>
    </r>
  </si>
  <si>
    <t>9.4 Passaic county juvenile arrest rate, 2015-2019</t>
  </si>
  <si>
    <r>
      <rPr>
        <i/>
        <sz val="9"/>
        <color theme="1"/>
        <rFont val="Calibri"/>
        <family val="2"/>
        <scheme val="minor"/>
      </rPr>
      <t>Source</t>
    </r>
    <r>
      <rPr>
        <sz val="9"/>
        <color theme="1"/>
        <rFont val="Calibri"/>
        <family val="2"/>
        <scheme val="minor"/>
      </rPr>
      <t xml:space="preserve">: Advocates for Children of New Jersey using raw data from NJ Department of Law and Public Safety, Division of NJ State Police, Uniform Crime Reports. </t>
    </r>
  </si>
  <si>
    <t>Info: The number of NJ juveniles arrested and the rate per 1,000 youth under age 18. Raw data from NJ Department of Law and Public Safety, Division of NJ State Police, Uniform Crime Reports. Data updated May 2021. Municipality data not available.</t>
  </si>
  <si>
    <t>NJ 0% change</t>
  </si>
  <si>
    <t>11.4 Proportion of substances (percentage) identified at substance abuse treatment center admissions across NJ counties, 2020</t>
  </si>
  <si>
    <r>
      <rPr>
        <i/>
        <sz val="9"/>
        <color theme="1"/>
        <rFont val="Calibri"/>
        <family val="2"/>
        <scheme val="minor"/>
      </rPr>
      <t>Source</t>
    </r>
    <r>
      <rPr>
        <sz val="9"/>
        <color theme="1"/>
        <rFont val="Calibri"/>
        <family val="2"/>
        <scheme val="minor"/>
      </rPr>
      <t>: https://www.nj.gov/humanservices/dmhas/publications/statistical/  Department of Health Division of Mental Health and Addiction Services Office of Planning, Research, Evaluation and Prevention, 2020 Report (Published August 2021). This statewide Substance Abuse Overview provides statistics on substance abuse treatment in New Jersey for calendar year 2020. In 2020, there were 82,254 treatment admissions and 83,994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July 2021 NJSAMS download data.</t>
    </r>
  </si>
  <si>
    <t>12.1. Passaic county mental health services (programs), 2021</t>
  </si>
  <si>
    <t>Community Support Services</t>
  </si>
  <si>
    <t>Source: NJ Department of Human Services. 2021. https://www.nj.gov/humanservices/dmhas/home/hotlines/MH_Dir_COMPLETE.pdf</t>
  </si>
  <si>
    <t>12.2 NJ county age adjusted frequency of mental health distress, 2018</t>
  </si>
  <si>
    <t>NJ Overall 11.5%</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</si>
  <si>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</si>
  <si>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12.6 NJ county age adjusted prevalence of diagnosed depression, 2018</t>
  </si>
  <si>
    <t>NJ Overall 11.7%</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</si>
  <si>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</si>
  <si>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</si>
  <si>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t>13.1 Children enrolled in special education services, by County, 2019-2020</t>
  </si>
  <si>
    <t>2020 Copy This County</t>
  </si>
  <si>
    <r>
      <rPr>
        <i/>
        <sz val="10"/>
        <color theme="1"/>
        <rFont val="Calibri"/>
        <family val="2"/>
        <scheme val="minor"/>
      </rPr>
      <t>Source</t>
    </r>
    <r>
      <rPr>
        <sz val="10"/>
        <color theme="1"/>
        <rFont val="Calibri"/>
        <family val="2"/>
        <scheme val="minor"/>
      </rPr>
      <t>: New Jersey Department of Education Office of Special Education Programs, 2020 Special Education Data</t>
    </r>
  </si>
  <si>
    <t>Data updated as of October 2020.</t>
  </si>
  <si>
    <t>Municipality Data Available?: No - only by school district.</t>
  </si>
  <si>
    <t>13.2 Children Receiving Early Intervention Services, by County, 2019-2020</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</si>
  <si>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</si>
  <si>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</si>
  <si>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</si>
  <si>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</si>
  <si>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</si>
  <si>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</si>
  <si>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</si>
  <si>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</si>
  <si>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</si>
  <si>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</si>
  <si>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</si>
  <si>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</si>
  <si>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</si>
  <si>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</si>
  <si>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Source: Department of Children and Families, December 31, 2020</t>
  </si>
  <si>
    <t>US 13.8%</t>
  </si>
  <si>
    <t>NJ 9.6%</t>
  </si>
  <si>
    <t>NJ avg 67.8%</t>
  </si>
  <si>
    <t>NJ Median 7.6%</t>
  </si>
  <si>
    <r>
      <t xml:space="preserve">Source: </t>
    </r>
    <r>
      <rPr>
        <sz val="9"/>
        <color theme="1"/>
        <rFont val="Calibri"/>
        <family val="2"/>
        <scheme val="minor"/>
      </rPr>
      <t>County Health Rankings sourced data from Comprehensive Housing Affordability Strategy (CHAS), 2021 (2013-2017 data); 2020 (2012-2016 data); 2019 (2011-2015 data); 2018 (2010-2014 data); 2017 (2009-2013); and 2016 (2008-2012 data). Severe housing problems. https://www.countyhealthrankings.org/app/new-jersey/2021/measure/factors/136/data</t>
    </r>
  </si>
  <si>
    <r>
      <t xml:space="preserve">Source: </t>
    </r>
    <r>
      <rPr>
        <sz val="11"/>
        <color theme="1"/>
        <rFont val="Calibri"/>
        <family val="2"/>
        <scheme val="minor"/>
      </rPr>
      <t>FRED Economic Data, 2015-2019 (Based on American Community Survey 5-year estimates data, 2015-2019)</t>
    </r>
    <r>
      <rPr>
        <b/>
        <sz val="11"/>
        <color theme="1"/>
        <rFont val="Calibri"/>
        <family val="2"/>
        <scheme val="minor"/>
      </rPr>
      <t xml:space="preserve">.  </t>
    </r>
    <r>
      <rPr>
        <sz val="11"/>
        <color theme="1"/>
        <rFont val="Calibri"/>
        <family val="2"/>
        <scheme val="minor"/>
      </rPr>
      <t>NJ average sourced from ACNJ Kids Count Data Dashboard 2020.</t>
    </r>
  </si>
  <si>
    <r>
      <rPr>
        <b/>
        <sz val="11"/>
        <color theme="1"/>
        <rFont val="Calibri"/>
        <family val="2"/>
        <scheme val="minor"/>
      </rPr>
      <t xml:space="preserve">Source: </t>
    </r>
    <r>
      <rPr>
        <sz val="11"/>
        <color theme="1"/>
        <rFont val="Calibri"/>
        <family val="2"/>
        <scheme val="minor"/>
      </rPr>
      <t>State of New Jersey, Department of Law &amp; Public Safety, Office of the Attorney General, New Jersey State Police, 2020 Uniform Crime Reports</t>
    </r>
  </si>
  <si>
    <r>
      <rPr>
        <i/>
        <sz val="11"/>
        <color theme="1"/>
        <rFont val="Calibri"/>
        <family val="2"/>
        <scheme val="minor"/>
      </rPr>
      <t xml:space="preserve">Note: </t>
    </r>
    <r>
      <rPr>
        <sz val="11"/>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</si>
  <si>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1"/>
        <color theme="10"/>
        <rFont val="Calibri"/>
        <family val="2"/>
        <scheme val="minor"/>
      </rPr>
      <t xml:space="preserve">URL: </t>
    </r>
    <r>
      <rPr>
        <u/>
        <sz val="11"/>
        <color theme="10"/>
        <rFont val="Calibri"/>
        <family val="2"/>
        <scheme val="minor"/>
      </rPr>
      <t xml:space="preserve">https://www.njsp.org/ucr/uniform-crime-reports.shtml </t>
    </r>
  </si>
  <si>
    <r>
      <t xml:space="preserve">(total </t>
    </r>
    <r>
      <rPr>
        <b/>
        <sz val="11"/>
        <color theme="1"/>
        <rFont val="Calibri"/>
        <family val="2"/>
        <scheme val="minor"/>
      </rPr>
      <t>including</t>
    </r>
    <r>
      <rPr>
        <sz val="11"/>
        <color theme="1"/>
        <rFont val="Calibri"/>
        <family val="2"/>
        <scheme val="minor"/>
      </rPr>
      <t xml:space="preserve"> "Other")</t>
    </r>
  </si>
  <si>
    <r>
      <t xml:space="preserve">(average </t>
    </r>
    <r>
      <rPr>
        <b/>
        <sz val="11"/>
        <color theme="1"/>
        <rFont val="Calibri"/>
        <family val="2"/>
        <scheme val="minor"/>
      </rPr>
      <t>excluding</t>
    </r>
    <r>
      <rPr>
        <sz val="11"/>
        <color theme="1"/>
        <rFont val="Calibri"/>
        <family val="2"/>
        <scheme val="minor"/>
      </rPr>
      <t xml:space="preserve"> "Other")</t>
    </r>
  </si>
  <si>
    <t>Note: A total of 31,049 children were being served by New Jersey CP&amp;P on December 31, 2020.  This includes 2,374 children with no county reported. Note that total county population size has not been accounted for in this indicator.</t>
  </si>
  <si>
    <t>14.2 Children (#) in CP&amp;P out-of-home placement – kin and non-kin, in county</t>
  </si>
  <si>
    <t>NJ avg. 23.4%</t>
  </si>
  <si>
    <r>
      <t xml:space="preserve">Source: </t>
    </r>
    <r>
      <rPr>
        <sz val="11"/>
        <color theme="1"/>
        <rFont val="Calibri"/>
        <family val="2"/>
        <scheme val="minor"/>
      </rPr>
      <t>County Health Rankings and Roadmaps, Children in Single-parent households, 2021</t>
    </r>
  </si>
  <si>
    <r>
      <t xml:space="preserve">Source: </t>
    </r>
    <r>
      <rPr>
        <sz val="11"/>
        <color theme="1"/>
        <rFont val="Calibri"/>
        <family val="2"/>
        <scheme val="minor"/>
      </rPr>
      <t>County Health Rankings and Roadmaps, Children in Single-parent households, 2017-2021</t>
    </r>
  </si>
  <si>
    <t>Source: County Health Ranking &amp; Roadmaps, A Robert Wood Johnson Foundation Program: 2021, https://www.countyhealthrankings.org/app/new-jersey/2021/measure/factors/154/data; County Health Rankings sourced the data from the American Community Survey 2015-2019 data.</t>
  </si>
  <si>
    <t>8.3 Percentage of disconnected youth between 16 and 19 years of age (by county)</t>
  </si>
  <si>
    <r>
      <t>Source:</t>
    </r>
    <r>
      <rPr>
        <sz val="11"/>
        <rFont val="Calibri"/>
        <family val="2"/>
        <scheme val="minor"/>
      </rPr>
      <t xml:space="preserve"> County Health Rankings and Roadmaps, Social Associations, 2021</t>
    </r>
  </si>
  <si>
    <t>% Under 6 years with Blood Lead Levels Greater than or Equal to 5 Micrograms/Deciliter</t>
  </si>
  <si>
    <r>
      <t xml:space="preserve">Source: </t>
    </r>
    <r>
      <rPr>
        <sz val="11"/>
        <color theme="1"/>
        <rFont val="Calibri"/>
        <family val="2"/>
        <scheme val="minor"/>
      </rPr>
      <t>NJ Department of Health Lead Prevention Report, 2019</t>
    </r>
    <r>
      <rPr>
        <b/>
        <sz val="11"/>
        <color theme="1"/>
        <rFont val="Calibri"/>
        <family val="2"/>
        <scheme val="minor"/>
      </rPr>
      <t xml:space="preserve"> </t>
    </r>
    <r>
      <rPr>
        <sz val="11"/>
        <color theme="1"/>
        <rFont val="Calibri"/>
        <family val="2"/>
        <scheme val="minor"/>
      </rPr>
      <t>(Based on State Fiscal Year July 1, 2018 through June 30, 2019)</t>
    </r>
  </si>
  <si>
    <t>Source: The New Jersey Annual Immunization Status Reports, 2015-16 through 2020-21</t>
  </si>
  <si>
    <t>12.4 Frequency (%) of mental health distress by race/ethnicity – age adjusted, in county, 2018</t>
  </si>
  <si>
    <t>12.5 Frequency (%) of mental health distress by sex – age adjusted, in county, 2018</t>
  </si>
  <si>
    <t>12.8 Diagnosed depression by race/ethnicity, in county, 2018</t>
  </si>
  <si>
    <t>12.9 Diagnosed depression by sex, in county, 2018</t>
  </si>
  <si>
    <r>
      <t xml:space="preserve">Source: </t>
    </r>
    <r>
      <rPr>
        <sz val="11"/>
        <color theme="1"/>
        <rFont val="Calibri"/>
        <family val="2"/>
        <scheme val="minor"/>
      </rPr>
      <t>County Health Rankings and Roadmaps, Residential Segregation - Black/White, 2021</t>
    </r>
  </si>
  <si>
    <r>
      <rPr>
        <i/>
        <sz val="9"/>
        <color theme="1"/>
        <rFont val="Calibri"/>
        <family val="2"/>
        <scheme val="minor"/>
      </rPr>
      <t>Source</t>
    </r>
    <r>
      <rPr>
        <sz val="9"/>
        <color theme="1"/>
        <rFont val="Calibri"/>
        <family val="2"/>
        <scheme val="minor"/>
      </rPr>
      <t>: Economic Policy Institute</t>
    </r>
  </si>
  <si>
    <t>Info: For ALL persons. Original source U.S. Census Bureau Current Population Survey and the U.S. Department of Agriculture Economic Research Service, as presented in the Feeding America, Map the Meal Gap Report or https://map.feedingamerica.org/county/2019/overall/new-jersey/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</si>
  <si>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r>
      <rPr>
        <i/>
        <sz val="9"/>
        <color theme="1"/>
        <rFont val="Calibri"/>
        <family val="2"/>
        <scheme val="minor"/>
      </rPr>
      <t>Source</t>
    </r>
    <r>
      <rPr>
        <sz val="9"/>
        <color theme="1"/>
        <rFont val="Calibri"/>
        <family val="2"/>
        <scheme val="minor"/>
      </rPr>
      <t>: 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</si>
  <si>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 American Community Survey. Commuting characteristics by sex. 2015-2019 American Community Survey 1-Year Estimates. S0801.</t>
    </r>
  </si>
  <si>
    <t>8.7 Percentage of households with broadband access (by county), 2019</t>
  </si>
  <si>
    <t>8.8 Percentage of households with broadband access, over time, in county</t>
  </si>
  <si>
    <t xml:space="preserve">8.1 County level unemployment rates, September 2020-August 2021 (unadjusted) </t>
  </si>
  <si>
    <r>
      <rPr>
        <b/>
        <sz val="11"/>
        <color theme="1"/>
        <rFont val="Calibri"/>
        <family val="2"/>
        <scheme val="minor"/>
      </rPr>
      <t>Source:</t>
    </r>
    <r>
      <rPr>
        <sz val="11"/>
        <color theme="1"/>
        <rFont val="Calibri"/>
        <family val="2"/>
        <scheme val="minor"/>
      </rPr>
      <t xml:space="preserve"> NJSHAD, New Jersey State Health Assessment Data, 2017-2019</t>
    </r>
  </si>
  <si>
    <t>NJ Avg. 18%</t>
  </si>
  <si>
    <t>Note: Cape May and Salem Counties do not have any data available. Late prenatal care is considered no prenatal care and month 7-month 10; suppressed data for some months in each county due to the data meeting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under the label "Unidentified Counties". Note that total county population size has not been accounted for in this indicator.</t>
  </si>
  <si>
    <t>Source: NJ Cares: A real-time dashboard of Opioid related data and information. Office of the Attorney General of NJ, 2015-2019. https://www.njcares.gov/#atla</t>
  </si>
  <si>
    <t>**The value has been suppressed because it does not meet standards of reliability or precision or because it could be used to calculate the number in a cell that has been suppressed.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</si>
</sst>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84">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sz val="11"/>
      <color rgb="FF00000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sz val="11"/>
      <color rgb="FF555555"/>
      <name val="Lato"/>
      <family val="2"/>
    </font>
    <font>
      <b/>
      <i/>
      <sz val="11"/>
      <color theme="1"/>
      <name val="Calibri"/>
      <family val="2"/>
      <scheme val="minor"/>
    </font>
    <font>
      <sz val="11"/>
      <color rgb="FF282828"/>
      <name val="Calibri"/>
      <family val="2"/>
      <scheme val="minor"/>
    </font>
    <font>
      <b/>
      <sz val="11"/>
      <color rgb="FF282828"/>
      <name val="Calibri"/>
      <family val="2"/>
      <scheme val="minor"/>
    </font>
    <font>
      <i/>
      <sz val="11"/>
      <color rgb="FF282828"/>
      <name val="Calibri"/>
      <family val="2"/>
      <scheme val="minor"/>
    </font>
    <font>
      <sz val="11"/>
      <name val="Calibri"/>
      <family val="2"/>
    </font>
    <font>
      <sz val="11"/>
      <color rgb="FF1A1A1A"/>
      <name val="Calibri"/>
      <family val="2"/>
    </font>
    <font>
      <sz val="11"/>
      <color rgb="FF000000"/>
      <name val="Calibri"/>
      <family val="2"/>
    </font>
    <font>
      <b/>
      <sz val="11"/>
      <name val="Calibri"/>
      <family val="2"/>
    </font>
    <font>
      <b/>
      <sz val="11"/>
      <color rgb="FF1A1A1A"/>
      <name val="Calibri"/>
      <family val="2"/>
    </font>
    <font>
      <b/>
      <sz val="11"/>
      <color rgb="FF000000"/>
      <name val="Calibri"/>
      <family val="2"/>
    </font>
    <font>
      <i/>
      <sz val="11"/>
      <name val="Calibri"/>
      <family val="2"/>
    </font>
    <font>
      <i/>
      <sz val="11"/>
      <color rgb="FF1A1A1A"/>
      <name val="Calibri"/>
      <family val="2"/>
    </font>
    <font>
      <i/>
      <sz val="11"/>
      <color rgb="FF000000"/>
      <name val="Calibri"/>
      <family val="2"/>
    </font>
    <font>
      <sz val="10"/>
      <color rgb="FF000000"/>
      <name val="Franklin Gothic Book"/>
      <family val="2"/>
    </font>
    <font>
      <i/>
      <sz val="10"/>
      <color rgb="FF000000"/>
      <name val="Franklin Gothic Book"/>
      <family val="2"/>
    </font>
    <font>
      <sz val="11"/>
      <color rgb="FF000000"/>
      <name val="Calibri"/>
      <family val="2"/>
      <charset val="1"/>
    </font>
    <font>
      <sz val="12"/>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b/>
      <u/>
      <sz val="11"/>
      <color theme="10"/>
      <name val="Calibri"/>
      <family val="2"/>
      <scheme val="minor"/>
    </font>
  </fonts>
  <fills count="43">
    <fill>
      <patternFill patternType="none"/>
    </fill>
    <fill>
      <patternFill patternType="gray125"/>
    </fill>
    <fill>
      <patternFill patternType="solid">
        <fgColor theme="4"/>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1">
    <border>
      <left/>
      <right/>
      <top/>
      <bottom/>
      <diagonal/>
    </border>
    <border>
      <left style="medium">
        <color rgb="FFCECED2"/>
      </left>
      <right/>
      <top/>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style="thin">
        <color theme="4"/>
      </top>
      <bottom style="thin">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64" fillId="0" borderId="0" applyNumberFormat="0" applyFill="0" applyBorder="0" applyAlignment="0" applyProtection="0"/>
    <xf numFmtId="0" fontId="65" fillId="0" borderId="10" applyNumberFormat="0" applyFill="0" applyAlignment="0" applyProtection="0"/>
    <xf numFmtId="0" fontId="66" fillId="0" borderId="11" applyNumberFormat="0" applyFill="0" applyAlignment="0" applyProtection="0"/>
    <xf numFmtId="0" fontId="67" fillId="0" borderId="12" applyNumberFormat="0" applyFill="0" applyAlignment="0" applyProtection="0"/>
    <xf numFmtId="0" fontId="67" fillId="0" borderId="0" applyNumberFormat="0" applyFill="0" applyBorder="0" applyAlignment="0" applyProtection="0"/>
    <xf numFmtId="0" fontId="68" fillId="9" borderId="0" applyNumberFormat="0" applyBorder="0" applyAlignment="0" applyProtection="0"/>
    <xf numFmtId="0" fontId="69" fillId="10" borderId="0" applyNumberFormat="0" applyBorder="0" applyAlignment="0" applyProtection="0"/>
    <xf numFmtId="0" fontId="70" fillId="12" borderId="13" applyNumberFormat="0" applyAlignment="0" applyProtection="0"/>
    <xf numFmtId="0" fontId="71" fillId="13" borderId="14" applyNumberFormat="0" applyAlignment="0" applyProtection="0"/>
    <xf numFmtId="0" fontId="72" fillId="13" borderId="13" applyNumberFormat="0" applyAlignment="0" applyProtection="0"/>
    <xf numFmtId="0" fontId="73" fillId="0" borderId="15" applyNumberFormat="0" applyFill="0" applyAlignment="0" applyProtection="0"/>
    <xf numFmtId="0" fontId="74" fillId="14" borderId="16" applyNumberFormat="0" applyAlignment="0" applyProtection="0"/>
    <xf numFmtId="0" fontId="75" fillId="0" borderId="0" applyNumberFormat="0" applyFill="0" applyBorder="0" applyAlignment="0" applyProtection="0"/>
    <xf numFmtId="0" fontId="5" fillId="15" borderId="17" applyNumberFormat="0" applyFont="0" applyAlignment="0" applyProtection="0"/>
    <xf numFmtId="0" fontId="76" fillId="0" borderId="0" applyNumberFormat="0" applyFill="0" applyBorder="0" applyAlignment="0" applyProtection="0"/>
    <xf numFmtId="0" fontId="2" fillId="0" borderId="18" applyNumberFormat="0" applyFill="0" applyAlignment="0" applyProtection="0"/>
    <xf numFmtId="0" fontId="77"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77"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77"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77"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77"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77"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80" fillId="0" borderId="0"/>
    <xf numFmtId="0" fontId="81" fillId="11" borderId="0" applyNumberFormat="0" applyBorder="0" applyAlignment="0" applyProtection="0"/>
    <xf numFmtId="0" fontId="80" fillId="0" borderId="0"/>
    <xf numFmtId="0" fontId="5" fillId="0" borderId="0"/>
    <xf numFmtId="0" fontId="77" fillId="19" borderId="0" applyNumberFormat="0" applyBorder="0" applyAlignment="0" applyProtection="0"/>
    <xf numFmtId="0" fontId="77" fillId="23" borderId="0" applyNumberFormat="0" applyBorder="0" applyAlignment="0" applyProtection="0"/>
    <xf numFmtId="0" fontId="77" fillId="27" borderId="0" applyNumberFormat="0" applyBorder="0" applyAlignment="0" applyProtection="0"/>
    <xf numFmtId="44" fontId="1" fillId="0" borderId="0" applyFont="0" applyFill="0" applyBorder="0" applyAlignment="0" applyProtection="0"/>
    <xf numFmtId="0" fontId="77" fillId="31" borderId="0" applyNumberFormat="0" applyBorder="0" applyAlignment="0" applyProtection="0"/>
    <xf numFmtId="0" fontId="77" fillId="35" borderId="0" applyNumberFormat="0" applyBorder="0" applyAlignment="0" applyProtection="0"/>
    <xf numFmtId="0" fontId="77" fillId="39" borderId="0" applyNumberFormat="0" applyBorder="0" applyAlignment="0" applyProtection="0"/>
    <xf numFmtId="0" fontId="1" fillId="0" borderId="0"/>
    <xf numFmtId="0" fontId="82"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2" fillId="0" borderId="0"/>
    <xf numFmtId="0" fontId="80" fillId="0" borderId="0"/>
    <xf numFmtId="44" fontId="1" fillId="0" borderId="0" applyFont="0" applyFill="0" applyBorder="0" applyAlignment="0" applyProtection="0"/>
    <xf numFmtId="0" fontId="1" fillId="0" borderId="0"/>
    <xf numFmtId="0" fontId="82" fillId="0" borderId="0"/>
  </cellStyleXfs>
  <cellXfs count="479">
    <xf numFmtId="0" fontId="0" fillId="0" borderId="0" xfId="0"/>
    <xf numFmtId="0" fontId="0" fillId="0" borderId="0" xfId="0" applyFill="1"/>
    <xf numFmtId="0" fontId="2" fillId="0" borderId="0" xfId="0" applyFont="1"/>
    <xf numFmtId="0" fontId="0" fillId="0" borderId="0" xfId="0" applyAlignment="1">
      <alignment horizontal="center" vertical="center" wrapText="1"/>
    </xf>
    <xf numFmtId="0" fontId="11" fillId="0" borderId="0" xfId="0" applyFont="1" applyAlignment="1">
      <alignment horizontal="center" vertical="center"/>
    </xf>
    <xf numFmtId="1" fontId="8" fillId="0" borderId="0" xfId="1" applyNumberFormat="1" applyFont="1" applyBorder="1" applyAlignment="1">
      <alignment horizontal="center"/>
    </xf>
    <xf numFmtId="9" fontId="8" fillId="0" borderId="0" xfId="1" applyFont="1" applyBorder="1" applyAlignment="1">
      <alignment horizontal="center"/>
    </xf>
    <xf numFmtId="9" fontId="8" fillId="0" borderId="0" xfId="1" applyFont="1"/>
    <xf numFmtId="0" fontId="11" fillId="0" borderId="0" xfId="0" applyFont="1" applyAlignment="1">
      <alignment horizontal="center" vertical="center" wrapText="1"/>
    </xf>
    <xf numFmtId="0" fontId="8" fillId="0" borderId="0" xfId="0" applyFont="1"/>
    <xf numFmtId="164" fontId="8" fillId="0" borderId="0" xfId="0" applyNumberFormat="1" applyFont="1"/>
    <xf numFmtId="164" fontId="10" fillId="0" borderId="0" xfId="0" applyNumberFormat="1" applyFont="1"/>
    <xf numFmtId="9" fontId="10" fillId="0" borderId="0" xfId="0" applyNumberFormat="1" applyFont="1" applyAlignment="1">
      <alignment horizontal="center" vertical="center"/>
    </xf>
    <xf numFmtId="0" fontId="8" fillId="0" borderId="0" xfId="0" applyFont="1" applyAlignment="1">
      <alignment horizontal="left" vertical="center"/>
    </xf>
    <xf numFmtId="164" fontId="13" fillId="0" borderId="0" xfId="0" applyNumberFormat="1" applyFont="1" applyAlignment="1">
      <alignment horizontal="center"/>
    </xf>
    <xf numFmtId="0" fontId="10" fillId="0" borderId="0" xfId="0" applyFont="1" applyAlignment="1">
      <alignment horizontal="center" vertical="center"/>
    </xf>
    <xf numFmtId="0" fontId="18" fillId="0" borderId="0" xfId="0" applyFont="1" applyAlignment="1">
      <alignment vertical="center" wrapText="1"/>
    </xf>
    <xf numFmtId="0" fontId="3" fillId="0" borderId="0" xfId="0" applyFont="1"/>
    <xf numFmtId="0" fontId="0" fillId="2" borderId="0" xfId="0" applyFill="1"/>
    <xf numFmtId="165" fontId="8" fillId="0" borderId="0" xfId="0" applyNumberFormat="1" applyFont="1"/>
    <xf numFmtId="165" fontId="13" fillId="0" borderId="0" xfId="2" applyNumberFormat="1" applyFont="1" applyBorder="1"/>
    <xf numFmtId="165" fontId="13" fillId="0" borderId="0" xfId="2" applyNumberFormat="1" applyFont="1" applyFill="1" applyBorder="1" applyAlignment="1">
      <alignment horizontal="center"/>
    </xf>
    <xf numFmtId="9" fontId="13" fillId="0" borderId="0" xfId="1" applyFont="1"/>
    <xf numFmtId="0" fontId="21" fillId="0" borderId="0" xfId="0" applyFont="1" applyAlignment="1">
      <alignment vertical="center" wrapText="1"/>
    </xf>
    <xf numFmtId="165" fontId="26" fillId="0" borderId="0" xfId="2" applyNumberFormat="1" applyFont="1" applyFill="1" applyBorder="1" applyAlignment="1">
      <alignment horizontal="right" vertical="center"/>
    </xf>
    <xf numFmtId="165" fontId="0" fillId="0" borderId="0" xfId="2" applyNumberFormat="1" applyFont="1" applyFill="1" applyBorder="1"/>
    <xf numFmtId="165" fontId="27" fillId="0" borderId="0" xfId="2" applyNumberFormat="1" applyFont="1" applyFill="1" applyBorder="1" applyAlignment="1">
      <alignment horizontal="right" vertical="center"/>
    </xf>
    <xf numFmtId="165" fontId="3" fillId="0" borderId="0" xfId="2" applyNumberFormat="1" applyFont="1" applyFill="1" applyBorder="1"/>
    <xf numFmtId="165" fontId="28" fillId="0" borderId="0" xfId="2" applyNumberFormat="1" applyFont="1" applyFill="1" applyBorder="1" applyAlignment="1">
      <alignment horizontal="right" vertical="center"/>
    </xf>
    <xf numFmtId="0" fontId="8" fillId="0" borderId="0" xfId="0" applyFont="1" applyAlignment="1">
      <alignment horizontal="center" vertical="center" wrapText="1"/>
    </xf>
    <xf numFmtId="0" fontId="0" fillId="0" borderId="0" xfId="0" applyFont="1"/>
    <xf numFmtId="1" fontId="13" fillId="0" borderId="0" xfId="1" applyNumberFormat="1" applyFont="1" applyBorder="1" applyAlignment="1">
      <alignment horizontal="center"/>
    </xf>
    <xf numFmtId="9" fontId="8" fillId="0" borderId="0" xfId="1" applyFont="1" applyAlignment="1">
      <alignment horizontal="left" vertical="center"/>
    </xf>
    <xf numFmtId="164" fontId="16" fillId="0" borderId="0" xfId="0" applyNumberFormat="1" applyFont="1"/>
    <xf numFmtId="0" fontId="8" fillId="0" borderId="0" xfId="0" applyFont="1" applyAlignment="1">
      <alignment horizontal="center" vertical="center"/>
    </xf>
    <xf numFmtId="0" fontId="29" fillId="0" borderId="0" xfId="0" applyFont="1" applyAlignment="1">
      <alignment vertical="center" wrapText="1"/>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0" fontId="30" fillId="0" borderId="0" xfId="0" applyFont="1" applyAlignment="1">
      <alignment horizontal="center" vertical="center"/>
    </xf>
    <xf numFmtId="164" fontId="8" fillId="0" borderId="0" xfId="1" applyNumberFormat="1" applyFont="1" applyFill="1" applyBorder="1" applyAlignment="1">
      <alignment horizontal="center"/>
    </xf>
    <xf numFmtId="164" fontId="8" fillId="0" borderId="0" xfId="1" applyNumberFormat="1" applyFont="1" applyFill="1" applyBorder="1" applyAlignment="1">
      <alignment horizontal="center" vertical="center"/>
    </xf>
    <xf numFmtId="0" fontId="0" fillId="0" borderId="0" xfId="0" applyAlignment="1">
      <alignment horizontal="right"/>
    </xf>
    <xf numFmtId="166" fontId="9" fillId="0" borderId="0" xfId="0" applyNumberFormat="1" applyFont="1"/>
    <xf numFmtId="0" fontId="9" fillId="0" borderId="0" xfId="0" applyFont="1"/>
    <xf numFmtId="0" fontId="15" fillId="0" borderId="0" xfId="0" applyFont="1"/>
    <xf numFmtId="166" fontId="15" fillId="0" borderId="0" xfId="0" applyNumberFormat="1" applyFont="1"/>
    <xf numFmtId="0" fontId="33" fillId="0" borderId="0" xfId="0" applyFont="1"/>
    <xf numFmtId="165" fontId="10" fillId="0" borderId="0" xfId="2" applyNumberFormat="1" applyFont="1" applyFill="1"/>
    <xf numFmtId="9" fontId="8" fillId="0" borderId="0" xfId="1" applyFont="1" applyFill="1"/>
    <xf numFmtId="166" fontId="15" fillId="0" borderId="0" xfId="0" applyNumberFormat="1" applyFont="1" applyAlignment="1">
      <alignment horizontal="right"/>
    </xf>
    <xf numFmtId="0" fontId="15" fillId="0" borderId="0" xfId="0" applyFont="1" applyAlignment="1">
      <alignment horizontal="right"/>
    </xf>
    <xf numFmtId="164" fontId="8" fillId="0" borderId="0" xfId="1" applyNumberFormat="1" applyFont="1" applyFill="1" applyAlignment="1">
      <alignment horizontal="right" vertical="center" wrapText="1"/>
    </xf>
    <xf numFmtId="164" fontId="8" fillId="0" borderId="0" xfId="1" applyNumberFormat="1" applyFont="1" applyFill="1" applyAlignment="1">
      <alignment horizontal="right"/>
    </xf>
    <xf numFmtId="0" fontId="0" fillId="3" borderId="0" xfId="0" applyFill="1"/>
    <xf numFmtId="0" fontId="2" fillId="3" borderId="0" xfId="0" applyFont="1" applyFill="1"/>
    <xf numFmtId="10" fontId="8" fillId="0" borderId="0" xfId="0" applyNumberFormat="1" applyFont="1"/>
    <xf numFmtId="167" fontId="8" fillId="0" borderId="0" xfId="1" applyNumberFormat="1" applyFont="1" applyBorder="1" applyAlignment="1">
      <alignment horizontal="center"/>
    </xf>
    <xf numFmtId="167" fontId="8" fillId="4" borderId="0" xfId="1" applyNumberFormat="1" applyFont="1" applyFill="1" applyBorder="1" applyAlignment="1">
      <alignment horizontal="center"/>
    </xf>
    <xf numFmtId="0" fontId="19" fillId="0" borderId="0" xfId="0" applyFont="1"/>
    <xf numFmtId="0" fontId="2" fillId="5" borderId="0" xfId="0" applyFont="1" applyFill="1"/>
    <xf numFmtId="0" fontId="17" fillId="5" borderId="0" xfId="0" applyFont="1" applyFill="1"/>
    <xf numFmtId="10" fontId="17" fillId="0" borderId="0" xfId="0" applyNumberFormat="1" applyFont="1"/>
    <xf numFmtId="164" fontId="8" fillId="0" borderId="0" xfId="0" applyNumberFormat="1" applyFont="1" applyAlignment="1">
      <alignment horizontal="right"/>
    </xf>
    <xf numFmtId="0" fontId="0" fillId="5" borderId="0" xfId="0" applyFill="1"/>
    <xf numFmtId="165" fontId="37" fillId="0" borderId="0" xfId="2" applyNumberFormat="1" applyFont="1"/>
    <xf numFmtId="0" fontId="38"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0" fontId="14" fillId="0" borderId="0" xfId="0" applyFont="1" applyAlignment="1">
      <alignment vertical="center" wrapText="1"/>
    </xf>
    <xf numFmtId="165" fontId="10" fillId="0" borderId="0" xfId="2" applyNumberFormat="1" applyFont="1"/>
    <xf numFmtId="0" fontId="7" fillId="0" borderId="0" xfId="0" applyFont="1" applyAlignment="1">
      <alignment horizontal="center" vertical="center" wrapText="1"/>
    </xf>
    <xf numFmtId="0" fontId="25" fillId="0" borderId="0" xfId="0" applyFont="1" applyAlignment="1">
      <alignment horizontal="center" vertical="center" wrapText="1"/>
    </xf>
    <xf numFmtId="0" fontId="7" fillId="6" borderId="0" xfId="0" applyFont="1" applyFill="1" applyAlignment="1">
      <alignment horizontal="center" vertical="center" wrapText="1"/>
    </xf>
    <xf numFmtId="165" fontId="13" fillId="6" borderId="0" xfId="2" applyNumberFormat="1" applyFont="1" applyFill="1"/>
    <xf numFmtId="164" fontId="0" fillId="0" borderId="0" xfId="0" applyNumberFormat="1"/>
    <xf numFmtId="0" fontId="8" fillId="0" borderId="0" xfId="1" applyNumberFormat="1" applyFont="1"/>
    <xf numFmtId="0" fontId="0" fillId="0" borderId="0" xfId="0" applyFont="1" applyFill="1"/>
    <xf numFmtId="0" fontId="3" fillId="0" borderId="0" xfId="0" applyFont="1" applyFill="1" applyAlignment="1">
      <alignment wrapText="1"/>
    </xf>
    <xf numFmtId="165" fontId="10" fillId="0" borderId="0" xfId="0" applyNumberFormat="1" applyFont="1"/>
    <xf numFmtId="0" fontId="2" fillId="0" borderId="0" xfId="0" applyFont="1" applyAlignment="1">
      <alignment horizontal="center" wrapText="1"/>
    </xf>
    <xf numFmtId="0" fontId="39" fillId="0" borderId="0" xfId="3"/>
    <xf numFmtId="9" fontId="10" fillId="0" borderId="0" xfId="1" applyFont="1" applyBorder="1" applyAlignment="1">
      <alignment horizontal="left" vertical="center"/>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0" fontId="3" fillId="2" borderId="0" xfId="0" applyFont="1" applyFill="1" applyAlignment="1">
      <alignment wrapText="1"/>
    </xf>
    <xf numFmtId="0" fontId="17" fillId="2" borderId="0" xfId="0" applyFont="1" applyFill="1"/>
    <xf numFmtId="0" fontId="3" fillId="0" borderId="0" xfId="0" applyFont="1" applyFill="1" applyAlignment="1">
      <alignment wrapText="1"/>
    </xf>
    <xf numFmtId="2" fontId="8" fillId="0" borderId="0" xfId="1" applyNumberFormat="1" applyFont="1" applyFill="1" applyBorder="1" applyAlignment="1">
      <alignment horizontal="center"/>
    </xf>
    <xf numFmtId="10" fontId="8" fillId="0" borderId="0" xfId="1" applyNumberFormat="1" applyFont="1" applyFill="1" applyAlignment="1">
      <alignment horizontal="center"/>
    </xf>
    <xf numFmtId="10" fontId="17" fillId="5" borderId="0" xfId="0" applyNumberFormat="1" applyFont="1" applyFill="1"/>
    <xf numFmtId="10" fontId="36" fillId="5" borderId="0" xfId="0" applyNumberFormat="1" applyFont="1" applyFill="1"/>
    <xf numFmtId="10" fontId="10" fillId="0" borderId="0" xfId="0" applyNumberFormat="1" applyFont="1"/>
    <xf numFmtId="166" fontId="8" fillId="0" borderId="0" xfId="0" applyNumberFormat="1" applyFont="1"/>
    <xf numFmtId="166" fontId="8" fillId="0" borderId="0" xfId="1" applyNumberFormat="1" applyFont="1" applyFill="1" applyAlignment="1">
      <alignment horizontal="right" vertical="center" wrapText="1"/>
    </xf>
    <xf numFmtId="166" fontId="19" fillId="0" borderId="0" xfId="0" applyNumberFormat="1" applyFont="1" applyAlignment="1">
      <alignment horizontal="center"/>
    </xf>
    <xf numFmtId="166" fontId="2" fillId="0" borderId="0" xfId="0" applyNumberFormat="1" applyFont="1"/>
    <xf numFmtId="0" fontId="3" fillId="0" borderId="0" xfId="0" applyFont="1" applyAlignment="1">
      <alignment wrapText="1"/>
    </xf>
    <xf numFmtId="0" fontId="27" fillId="0" borderId="0" xfId="0" applyFont="1" applyAlignment="1">
      <alignment horizontal="left" vertical="center" readingOrder="1"/>
    </xf>
    <xf numFmtId="0" fontId="3" fillId="0" borderId="0" xfId="0" applyFont="1" applyFill="1" applyAlignment="1">
      <alignment wrapText="1"/>
    </xf>
    <xf numFmtId="6" fontId="0" fillId="0" borderId="0" xfId="0" applyNumberFormat="1"/>
    <xf numFmtId="166" fontId="10" fillId="0" borderId="0" xfId="1" applyNumberFormat="1" applyFont="1" applyFill="1" applyAlignment="1">
      <alignment horizontal="right" vertical="center" wrapText="1"/>
    </xf>
    <xf numFmtId="3" fontId="2" fillId="0" borderId="0" xfId="0" applyNumberFormat="1" applyFont="1"/>
    <xf numFmtId="3" fontId="0" fillId="0" borderId="0" xfId="0" applyNumberFormat="1"/>
    <xf numFmtId="0" fontId="0" fillId="0" borderId="0" xfId="0" quotePrefix="1"/>
    <xf numFmtId="10" fontId="15" fillId="0" borderId="0" xfId="0" applyNumberFormat="1" applyFont="1" applyAlignment="1">
      <alignment horizontal="center"/>
    </xf>
    <xf numFmtId="2" fontId="15" fillId="0" borderId="0" xfId="0" applyNumberFormat="1" applyFont="1" applyAlignment="1">
      <alignment horizontal="center"/>
    </xf>
    <xf numFmtId="0" fontId="27" fillId="0" borderId="0" xfId="0" applyFont="1" applyAlignment="1">
      <alignment horizontal="center" vertical="center"/>
    </xf>
    <xf numFmtId="9" fontId="15" fillId="0" borderId="0" xfId="0" applyNumberFormat="1" applyFont="1"/>
    <xf numFmtId="2" fontId="19" fillId="0" borderId="0" xfId="0" applyNumberFormat="1" applyFont="1" applyAlignment="1">
      <alignment horizontal="center"/>
    </xf>
    <xf numFmtId="10" fontId="19" fillId="0" borderId="0" xfId="0" applyNumberFormat="1" applyFont="1" applyAlignment="1">
      <alignment horizontal="center"/>
    </xf>
    <xf numFmtId="0" fontId="40" fillId="0" borderId="0" xfId="0" applyFont="1"/>
    <xf numFmtId="164" fontId="17" fillId="5" borderId="0" xfId="0" applyNumberFormat="1" applyFont="1" applyFill="1"/>
    <xf numFmtId="169" fontId="3" fillId="0" borderId="0" xfId="4" applyNumberFormat="1" applyFont="1" applyFill="1" applyAlignment="1">
      <alignment horizontal="right" wrapText="1"/>
    </xf>
    <xf numFmtId="169" fontId="11" fillId="0" borderId="0" xfId="4" applyNumberFormat="1" applyFont="1" applyFill="1" applyAlignment="1">
      <alignment horizontal="right" wrapText="1"/>
    </xf>
    <xf numFmtId="10" fontId="10" fillId="0" borderId="0" xfId="1" applyNumberFormat="1" applyFont="1" applyFill="1" applyAlignment="1">
      <alignment horizontal="right"/>
    </xf>
    <xf numFmtId="3" fontId="35" fillId="0" borderId="0" xfId="0" applyNumberFormat="1" applyFont="1"/>
    <xf numFmtId="168" fontId="0" fillId="6" borderId="0" xfId="0" applyNumberFormat="1" applyFill="1"/>
    <xf numFmtId="168" fontId="2" fillId="6" borderId="0" xfId="0" applyNumberFormat="1" applyFont="1" applyFill="1"/>
    <xf numFmtId="0" fontId="0" fillId="0" borderId="0" xfId="5" applyFont="1"/>
    <xf numFmtId="164" fontId="0" fillId="0" borderId="0" xfId="0" applyNumberFormat="1" applyAlignment="1">
      <alignment horizontal="center" vertical="center"/>
    </xf>
    <xf numFmtId="164" fontId="2" fillId="0" borderId="0" xfId="1" applyNumberFormat="1" applyFont="1" applyBorder="1" applyAlignment="1">
      <alignment horizontal="center" vertical="center"/>
    </xf>
    <xf numFmtId="0" fontId="35" fillId="0" borderId="0" xfId="5" applyFont="1"/>
    <xf numFmtId="164" fontId="35"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8" fillId="0" borderId="0" xfId="5" applyFont="1"/>
    <xf numFmtId="9" fontId="8" fillId="0" borderId="0" xfId="5" applyNumberFormat="1" applyFont="1" applyAlignment="1">
      <alignment horizontal="center" vertical="center"/>
    </xf>
    <xf numFmtId="165" fontId="8" fillId="0" borderId="0" xfId="8" applyNumberFormat="1" applyFont="1"/>
    <xf numFmtId="2" fontId="8" fillId="0" borderId="0" xfId="5" applyNumberFormat="1" applyFont="1" applyAlignment="1">
      <alignment horizontal="center" vertical="center"/>
    </xf>
    <xf numFmtId="9" fontId="8" fillId="0" borderId="0" xfId="9" applyFont="1" applyAlignment="1">
      <alignment horizontal="center" vertical="center"/>
    </xf>
    <xf numFmtId="0" fontId="10" fillId="0" borderId="0" xfId="5" applyFont="1"/>
    <xf numFmtId="165" fontId="10" fillId="0" borderId="0" xfId="8"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6" fontId="2" fillId="0" borderId="0" xfId="0" applyNumberFormat="1" applyFont="1"/>
    <xf numFmtId="164" fontId="10" fillId="0" borderId="0" xfId="0" applyNumberFormat="1" applyFont="1" applyAlignment="1">
      <alignment horizontal="right"/>
    </xf>
    <xf numFmtId="166" fontId="10" fillId="0" borderId="0" xfId="0" applyNumberFormat="1" applyFont="1" applyAlignment="1">
      <alignment horizontal="right"/>
    </xf>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3" fontId="10" fillId="0" borderId="0" xfId="5" applyNumberFormat="1" applyFont="1" applyAlignment="1">
      <alignment horizontal="center" vertical="center" shrinkToFit="1"/>
    </xf>
    <xf numFmtId="0" fontId="10" fillId="0" borderId="0" xfId="0" applyFont="1" applyAlignment="1">
      <alignment horizontal="left" vertical="center"/>
    </xf>
    <xf numFmtId="165" fontId="42" fillId="0" borderId="0" xfId="2" applyNumberFormat="1" applyFont="1" applyFill="1" applyBorder="1" applyAlignment="1">
      <alignment horizontal="right" vertical="center"/>
    </xf>
    <xf numFmtId="0" fontId="11" fillId="0" borderId="0" xfId="0" applyFont="1" applyAlignment="1">
      <alignment wrapText="1"/>
    </xf>
    <xf numFmtId="0" fontId="19" fillId="0" borderId="0" xfId="0" applyFont="1" applyAlignment="1">
      <alignment horizontal="left" vertical="center" wrapText="1"/>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20" fillId="0" borderId="0" xfId="0" applyFont="1" applyAlignment="1">
      <alignment horizontal="left" vertical="center" wrapText="1"/>
    </xf>
    <xf numFmtId="17" fontId="11" fillId="0" borderId="0" xfId="0" applyNumberFormat="1" applyFont="1" applyAlignment="1">
      <alignment horizontal="center" vertical="center"/>
    </xf>
    <xf numFmtId="166" fontId="15" fillId="0" borderId="0" xfId="0" applyNumberFormat="1" applyFont="1" applyAlignment="1">
      <alignment horizontal="center"/>
    </xf>
    <xf numFmtId="166" fontId="8" fillId="0" borderId="0" xfId="0" applyNumberFormat="1" applyFont="1" applyAlignment="1">
      <alignment horizontal="center"/>
    </xf>
    <xf numFmtId="166" fontId="0" fillId="0" borderId="0" xfId="0" applyNumberFormat="1"/>
    <xf numFmtId="165" fontId="19" fillId="0" borderId="0" xfId="2" applyNumberFormat="1" applyFont="1" applyFill="1" applyAlignment="1">
      <alignment horizontal="right" vertical="center"/>
    </xf>
    <xf numFmtId="165" fontId="15" fillId="0" borderId="0" xfId="2" applyNumberFormat="1" applyFont="1" applyFill="1" applyAlignment="1">
      <alignment horizontal="right" vertical="center"/>
    </xf>
    <xf numFmtId="165" fontId="16" fillId="0" borderId="0" xfId="2" applyNumberFormat="1" applyFont="1" applyAlignment="1">
      <alignment horizontal="right" vertical="center"/>
    </xf>
    <xf numFmtId="165" fontId="8" fillId="0" borderId="0" xfId="2" applyNumberFormat="1" applyFont="1" applyFill="1"/>
    <xf numFmtId="0" fontId="15" fillId="0" borderId="0" xfId="0" applyFont="1" applyAlignment="1">
      <alignment horizontal="left" vertical="center" wrapText="1"/>
    </xf>
    <xf numFmtId="0" fontId="0" fillId="0" borderId="0" xfId="0" applyAlignment="1">
      <alignment horizontal="center" wrapText="1"/>
    </xf>
    <xf numFmtId="0" fontId="0" fillId="4" borderId="0" xfId="0" applyFill="1"/>
    <xf numFmtId="3" fontId="16" fillId="0" borderId="0" xfId="0" applyNumberFormat="1" applyFont="1" applyAlignment="1">
      <alignment vertical="center" wrapText="1"/>
    </xf>
    <xf numFmtId="3" fontId="18" fillId="0" borderId="0" xfId="0" applyNumberFormat="1" applyFont="1" applyAlignment="1">
      <alignment vertical="center" wrapText="1"/>
    </xf>
    <xf numFmtId="0" fontId="24" fillId="0" borderId="0" xfId="0" applyFont="1" applyAlignment="1">
      <alignment vertical="center" wrapText="1"/>
    </xf>
    <xf numFmtId="0" fontId="11" fillId="0" borderId="0" xfId="0" applyFont="1" applyAlignment="1">
      <alignment horizontal="center"/>
    </xf>
    <xf numFmtId="0" fontId="11" fillId="0" borderId="0" xfId="0" applyFont="1"/>
    <xf numFmtId="0" fontId="3" fillId="0" borderId="0" xfId="0" applyFont="1" applyAlignment="1">
      <alignment horizontal="center" vertical="center" wrapText="1"/>
    </xf>
    <xf numFmtId="0" fontId="10" fillId="0" borderId="0" xfId="0" applyFont="1"/>
    <xf numFmtId="0" fontId="8" fillId="0" borderId="0" xfId="0" applyFont="1" applyBorder="1"/>
    <xf numFmtId="0" fontId="8" fillId="4" borderId="0" xfId="0" applyFont="1" applyFill="1"/>
    <xf numFmtId="3" fontId="8" fillId="0" borderId="0" xfId="0" applyNumberFormat="1" applyFont="1"/>
    <xf numFmtId="0" fontId="2" fillId="0" borderId="0" xfId="0" applyFont="1" applyAlignment="1">
      <alignment horizontal="center"/>
    </xf>
    <xf numFmtId="9" fontId="10" fillId="0" borderId="0" xfId="1" applyFont="1" applyBorder="1" applyAlignment="1">
      <alignment horizontal="center"/>
    </xf>
    <xf numFmtId="1" fontId="5" fillId="0" borderId="0" xfId="1" applyNumberFormat="1"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17" fillId="0" borderId="0" xfId="0" applyFont="1" applyAlignment="1">
      <alignment vertical="center" wrapText="1"/>
    </xf>
    <xf numFmtId="9" fontId="5" fillId="0" borderId="0" xfId="1" applyFont="1" applyBorder="1" applyAlignment="1">
      <alignment horizontal="center"/>
    </xf>
    <xf numFmtId="0" fontId="17" fillId="0" borderId="0" xfId="0" applyFont="1" applyAlignment="1">
      <alignment horizontal="left" vertical="center" wrapText="1"/>
    </xf>
    <xf numFmtId="0" fontId="5" fillId="0" borderId="0" xfId="1" applyNumberFormat="1" applyFont="1" applyAlignment="1">
      <alignment horizontal="center"/>
    </xf>
    <xf numFmtId="0" fontId="35" fillId="0" borderId="0" xfId="0" applyFont="1" applyAlignment="1">
      <alignment horizontal="center"/>
    </xf>
    <xf numFmtId="0" fontId="8" fillId="0" borderId="0" xfId="0" applyFont="1" applyAlignment="1">
      <alignment horizontal="right"/>
    </xf>
    <xf numFmtId="1" fontId="10" fillId="0" borderId="0" xfId="1" applyNumberFormat="1" applyFont="1" applyBorder="1" applyAlignment="1">
      <alignment horizontal="left" vertical="center"/>
    </xf>
    <xf numFmtId="0" fontId="0" fillId="0" borderId="0" xfId="0" applyFill="1" applyAlignment="1">
      <alignment wrapText="1"/>
    </xf>
    <xf numFmtId="0" fontId="16" fillId="0" borderId="0" xfId="0" applyFont="1" applyAlignment="1">
      <alignment horizontal="left" vertical="center" wrapText="1"/>
    </xf>
    <xf numFmtId="0" fontId="16" fillId="0" borderId="0" xfId="0" applyFont="1" applyBorder="1" applyAlignment="1">
      <alignment vertical="center" wrapText="1"/>
    </xf>
    <xf numFmtId="0" fontId="2" fillId="0" borderId="0" xfId="0" applyFont="1"/>
    <xf numFmtId="167" fontId="10" fillId="0" borderId="0" xfId="1" applyNumberFormat="1" applyFont="1" applyBorder="1" applyAlignment="1">
      <alignment horizontal="center"/>
    </xf>
    <xf numFmtId="167" fontId="10" fillId="4" borderId="0" xfId="1" applyNumberFormat="1" applyFont="1" applyFill="1" applyBorder="1" applyAlignment="1">
      <alignment horizontal="center"/>
    </xf>
    <xf numFmtId="10" fontId="0" fillId="0" borderId="0" xfId="1" applyNumberFormat="1" applyFont="1" applyAlignment="1">
      <alignment horizontal="center" vertical="center" wrapText="1"/>
    </xf>
    <xf numFmtId="0" fontId="16" fillId="0" borderId="0" xfId="0" applyFont="1" applyAlignment="1">
      <alignment vertical="center" wrapText="1"/>
    </xf>
    <xf numFmtId="10" fontId="8" fillId="0" borderId="0" xfId="2" applyNumberFormat="1" applyFont="1" applyFill="1" applyAlignment="1">
      <alignment horizontal="right"/>
    </xf>
    <xf numFmtId="9" fontId="0" fillId="0" borderId="0" xfId="0" applyNumberFormat="1"/>
    <xf numFmtId="10" fontId="8" fillId="0" borderId="0" xfId="1" applyNumberFormat="1" applyFont="1" applyFill="1" applyAlignment="1">
      <alignment horizontal="right"/>
    </xf>
    <xf numFmtId="44" fontId="0" fillId="0" borderId="0" xfId="2" applyFont="1" applyFill="1" applyBorder="1" applyAlignment="1">
      <alignment horizontal="center"/>
    </xf>
    <xf numFmtId="165" fontId="13" fillId="0" borderId="0" xfId="2" applyNumberFormat="1" applyFont="1" applyFill="1"/>
    <xf numFmtId="0" fontId="3" fillId="0" borderId="0" xfId="0" applyFont="1" applyAlignment="1">
      <alignment horizontal="center" vertical="center"/>
    </xf>
    <xf numFmtId="0" fontId="8" fillId="0" borderId="0" xfId="0" applyFont="1"/>
    <xf numFmtId="166" fontId="8" fillId="0" borderId="0" xfId="1" applyNumberFormat="1" applyFont="1"/>
    <xf numFmtId="166" fontId="13" fillId="0" borderId="0" xfId="1" applyNumberFormat="1" applyFont="1"/>
    <xf numFmtId="166" fontId="10" fillId="0" borderId="0" xfId="1" applyNumberFormat="1" applyFont="1"/>
    <xf numFmtId="9" fontId="10" fillId="0" borderId="0" xfId="1" applyFont="1"/>
    <xf numFmtId="0" fontId="13" fillId="0" borderId="0" xfId="0" applyFont="1"/>
    <xf numFmtId="9" fontId="0" fillId="0" borderId="0" xfId="1" applyFont="1"/>
    <xf numFmtId="0" fontId="2" fillId="4" borderId="0" xfId="0" applyFont="1" applyFill="1"/>
    <xf numFmtId="0" fontId="0" fillId="0" borderId="0" xfId="0"/>
    <xf numFmtId="169" fontId="41" fillId="0" borderId="0" xfId="4" applyNumberFormat="1" applyFont="1" applyAlignment="1">
      <alignment horizontal="left" vertical="center" wrapText="1"/>
    </xf>
    <xf numFmtId="169" fontId="17" fillId="0" borderId="0" xfId="4" applyNumberFormat="1" applyFont="1" applyAlignment="1">
      <alignment horizontal="left" vertical="center" wrapText="1"/>
    </xf>
    <xf numFmtId="169" fontId="36" fillId="0" borderId="0" xfId="4" applyNumberFormat="1" applyFont="1" applyAlignment="1">
      <alignment horizontal="left" vertical="center" wrapText="1"/>
    </xf>
    <xf numFmtId="0" fontId="0" fillId="0" borderId="0" xfId="0" applyAlignment="1">
      <alignment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44"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 fillId="0" borderId="0" xfId="0" applyFont="1" applyFill="1" applyAlignment="1">
      <alignment horizontal="left" wrapText="1"/>
    </xf>
    <xf numFmtId="0" fontId="0" fillId="0" borderId="2" xfId="0" applyBorder="1"/>
    <xf numFmtId="0" fontId="36" fillId="4" borderId="2" xfId="0" applyFont="1" applyFill="1" applyBorder="1" applyAlignment="1">
      <alignment vertical="center" wrapText="1"/>
    </xf>
    <xf numFmtId="0" fontId="17" fillId="4" borderId="2" xfId="0" applyFont="1" applyFill="1" applyBorder="1" applyAlignment="1">
      <alignment horizontal="right" vertical="center" wrapText="1"/>
    </xf>
    <xf numFmtId="0" fontId="2" fillId="0" borderId="2" xfId="0" applyFont="1" applyBorder="1"/>
    <xf numFmtId="0" fontId="36" fillId="4" borderId="2" xfId="0" applyFont="1" applyFill="1" applyBorder="1" applyAlignment="1">
      <alignment horizontal="right" vertical="center" wrapText="1"/>
    </xf>
    <xf numFmtId="0" fontId="41" fillId="0" borderId="2" xfId="0" applyFont="1" applyBorder="1"/>
    <xf numFmtId="0" fontId="41" fillId="0" borderId="0" xfId="0" applyFont="1"/>
    <xf numFmtId="0" fontId="17" fillId="4" borderId="2" xfId="0" applyFont="1" applyFill="1" applyBorder="1"/>
    <xf numFmtId="16" fontId="0" fillId="0" borderId="0" xfId="0" quotePrefix="1" applyNumberFormat="1"/>
    <xf numFmtId="0" fontId="36" fillId="4" borderId="2" xfId="0" applyFont="1" applyFill="1" applyBorder="1"/>
    <xf numFmtId="0" fontId="36" fillId="4" borderId="2" xfId="0" applyFont="1" applyFill="1" applyBorder="1" applyAlignment="1">
      <alignment wrapText="1"/>
    </xf>
    <xf numFmtId="9" fontId="17" fillId="4" borderId="2" xfId="0" applyNumberFormat="1" applyFont="1" applyFill="1" applyBorder="1"/>
    <xf numFmtId="9" fontId="36" fillId="4" borderId="2" xfId="0" applyNumberFormat="1" applyFont="1" applyFill="1" applyBorder="1"/>
    <xf numFmtId="0" fontId="46" fillId="4" borderId="3" xfId="0" applyFont="1" applyFill="1" applyBorder="1" applyAlignment="1">
      <alignment vertical="center" wrapText="1"/>
    </xf>
    <xf numFmtId="0" fontId="46" fillId="4" borderId="3" xfId="0" applyFont="1" applyFill="1" applyBorder="1" applyAlignment="1">
      <alignment horizontal="right" vertical="center" wrapText="1"/>
    </xf>
    <xf numFmtId="3" fontId="46" fillId="4" borderId="3" xfId="0" applyNumberFormat="1" applyFont="1" applyFill="1" applyBorder="1" applyAlignment="1">
      <alignment horizontal="right" vertical="center" wrapText="1"/>
    </xf>
    <xf numFmtId="0" fontId="41" fillId="4" borderId="2" xfId="0" applyFont="1" applyFill="1" applyBorder="1"/>
    <xf numFmtId="9" fontId="41" fillId="4" borderId="2" xfId="0" applyNumberFormat="1" applyFont="1" applyFill="1" applyBorder="1"/>
    <xf numFmtId="9" fontId="17" fillId="4" borderId="2" xfId="0" applyNumberFormat="1" applyFont="1" applyFill="1" applyBorder="1" applyAlignment="1">
      <alignment horizontal="right" vertical="center" wrapText="1"/>
    </xf>
    <xf numFmtId="0" fontId="2" fillId="2" borderId="0" xfId="0" applyFont="1" applyFill="1"/>
    <xf numFmtId="0" fontId="3" fillId="0" borderId="0" xfId="0" applyFont="1"/>
    <xf numFmtId="0" fontId="0" fillId="0" borderId="0" xfId="0" applyAlignment="1">
      <alignment wrapText="1"/>
    </xf>
    <xf numFmtId="0" fontId="3" fillId="0" borderId="0" xfId="0" applyFont="1" applyAlignment="1">
      <alignment horizontal="left" wrapText="1"/>
    </xf>
    <xf numFmtId="0" fontId="10"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164" fontId="2" fillId="0" borderId="0" xfId="0" applyNumberFormat="1" applyFont="1"/>
    <xf numFmtId="0" fontId="0" fillId="7" borderId="0" xfId="0" applyFill="1"/>
    <xf numFmtId="0" fontId="3" fillId="0" borderId="0" xfId="0" applyFont="1" applyAlignment="1">
      <alignment wrapText="1"/>
    </xf>
    <xf numFmtId="166" fontId="8" fillId="0" borderId="0" xfId="1" applyNumberFormat="1" applyFont="1"/>
    <xf numFmtId="10" fontId="0" fillId="0" borderId="0" xfId="0" applyNumberFormat="1"/>
    <xf numFmtId="0" fontId="36" fillId="0" borderId="0" xfId="0" applyFont="1"/>
    <xf numFmtId="1" fontId="17" fillId="0" borderId="0" xfId="0" applyNumberFormat="1" applyFont="1"/>
    <xf numFmtId="3" fontId="17" fillId="0" borderId="4" xfId="0" applyNumberFormat="1" applyFont="1" applyBorder="1" applyAlignment="1">
      <alignment horizontal="right" vertical="top" wrapText="1"/>
    </xf>
    <xf numFmtId="10" fontId="17" fillId="0" borderId="5" xfId="0" applyNumberFormat="1" applyFont="1" applyBorder="1" applyAlignment="1">
      <alignment horizontal="right" vertical="top" wrapText="1"/>
    </xf>
    <xf numFmtId="10" fontId="36" fillId="0" borderId="0" xfId="0" applyNumberFormat="1" applyFont="1"/>
    <xf numFmtId="1" fontId="36" fillId="0" borderId="0" xfId="0" applyNumberFormat="1" applyFont="1"/>
    <xf numFmtId="10" fontId="36" fillId="0" borderId="5" xfId="0" applyNumberFormat="1" applyFont="1" applyBorder="1" applyAlignment="1">
      <alignment horizontal="right" vertical="top" wrapText="1"/>
    </xf>
    <xf numFmtId="3" fontId="36" fillId="0" borderId="4" xfId="0" applyNumberFormat="1" applyFont="1" applyBorder="1" applyAlignment="1">
      <alignment horizontal="right" vertical="top" wrapText="1"/>
    </xf>
    <xf numFmtId="3" fontId="17" fillId="0" borderId="6" xfId="0" applyNumberFormat="1" applyFont="1" applyBorder="1" applyAlignment="1">
      <alignment horizontal="right" vertical="top" wrapText="1"/>
    </xf>
    <xf numFmtId="0" fontId="17" fillId="0" borderId="0" xfId="0" applyFont="1"/>
    <xf numFmtId="10" fontId="17" fillId="0" borderId="0" xfId="1" applyNumberFormat="1" applyFont="1"/>
    <xf numFmtId="3" fontId="17" fillId="0" borderId="0" xfId="0" applyNumberFormat="1" applyFont="1"/>
    <xf numFmtId="1" fontId="41" fillId="0" borderId="0" xfId="0" applyNumberFormat="1" applyFont="1"/>
    <xf numFmtId="10" fontId="41" fillId="0" borderId="0" xfId="0" applyNumberFormat="1" applyFont="1"/>
    <xf numFmtId="10" fontId="35" fillId="0" borderId="0" xfId="0" applyNumberFormat="1" applyFont="1"/>
    <xf numFmtId="0" fontId="47" fillId="0" borderId="0" xfId="0" applyFont="1"/>
    <xf numFmtId="49" fontId="0" fillId="0" borderId="0" xfId="0" applyNumberFormat="1"/>
    <xf numFmtId="49" fontId="2" fillId="0" borderId="0" xfId="0" applyNumberFormat="1" applyFont="1"/>
    <xf numFmtId="49" fontId="35" fillId="0" borderId="0" xfId="0" applyNumberFormat="1" applyFont="1"/>
    <xf numFmtId="1" fontId="0" fillId="0" borderId="0" xfId="0" applyNumberFormat="1"/>
    <xf numFmtId="166" fontId="35" fillId="0" borderId="0" xfId="0" applyNumberFormat="1" applyFont="1"/>
    <xf numFmtId="1" fontId="19" fillId="0" borderId="0" xfId="2" applyNumberFormat="1" applyFont="1" applyFill="1" applyAlignment="1">
      <alignment horizontal="right" vertical="center"/>
    </xf>
    <xf numFmtId="0" fontId="36" fillId="7" borderId="0" xfId="0" applyFont="1" applyFill="1"/>
    <xf numFmtId="0" fontId="17" fillId="7" borderId="0" xfId="0" applyFont="1" applyFill="1"/>
    <xf numFmtId="0" fontId="17"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2" xfId="0" applyFont="1" applyFill="1" applyBorder="1" applyAlignment="1">
      <alignment vertical="center" wrapText="1"/>
    </xf>
    <xf numFmtId="0" fontId="17" fillId="0" borderId="2" xfId="0" applyFont="1" applyBorder="1"/>
    <xf numFmtId="0" fontId="15" fillId="0" borderId="0" xfId="0" applyFont="1" applyAlignment="1">
      <alignment horizontal="left" vertical="center" readingOrder="1"/>
    </xf>
    <xf numFmtId="0" fontId="48" fillId="0" borderId="2" xfId="0" applyFont="1" applyBorder="1" applyAlignment="1">
      <alignment vertical="center" wrapText="1"/>
    </xf>
    <xf numFmtId="0" fontId="48" fillId="0" borderId="2" xfId="0" applyFont="1" applyBorder="1" applyAlignment="1">
      <alignment horizontal="right" vertical="center" wrapText="1"/>
    </xf>
    <xf numFmtId="0" fontId="49" fillId="0" borderId="2" xfId="0" applyFont="1" applyBorder="1" applyAlignment="1">
      <alignment vertical="center" wrapText="1"/>
    </xf>
    <xf numFmtId="0" fontId="49" fillId="0" borderId="2" xfId="0" applyFont="1" applyBorder="1" applyAlignment="1">
      <alignment horizontal="right" vertical="center" wrapText="1"/>
    </xf>
    <xf numFmtId="0" fontId="50" fillId="0" borderId="2" xfId="0" applyFont="1" applyBorder="1" applyAlignment="1">
      <alignment vertical="center" wrapText="1"/>
    </xf>
    <xf numFmtId="0" fontId="50" fillId="0" borderId="2" xfId="0" applyFont="1" applyBorder="1" applyAlignment="1">
      <alignment horizontal="right" vertical="center" wrapText="1"/>
    </xf>
    <xf numFmtId="0" fontId="0" fillId="0" borderId="2" xfId="0" applyBorder="1" applyAlignment="1">
      <alignment horizontal="center" wrapText="1"/>
    </xf>
    <xf numFmtId="0" fontId="51" fillId="0" borderId="2" xfId="0" applyFont="1" applyBorder="1" applyAlignment="1">
      <alignment horizontal="left" vertical="top" wrapText="1"/>
    </xf>
    <xf numFmtId="166" fontId="53" fillId="0" borderId="2" xfId="0" applyNumberFormat="1" applyFont="1" applyBorder="1" applyAlignment="1">
      <alignment horizontal="left" vertical="top" indent="1" shrinkToFit="1"/>
    </xf>
    <xf numFmtId="0" fontId="54" fillId="0" borderId="2" xfId="0" applyFont="1" applyBorder="1" applyAlignment="1">
      <alignment horizontal="left" vertical="top" wrapText="1"/>
    </xf>
    <xf numFmtId="166" fontId="56" fillId="0" borderId="2" xfId="0" applyNumberFormat="1" applyFont="1" applyBorder="1" applyAlignment="1">
      <alignment horizontal="left" vertical="top" indent="1" shrinkToFit="1"/>
    </xf>
    <xf numFmtId="0" fontId="52" fillId="0" borderId="2" xfId="0" applyFont="1" applyBorder="1" applyAlignment="1">
      <alignment horizontal="left" vertical="top" wrapText="1"/>
    </xf>
    <xf numFmtId="0" fontId="57" fillId="0" borderId="2" xfId="0" applyFont="1" applyBorder="1" applyAlignment="1">
      <alignment horizontal="left" vertical="top" wrapText="1"/>
    </xf>
    <xf numFmtId="166" fontId="59" fillId="0" borderId="2" xfId="0" applyNumberFormat="1" applyFont="1" applyBorder="1" applyAlignment="1">
      <alignment horizontal="left" vertical="top" indent="1" shrinkToFit="1"/>
    </xf>
    <xf numFmtId="0" fontId="60" fillId="0" borderId="0" xfId="0" applyFont="1" applyAlignment="1">
      <alignment horizontal="left" vertical="center" readingOrder="1"/>
    </xf>
    <xf numFmtId="0" fontId="2" fillId="0" borderId="0" xfId="0" applyFont="1" applyAlignment="1">
      <alignment wrapText="1"/>
    </xf>
    <xf numFmtId="0" fontId="0" fillId="0" borderId="0" xfId="0"/>
    <xf numFmtId="0" fontId="2" fillId="0" borderId="0" xfId="0" applyFont="1"/>
    <xf numFmtId="0" fontId="2" fillId="7" borderId="0" xfId="0" applyFont="1" applyFill="1"/>
    <xf numFmtId="0" fontId="17" fillId="0" borderId="0" xfId="0" applyFont="1" applyAlignment="1">
      <alignment wrapText="1"/>
    </xf>
    <xf numFmtId="0" fontId="0" fillId="0" borderId="0" xfId="0" applyAlignment="1">
      <alignment horizontal="center"/>
    </xf>
    <xf numFmtId="0" fontId="35" fillId="0" borderId="0" xfId="0" applyFont="1"/>
    <xf numFmtId="0" fontId="63" fillId="0" borderId="7" xfId="0" applyFont="1" applyBorder="1"/>
    <xf numFmtId="0" fontId="62" fillId="0" borderId="0" xfId="0" applyFont="1" applyAlignment="1">
      <alignment wrapText="1"/>
    </xf>
    <xf numFmtId="0" fontId="56" fillId="0" borderId="0" xfId="0" applyFont="1"/>
    <xf numFmtId="0" fontId="62" fillId="0" borderId="0" xfId="0" applyFont="1"/>
    <xf numFmtId="0" fontId="8" fillId="0" borderId="0" xfId="0" applyFont="1" applyAlignment="1">
      <alignment horizontal="center" wrapText="1"/>
    </xf>
    <xf numFmtId="0" fontId="2" fillId="8" borderId="8" xfId="0" applyFont="1" applyFill="1" applyBorder="1"/>
    <xf numFmtId="2" fontId="0" fillId="0" borderId="0" xfId="0" applyNumberFormat="1"/>
    <xf numFmtId="0" fontId="2" fillId="0" borderId="9" xfId="0" applyFont="1" applyBorder="1"/>
    <xf numFmtId="0" fontId="8" fillId="0" borderId="0" xfId="0" applyFont="1" applyAlignment="1">
      <alignment horizontal="left" vertical="center" wrapText="1"/>
    </xf>
    <xf numFmtId="166" fontId="8" fillId="4" borderId="0" xfId="0" applyNumberFormat="1" applyFont="1" applyFill="1"/>
    <xf numFmtId="164" fontId="8" fillId="4" borderId="0" xfId="0" applyNumberFormat="1" applyFont="1" applyFill="1"/>
    <xf numFmtId="0" fontId="36" fillId="5" borderId="0" xfId="0" applyFont="1" applyFill="1"/>
    <xf numFmtId="0" fontId="30" fillId="0" borderId="0" xfId="0" applyFont="1" applyAlignment="1">
      <alignment horizontal="center" vertical="center" wrapText="1"/>
    </xf>
    <xf numFmtId="0" fontId="0" fillId="0" borderId="0" xfId="0"/>
    <xf numFmtId="0" fontId="0" fillId="2" borderId="0" xfId="0" applyFill="1" applyAlignment="1">
      <alignment wrapText="1"/>
    </xf>
    <xf numFmtId="0" fontId="3" fillId="0" borderId="0" xfId="0" applyFont="1" applyAlignment="1">
      <alignment horizontal="center" vertical="center" wrapText="1"/>
    </xf>
    <xf numFmtId="10" fontId="0" fillId="0" borderId="0" xfId="0" applyNumberFormat="1"/>
    <xf numFmtId="9" fontId="0" fillId="0" borderId="0" xfId="0" applyNumberFormat="1"/>
    <xf numFmtId="10" fontId="2" fillId="0" borderId="0" xfId="0" applyNumberFormat="1" applyFont="1"/>
    <xf numFmtId="0" fontId="0" fillId="0" borderId="0" xfId="0" applyAlignment="1">
      <alignment horizontal="center" vertical="center" wrapText="1"/>
    </xf>
    <xf numFmtId="0" fontId="2" fillId="0" borderId="0" xfId="0" applyFont="1"/>
    <xf numFmtId="9" fontId="2" fillId="0" borderId="0" xfId="0" applyNumberFormat="1" applyFont="1"/>
    <xf numFmtId="0" fontId="24" fillId="0" borderId="0" xfId="0" applyFont="1" applyAlignment="1">
      <alignment vertical="center" wrapText="1"/>
    </xf>
    <xf numFmtId="10" fontId="15" fillId="0" borderId="0" xfId="0" applyNumberFormat="1" applyFont="1"/>
    <xf numFmtId="0" fontId="15" fillId="0" borderId="0" xfId="0" applyFont="1" applyAlignment="1">
      <alignment horizontal="right"/>
    </xf>
    <xf numFmtId="0" fontId="13" fillId="0" borderId="0" xfId="0" applyFont="1"/>
    <xf numFmtId="0" fontId="3" fillId="0" borderId="0" xfId="0" applyFont="1" applyAlignment="1">
      <alignment wrapText="1"/>
    </xf>
    <xf numFmtId="0" fontId="16" fillId="0" borderId="0" xfId="0" applyFont="1"/>
    <xf numFmtId="9" fontId="17" fillId="0" borderId="0" xfId="1" applyFont="1"/>
    <xf numFmtId="0" fontId="18" fillId="0" borderId="0" xfId="0" applyFont="1"/>
    <xf numFmtId="9" fontId="36" fillId="0" borderId="0" xfId="1" applyFont="1"/>
    <xf numFmtId="165" fontId="13" fillId="0" borderId="0" xfId="2" applyNumberFormat="1" applyFont="1" applyFill="1" applyAlignment="1">
      <alignment horizontal="right"/>
    </xf>
    <xf numFmtId="0" fontId="30" fillId="0" borderId="0" xfId="0" applyFont="1" applyAlignment="1">
      <alignment wrapText="1"/>
    </xf>
    <xf numFmtId="9" fontId="8" fillId="0" borderId="0" xfId="0" applyNumberFormat="1" applyFont="1"/>
    <xf numFmtId="0" fontId="32" fillId="0" borderId="0" xfId="0" applyFont="1" applyAlignment="1">
      <alignment horizontal="center" vertical="center" wrapText="1"/>
    </xf>
    <xf numFmtId="3" fontId="0" fillId="0" borderId="0" xfId="0" applyNumberFormat="1" applyAlignment="1">
      <alignment vertical="center"/>
    </xf>
    <xf numFmtId="3" fontId="31" fillId="0" borderId="0" xfId="0" applyNumberFormat="1" applyFont="1" applyAlignment="1">
      <alignment vertical="center" wrapText="1"/>
    </xf>
    <xf numFmtId="3" fontId="78" fillId="8" borderId="19" xfId="0" applyNumberFormat="1" applyFont="1" applyFill="1" applyBorder="1"/>
    <xf numFmtId="3" fontId="78" fillId="4" borderId="19" xfId="0" applyNumberFormat="1" applyFont="1" applyFill="1" applyBorder="1"/>
    <xf numFmtId="0" fontId="78" fillId="4" borderId="19" xfId="0" applyFont="1" applyFill="1" applyBorder="1"/>
    <xf numFmtId="0" fontId="31" fillId="0" borderId="0" xfId="0" applyFont="1" applyAlignment="1">
      <alignment vertical="center" wrapText="1"/>
    </xf>
    <xf numFmtId="3" fontId="79" fillId="4" borderId="19" xfId="0" applyNumberFormat="1" applyFont="1" applyFill="1" applyBorder="1"/>
    <xf numFmtId="0" fontId="78" fillId="8" borderId="19" xfId="0" applyFont="1" applyFill="1" applyBorder="1"/>
    <xf numFmtId="3" fontId="79" fillId="4" borderId="0" xfId="0" applyNumberFormat="1" applyFont="1" applyFill="1"/>
    <xf numFmtId="164" fontId="8" fillId="0" borderId="0" xfId="0" applyNumberFormat="1" applyFont="1" applyAlignment="1">
      <alignment horizontal="center" vertical="center"/>
    </xf>
    <xf numFmtId="10" fontId="8" fillId="0" borderId="0" xfId="0" applyNumberFormat="1" applyFont="1" applyAlignment="1">
      <alignment horizontal="right"/>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13" fillId="0" borderId="0" xfId="5" applyNumberFormat="1" applyFont="1" applyAlignment="1">
      <alignment horizontal="center" vertical="center" wrapText="1"/>
    </xf>
    <xf numFmtId="3" fontId="8" fillId="0" borderId="0" xfId="5" applyNumberFormat="1" applyFont="1" applyAlignment="1">
      <alignment horizontal="center" vertical="center" wrapText="1"/>
    </xf>
    <xf numFmtId="10" fontId="45" fillId="0" borderId="0" xfId="0" applyNumberFormat="1" applyFont="1"/>
    <xf numFmtId="166" fontId="15" fillId="0" borderId="0" xfId="1" applyNumberFormat="1" applyFont="1" applyFill="1" applyAlignment="1">
      <alignment horizontal="right" vertical="center"/>
    </xf>
    <xf numFmtId="166" fontId="15" fillId="0" borderId="0" xfId="0" applyNumberFormat="1" applyFont="1" applyAlignment="1">
      <alignment horizontal="right" vertical="center"/>
    </xf>
    <xf numFmtId="166" fontId="19" fillId="0" borderId="0" xfId="0" applyNumberFormat="1" applyFont="1" applyAlignment="1">
      <alignment horizontal="right" vertical="center"/>
    </xf>
    <xf numFmtId="166" fontId="10" fillId="0" borderId="0" xfId="0" applyNumberFormat="1" applyFont="1"/>
    <xf numFmtId="0" fontId="11" fillId="2" borderId="0" xfId="0" applyFont="1" applyFill="1"/>
    <xf numFmtId="0" fontId="10" fillId="0" borderId="0" xfId="0" applyFont="1" applyAlignment="1">
      <alignment horizontal="center" wrapText="1"/>
    </xf>
    <xf numFmtId="49" fontId="78" fillId="0" borderId="20" xfId="0" applyNumberFormat="1" applyFont="1" applyBorder="1"/>
    <xf numFmtId="164" fontId="78" fillId="0" borderId="19" xfId="0" applyNumberFormat="1" applyFont="1" applyBorder="1"/>
    <xf numFmtId="0" fontId="78" fillId="0" borderId="20" xfId="0" applyFont="1" applyBorder="1"/>
    <xf numFmtId="49" fontId="79" fillId="0" borderId="20" xfId="0" applyNumberFormat="1" applyFont="1" applyBorder="1"/>
    <xf numFmtId="164" fontId="79" fillId="0" borderId="19" xfId="0" applyNumberFormat="1" applyFont="1" applyBorder="1"/>
    <xf numFmtId="0" fontId="36" fillId="0" borderId="0" xfId="0" applyFont="1" applyAlignment="1">
      <alignment wrapText="1"/>
    </xf>
    <xf numFmtId="9" fontId="2" fillId="0" borderId="0" xfId="1" applyFont="1"/>
    <xf numFmtId="3" fontId="2" fillId="0" borderId="0" xfId="0" applyNumberFormat="1" applyFont="1" applyAlignment="1">
      <alignment horizontal="center"/>
    </xf>
    <xf numFmtId="0" fontId="23" fillId="0" borderId="1" xfId="0" applyFont="1" applyBorder="1" applyAlignment="1">
      <alignment horizontal="right" vertical="center" wrapText="1"/>
    </xf>
    <xf numFmtId="10" fontId="22" fillId="0" borderId="1" xfId="0" applyNumberFormat="1" applyFont="1" applyBorder="1" applyAlignment="1">
      <alignment horizontal="right" vertical="center" wrapText="1"/>
    </xf>
    <xf numFmtId="0" fontId="17" fillId="0" borderId="0" xfId="0" applyFont="1" applyAlignment="1">
      <alignment wrapText="1"/>
    </xf>
    <xf numFmtId="0" fontId="2" fillId="7" borderId="0" xfId="0" applyFont="1" applyFill="1"/>
    <xf numFmtId="10" fontId="23" fillId="0" borderId="1" xfId="0" applyNumberFormat="1" applyFont="1" applyBorder="1" applyAlignment="1">
      <alignment horizontal="right" vertical="center" wrapText="1"/>
    </xf>
    <xf numFmtId="3" fontId="0" fillId="0" borderId="0" xfId="0" applyNumberFormat="1" applyAlignment="1">
      <alignment horizontal="center"/>
    </xf>
    <xf numFmtId="167" fontId="8" fillId="0" borderId="0" xfId="0" applyNumberFormat="1" applyFont="1" applyAlignment="1">
      <alignment horizontal="center"/>
    </xf>
    <xf numFmtId="0" fontId="41" fillId="0" borderId="0" xfId="0" applyFont="1" applyAlignment="1">
      <alignment wrapText="1"/>
    </xf>
    <xf numFmtId="0" fontId="0" fillId="0" borderId="0" xfId="0"/>
    <xf numFmtId="0" fontId="13" fillId="0" borderId="0" xfId="0" applyFont="1" applyAlignment="1">
      <alignment horizontal="center"/>
    </xf>
    <xf numFmtId="166" fontId="23" fillId="0" borderId="0" xfId="0" applyNumberFormat="1" applyFont="1" applyAlignment="1">
      <alignment horizontal="right" vertical="center" wrapText="1"/>
    </xf>
    <xf numFmtId="0" fontId="22" fillId="0" borderId="1" xfId="0" applyFont="1" applyBorder="1" applyAlignment="1">
      <alignment horizontal="right" vertical="center" wrapText="1"/>
    </xf>
    <xf numFmtId="0" fontId="2" fillId="0" borderId="0" xfId="0" applyFont="1"/>
    <xf numFmtId="0" fontId="0" fillId="0" borderId="0" xfId="0"/>
    <xf numFmtId="0" fontId="0" fillId="2" borderId="0" xfId="0" applyFill="1"/>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applyAlignment="1">
      <alignment horizontal="center"/>
    </xf>
    <xf numFmtId="3" fontId="8" fillId="0" borderId="0" xfId="0" applyNumberFormat="1" applyFont="1"/>
    <xf numFmtId="0" fontId="8" fillId="0" borderId="0" xfId="0" applyFont="1"/>
    <xf numFmtId="0" fontId="10" fillId="0" borderId="0" xfId="0" applyFont="1"/>
    <xf numFmtId="0" fontId="3" fillId="0" borderId="0" xfId="0" applyFont="1" applyAlignment="1">
      <alignment wrapText="1"/>
    </xf>
    <xf numFmtId="3" fontId="0" fillId="0" borderId="0" xfId="0" applyNumberFormat="1"/>
    <xf numFmtId="0" fontId="0" fillId="0" borderId="0" xfId="0" applyFill="1"/>
    <xf numFmtId="0" fontId="8" fillId="0" borderId="0" xfId="0" applyFont="1" applyFill="1" applyBorder="1" applyAlignment="1">
      <alignment horizontal="center"/>
    </xf>
    <xf numFmtId="0" fontId="3" fillId="0" borderId="0" xfId="0" applyFont="1" applyFill="1" applyAlignment="1">
      <alignment wrapText="1"/>
    </xf>
    <xf numFmtId="0" fontId="2" fillId="2" borderId="0" xfId="0" applyFont="1" applyFill="1"/>
    <xf numFmtId="166" fontId="22" fillId="4" borderId="0" xfId="0" applyNumberFormat="1" applyFont="1" applyFill="1" applyAlignment="1">
      <alignment horizontal="right" vertical="center" wrapText="1"/>
    </xf>
    <xf numFmtId="166" fontId="22" fillId="0" borderId="0" xfId="0" applyNumberFormat="1" applyFont="1" applyAlignment="1">
      <alignment horizontal="left" vertical="center" wrapText="1"/>
    </xf>
    <xf numFmtId="0" fontId="22" fillId="0" borderId="0" xfId="0" applyFont="1" applyAlignment="1">
      <alignment horizontal="right" vertical="center" wrapText="1"/>
    </xf>
    <xf numFmtId="10" fontId="22" fillId="0" borderId="0" xfId="0" applyNumberFormat="1" applyFont="1" applyAlignment="1">
      <alignment horizontal="right" vertical="center" wrapText="1"/>
    </xf>
    <xf numFmtId="0" fontId="10" fillId="0" borderId="0" xfId="0" applyFont="1" applyAlignment="1">
      <alignment horizontal="center" vertical="center" wrapText="1"/>
    </xf>
    <xf numFmtId="1" fontId="17" fillId="0" borderId="0" xfId="0" applyNumberFormat="1" applyFont="1" applyAlignment="1">
      <alignment horizontal="center"/>
    </xf>
    <xf numFmtId="10" fontId="8" fillId="0" borderId="0" xfId="0" applyNumberFormat="1" applyFont="1" applyAlignment="1">
      <alignment horizontal="left"/>
    </xf>
    <xf numFmtId="0" fontId="29" fillId="0" borderId="0" xfId="0" applyFont="1" applyAlignment="1">
      <alignment horizontal="right" vertical="center" wrapText="1"/>
    </xf>
    <xf numFmtId="0" fontId="22" fillId="0" borderId="0" xfId="0" applyFont="1" applyAlignment="1">
      <alignment horizontal="left" vertical="center" wrapText="1"/>
    </xf>
    <xf numFmtId="167" fontId="10" fillId="4" borderId="0" xfId="0" applyNumberFormat="1" applyFont="1" applyFill="1" applyAlignment="1">
      <alignment horizontal="center"/>
    </xf>
    <xf numFmtId="10" fontId="29" fillId="0" borderId="0" xfId="0" applyNumberFormat="1" applyFont="1" applyAlignment="1">
      <alignment horizontal="right" vertical="center" wrapText="1"/>
    </xf>
    <xf numFmtId="0" fontId="0" fillId="0" borderId="0" xfId="0" applyAlignment="1">
      <alignment horizontal="center"/>
    </xf>
    <xf numFmtId="0" fontId="3" fillId="7" borderId="0" xfId="0" applyFont="1" applyFill="1" applyAlignment="1">
      <alignment wrapText="1"/>
    </xf>
    <xf numFmtId="166" fontId="22" fillId="0" borderId="0" xfId="0" applyNumberFormat="1" applyFont="1" applyAlignment="1">
      <alignment horizontal="right" vertical="center" wrapText="1"/>
    </xf>
    <xf numFmtId="166" fontId="23" fillId="0" borderId="0" xfId="0" applyNumberFormat="1" applyFont="1" applyAlignment="1">
      <alignment horizontal="left" vertical="center" wrapText="1"/>
    </xf>
    <xf numFmtId="0" fontId="35" fillId="0" borderId="0" xfId="0" applyFont="1"/>
    <xf numFmtId="10" fontId="22" fillId="0" borderId="0" xfId="0" applyNumberFormat="1" applyFont="1" applyAlignment="1">
      <alignment horizontal="left" vertical="center" wrapText="1"/>
    </xf>
    <xf numFmtId="0" fontId="43" fillId="0" borderId="0" xfId="0" applyFont="1" applyAlignment="1">
      <alignment horizontal="right" vertical="center" wrapText="1"/>
    </xf>
    <xf numFmtId="0" fontId="0" fillId="0" borderId="0" xfId="0"/>
    <xf numFmtId="0" fontId="0" fillId="2" borderId="0" xfId="0" applyFill="1"/>
    <xf numFmtId="0" fontId="8" fillId="4" borderId="0" xfId="0" applyFont="1" applyFill="1"/>
    <xf numFmtId="0" fontId="8" fillId="0" borderId="0" xfId="0" applyFont="1"/>
    <xf numFmtId="0" fontId="3" fillId="0" borderId="0" xfId="0" applyFont="1"/>
    <xf numFmtId="0" fontId="3" fillId="0" borderId="0" xfId="0" applyFont="1" applyAlignment="1">
      <alignment horizontal="center" wrapText="1"/>
    </xf>
    <xf numFmtId="0" fontId="3" fillId="4" borderId="0" xfId="0" applyFont="1" applyFill="1"/>
    <xf numFmtId="0" fontId="3" fillId="0" borderId="0" xfId="0" applyFont="1" applyAlignment="1">
      <alignment wrapText="1"/>
    </xf>
    <xf numFmtId="0" fontId="3" fillId="0" borderId="0" xfId="0" applyFont="1" applyAlignment="1">
      <alignment wrapText="1"/>
    </xf>
    <xf numFmtId="0" fontId="10" fillId="0" borderId="0" xfId="0" applyFont="1" applyAlignment="1">
      <alignment horizontal="center"/>
    </xf>
    <xf numFmtId="10" fontId="13" fillId="0" borderId="0" xfId="0" applyNumberFormat="1" applyFont="1"/>
    <xf numFmtId="0" fontId="2" fillId="2" borderId="0" xfId="0" applyFont="1" applyFill="1"/>
    <xf numFmtId="0" fontId="2" fillId="7" borderId="0" xfId="0" applyFont="1" applyFill="1"/>
    <xf numFmtId="0" fontId="0" fillId="0" borderId="0" xfId="0" applyAlignment="1">
      <alignment horizontal="left"/>
    </xf>
    <xf numFmtId="0" fontId="2" fillId="0" borderId="0" xfId="0" applyFont="1" applyAlignment="1">
      <alignment horizontal="left"/>
    </xf>
    <xf numFmtId="0" fontId="2" fillId="8" borderId="8" xfId="0" applyFont="1" applyFill="1" applyBorder="1" applyAlignment="1">
      <alignment horizontal="left"/>
    </xf>
    <xf numFmtId="0" fontId="2" fillId="40" borderId="0" xfId="0" applyFont="1" applyFill="1"/>
    <xf numFmtId="0" fontId="2" fillId="41" borderId="2" xfId="0" applyFont="1" applyFill="1" applyBorder="1"/>
    <xf numFmtId="0" fontId="2" fillId="42" borderId="2" xfId="0" applyFont="1" applyFill="1" applyBorder="1"/>
    <xf numFmtId="0" fontId="0" fillId="0" borderId="0" xfId="0" applyAlignment="1">
      <alignment horizontal="left" vertical="center" wrapText="1"/>
    </xf>
    <xf numFmtId="0" fontId="2" fillId="0" borderId="9" xfId="0" applyFont="1" applyBorder="1" applyAlignment="1">
      <alignment horizontal="left" vertical="center" wrapText="1"/>
    </xf>
    <xf numFmtId="0" fontId="0" fillId="0" borderId="9" xfId="0" applyBorder="1" applyAlignment="1">
      <alignment horizontal="right" vertical="center" wrapText="1"/>
    </xf>
    <xf numFmtId="0" fontId="41" fillId="4" borderId="2" xfId="0" applyFont="1" applyFill="1" applyBorder="1" applyAlignment="1">
      <alignment vertical="center" wrapText="1"/>
    </xf>
    <xf numFmtId="166" fontId="27" fillId="0" borderId="0" xfId="0" applyNumberFormat="1" applyFont="1" applyAlignment="1">
      <alignment horizontal="center" vertical="center"/>
    </xf>
    <xf numFmtId="0" fontId="20" fillId="0" borderId="0" xfId="0" applyFont="1"/>
    <xf numFmtId="10" fontId="0" fillId="0" borderId="0" xfId="0" applyNumberFormat="1" applyFont="1"/>
    <xf numFmtId="0" fontId="0" fillId="0" borderId="0" xfId="0" applyAlignment="1">
      <alignment horizontal="center"/>
    </xf>
    <xf numFmtId="0" fontId="3" fillId="0" borderId="0" xfId="0" applyFont="1" applyAlignment="1">
      <alignment horizontal="center"/>
    </xf>
    <xf numFmtId="0" fontId="8" fillId="0" borderId="0" xfId="0" applyFont="1" applyAlignment="1">
      <alignment horizontal="center"/>
    </xf>
    <xf numFmtId="0" fontId="3" fillId="0" borderId="0" xfId="0" applyFont="1"/>
    <xf numFmtId="0" fontId="2" fillId="2" borderId="0" xfId="0" applyFont="1" applyFill="1"/>
    <xf numFmtId="0" fontId="3" fillId="0" borderId="0" xfId="0" applyFont="1" applyAlignment="1">
      <alignment wrapText="1"/>
    </xf>
    <xf numFmtId="0" fontId="3" fillId="0" borderId="0" xfId="0" applyFont="1" applyFill="1" applyAlignment="1">
      <alignment wrapText="1"/>
    </xf>
    <xf numFmtId="0" fontId="3" fillId="0" borderId="0" xfId="0" applyFont="1" applyAlignment="1">
      <alignment vertical="top" wrapText="1"/>
    </xf>
    <xf numFmtId="0" fontId="3" fillId="0" borderId="0" xfId="0" applyFont="1"/>
    <xf numFmtId="0" fontId="4" fillId="0" borderId="0" xfId="0" applyFont="1" applyAlignment="1">
      <alignment wrapText="1"/>
    </xf>
    <xf numFmtId="0" fontId="2" fillId="7" borderId="0" xfId="0" applyFont="1" applyFill="1"/>
    <xf numFmtId="0" fontId="2" fillId="2" borderId="0" xfId="0" applyFont="1" applyFill="1" applyAlignment="1">
      <alignment horizontal="left" wrapText="1"/>
    </xf>
    <xf numFmtId="0" fontId="3" fillId="0" borderId="0" xfId="0" applyFont="1" applyAlignment="1">
      <alignment horizontal="left" vertical="center"/>
    </xf>
    <xf numFmtId="0" fontId="3" fillId="0" borderId="0" xfId="0" applyFont="1" applyAlignment="1">
      <alignment horizontal="left" vertical="center" wrapText="1"/>
    </xf>
    <xf numFmtId="0" fontId="34" fillId="0" borderId="0" xfId="0" applyFont="1" applyAlignment="1">
      <alignment wrapText="1"/>
    </xf>
    <xf numFmtId="0" fontId="30" fillId="0" borderId="0" xfId="0" applyFont="1" applyAlignment="1">
      <alignment wrapText="1"/>
    </xf>
    <xf numFmtId="0" fontId="3" fillId="0" borderId="0" xfId="0" applyFont="1" applyAlignment="1">
      <alignment horizontal="left" wrapText="1"/>
    </xf>
    <xf numFmtId="0" fontId="0" fillId="0" borderId="0" xfId="0" applyAlignment="1">
      <alignment vertical="top" wrapText="1"/>
    </xf>
    <xf numFmtId="0" fontId="0" fillId="0" borderId="0" xfId="0" applyAlignment="1">
      <alignment wrapText="1"/>
    </xf>
    <xf numFmtId="0" fontId="2" fillId="2" borderId="0" xfId="0" applyFont="1" applyFill="1" applyAlignment="1">
      <alignment horizontal="left"/>
    </xf>
    <xf numFmtId="0" fontId="8" fillId="0" borderId="0" xfId="0" applyFont="1" applyAlignment="1">
      <alignment wrapText="1"/>
    </xf>
    <xf numFmtId="0" fontId="10" fillId="0" borderId="0" xfId="0" applyFont="1" applyAlignment="1">
      <alignment horizontal="center"/>
    </xf>
    <xf numFmtId="0" fontId="0" fillId="0" borderId="0" xfId="0" applyAlignment="1">
      <alignment horizontal="center"/>
    </xf>
    <xf numFmtId="0" fontId="4" fillId="0" borderId="0" xfId="0" applyFont="1" applyAlignment="1">
      <alignment vertical="top" wrapText="1"/>
    </xf>
    <xf numFmtId="0" fontId="2" fillId="2" borderId="0" xfId="0" applyFont="1" applyFill="1" applyAlignment="1"/>
    <xf numFmtId="0" fontId="3" fillId="0" borderId="0" xfId="0" applyFont="1" applyAlignment="1">
      <alignment horizontal="center"/>
    </xf>
    <xf numFmtId="0" fontId="8" fillId="0" borderId="0" xfId="0" applyFont="1" applyAlignment="1">
      <alignment horizontal="center"/>
    </xf>
    <xf numFmtId="0" fontId="8" fillId="0" borderId="0" xfId="0" applyFont="1"/>
    <xf numFmtId="0" fontId="2" fillId="0" borderId="0" xfId="0" applyFont="1" applyAlignment="1">
      <alignment wrapText="1"/>
    </xf>
    <xf numFmtId="0" fontId="0" fillId="0" borderId="0" xfId="0" applyAlignment="1"/>
    <xf numFmtId="0" fontId="53" fillId="0" borderId="0" xfId="0" applyFont="1"/>
    <xf numFmtId="0" fontId="62" fillId="0" borderId="0" xfId="0" applyFont="1"/>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4000">
                  <a:srgbClr val="FFFF00"/>
                </a:gs>
                <a:gs pos="100000">
                  <a:srgbClr val="FF0000"/>
                </a:gs>
              </a:gsLst>
              <a:path path="circle">
                <a:fillToRect l="100000" t="100000"/>
              </a:path>
              <a:tileRect r="-100000" b="-100000"/>
            </a:gradFill>
            <a:ln>
              <a:noFill/>
            </a:ln>
            <a:effectLst/>
          </c:spPr>
          <c:invertIfNegative val="0"/>
          <c:cat>
            <c:strRef>
              <c:f>('0. Overview'!$A$16,'0. Overview'!$A$44,'0. Overview'!$A$66,'0. Overview'!$A$83,'0. Overview'!$A$95,'0. Overview'!$A$117,'0. Overview'!$A$155,'0. Overview'!$A$168,'0. Overview'!$A$192,'0. Overview'!$A$220)</c:f>
              <c:strCache>
                <c:ptCount val="10"/>
                <c:pt idx="0">
                  <c:v>Passaic</c:v>
                </c:pt>
                <c:pt idx="1">
                  <c:v>Passaic</c:v>
                </c:pt>
                <c:pt idx="2">
                  <c:v>Passaic</c:v>
                </c:pt>
                <c:pt idx="3">
                  <c:v>Passaic</c:v>
                </c:pt>
                <c:pt idx="4">
                  <c:v>Passaic</c:v>
                </c:pt>
                <c:pt idx="5">
                  <c:v>Passaic</c:v>
                </c:pt>
                <c:pt idx="6">
                  <c:v>Passaic  </c:v>
                </c:pt>
                <c:pt idx="7">
                  <c:v>Passaic</c:v>
                </c:pt>
                <c:pt idx="8">
                  <c:v>Passaic</c:v>
                </c:pt>
                <c:pt idx="9">
                  <c:v>Passaic</c:v>
                </c:pt>
              </c:strCache>
            </c:strRef>
          </c:cat>
          <c:val>
            <c:numRef>
              <c:f>('0. Overview'!$C$16,'0. Overview'!$C$44,'0. Overview'!$C$66,'0. Overview'!$C$83,'0. Overview'!$C$95,'0. Overview'!$C$117,'0. Overview'!$C$155,'0. Overview'!$C$168,'0. Overview'!$C$192,'0. Overview'!$C$220)</c:f>
              <c:numCache>
                <c:formatCode>General</c:formatCode>
                <c:ptCount val="10"/>
                <c:pt idx="0">
                  <c:v>22</c:v>
                </c:pt>
                <c:pt idx="1">
                  <c:v>22</c:v>
                </c:pt>
                <c:pt idx="2">
                  <c:v>22</c:v>
                </c:pt>
                <c:pt idx="3">
                  <c:v>22</c:v>
                </c:pt>
                <c:pt idx="4">
                  <c:v>22</c:v>
                </c:pt>
                <c:pt idx="5">
                  <c:v>22</c:v>
                </c:pt>
                <c:pt idx="6">
                  <c:v>22</c:v>
                </c:pt>
                <c:pt idx="7">
                  <c:v>22</c:v>
                </c:pt>
                <c:pt idx="8">
                  <c:v>22</c:v>
                </c:pt>
                <c:pt idx="9">
                  <c:v>22</c:v>
                </c:pt>
              </c:numCache>
            </c:numRef>
          </c:val>
          <c:extLst>
            <c:ext xmlns:c16="http://schemas.microsoft.com/office/drawing/2014/chart" uri="{C3380CC4-5D6E-409C-BE32-E72D297353CC}">
              <c16:uniqueId val="{00000000-2A2C-4AB1-866B-FE6563768234}"/>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Overview'!$A$16,'0. Overview'!$A$44,'0. Overview'!$A$66,'0. Overview'!$A$83,'0. Overview'!$A$95,'0. Overview'!$A$117,'0. Overview'!$A$155,'0. Overview'!$A$168,'0. Overview'!$A$192,'0. Overview'!$A$220)</c:f>
              <c:strCache>
                <c:ptCount val="10"/>
                <c:pt idx="0">
                  <c:v>Passaic</c:v>
                </c:pt>
                <c:pt idx="1">
                  <c:v>Passaic</c:v>
                </c:pt>
                <c:pt idx="2">
                  <c:v>Passaic</c:v>
                </c:pt>
                <c:pt idx="3">
                  <c:v>Passaic</c:v>
                </c:pt>
                <c:pt idx="4">
                  <c:v>Passaic</c:v>
                </c:pt>
                <c:pt idx="5">
                  <c:v>Passaic</c:v>
                </c:pt>
                <c:pt idx="6">
                  <c:v>Passaic  </c:v>
                </c:pt>
                <c:pt idx="7">
                  <c:v>Passaic</c:v>
                </c:pt>
                <c:pt idx="8">
                  <c:v>Passaic</c:v>
                </c:pt>
                <c:pt idx="9">
                  <c:v>Passaic</c:v>
                </c:pt>
              </c:strCache>
            </c:strRef>
          </c:cat>
          <c:val>
            <c:numRef>
              <c:f>('0. Overview'!$D$16,'0. Overview'!$D$44,'0. Overview'!$D$66,'0. Overview'!$D$83,'0. Overview'!$D$95,'0. Overview'!$D$117,'0. Overview'!$D$155,'0. Overview'!$D$168,'0. Overview'!$D$192,'0. Overview'!$D$220)</c:f>
              <c:numCache>
                <c:formatCode>General</c:formatCode>
                <c:ptCount val="10"/>
                <c:pt idx="0">
                  <c:v>7.875</c:v>
                </c:pt>
                <c:pt idx="1">
                  <c:v>1.875</c:v>
                </c:pt>
                <c:pt idx="2">
                  <c:v>1.875</c:v>
                </c:pt>
                <c:pt idx="3">
                  <c:v>5.875</c:v>
                </c:pt>
                <c:pt idx="4">
                  <c:v>16.875</c:v>
                </c:pt>
                <c:pt idx="5">
                  <c:v>16.875</c:v>
                </c:pt>
                <c:pt idx="6">
                  <c:v>0.875</c:v>
                </c:pt>
                <c:pt idx="7">
                  <c:v>9.875</c:v>
                </c:pt>
                <c:pt idx="8">
                  <c:v>5.875</c:v>
                </c:pt>
                <c:pt idx="9">
                  <c:v>1.875</c:v>
                </c:pt>
              </c:numCache>
            </c:numRef>
          </c:val>
          <c:extLst>
            <c:ext xmlns:c16="http://schemas.microsoft.com/office/drawing/2014/chart" uri="{C3380CC4-5D6E-409C-BE32-E72D297353CC}">
              <c16:uniqueId val="{00000001-2A2C-4AB1-866B-FE6563768234}"/>
            </c:ext>
          </c:extLst>
        </c:ser>
        <c:ser>
          <c:idx val="3"/>
          <c:order val="2"/>
          <c:spPr>
            <a:solidFill>
              <a:schemeClr val="bg1">
                <a:lumMod val="65000"/>
              </a:schemeClr>
            </a:solidFill>
            <a:ln>
              <a:solidFill>
                <a:schemeClr val="tx1">
                  <a:lumMod val="95000"/>
                  <a:lumOff val="5000"/>
                </a:schemeClr>
              </a:solidFill>
            </a:ln>
            <a:effectLst/>
          </c:spPr>
          <c:invertIfNegative val="0"/>
          <c:cat>
            <c:strRef>
              <c:f>('0. Overview'!$A$16,'0. Overview'!$A$44,'0. Overview'!$A$66,'0. Overview'!$A$83,'0. Overview'!$A$95,'0. Overview'!$A$117,'0. Overview'!$A$155,'0. Overview'!$A$168,'0. Overview'!$A$192,'0. Overview'!$A$220)</c:f>
              <c:strCache>
                <c:ptCount val="10"/>
                <c:pt idx="0">
                  <c:v>Passaic</c:v>
                </c:pt>
                <c:pt idx="1">
                  <c:v>Passaic</c:v>
                </c:pt>
                <c:pt idx="2">
                  <c:v>Passaic</c:v>
                </c:pt>
                <c:pt idx="3">
                  <c:v>Passaic</c:v>
                </c:pt>
                <c:pt idx="4">
                  <c:v>Passaic</c:v>
                </c:pt>
                <c:pt idx="5">
                  <c:v>Passaic</c:v>
                </c:pt>
                <c:pt idx="6">
                  <c:v>Passaic  </c:v>
                </c:pt>
                <c:pt idx="7">
                  <c:v>Passaic</c:v>
                </c:pt>
                <c:pt idx="8">
                  <c:v>Passaic</c:v>
                </c:pt>
                <c:pt idx="9">
                  <c:v>Passaic</c:v>
                </c:pt>
              </c:strCache>
            </c:strRef>
          </c:cat>
          <c:val>
            <c:numRef>
              <c:f>('0. Overview'!$E$16,'0. Overview'!$E$44,'0. Overview'!$E$66,'0. Overview'!$E$83,'0. Overview'!$E$95,'0. Overview'!$E$117,'0. Overview'!$E$155,'0. Overview'!$E$168,'0. Overview'!$E$192,'0. Overview'!$E$220)</c:f>
              <c:numCache>
                <c:formatCode>General</c:formatCode>
                <c:ptCount val="10"/>
                <c:pt idx="0">
                  <c:v>0.25</c:v>
                </c:pt>
                <c:pt idx="1">
                  <c:v>0.25</c:v>
                </c:pt>
                <c:pt idx="2">
                  <c:v>0.25</c:v>
                </c:pt>
                <c:pt idx="3">
                  <c:v>0.25</c:v>
                </c:pt>
                <c:pt idx="4">
                  <c:v>0.25</c:v>
                </c:pt>
                <c:pt idx="5">
                  <c:v>0.25</c:v>
                </c:pt>
                <c:pt idx="6">
                  <c:v>0.25</c:v>
                </c:pt>
                <c:pt idx="7">
                  <c:v>0.25</c:v>
                </c:pt>
                <c:pt idx="8">
                  <c:v>0.25</c:v>
                </c:pt>
                <c:pt idx="9">
                  <c:v>0.25</c:v>
                </c:pt>
              </c:numCache>
            </c:numRef>
          </c:val>
          <c:extLst>
            <c:ext xmlns:c16="http://schemas.microsoft.com/office/drawing/2014/chart" uri="{C3380CC4-5D6E-409C-BE32-E72D297353CC}">
              <c16:uniqueId val="{00000002-2A2C-4AB1-866B-FE6563768234}"/>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Overview'!$A$246,'0. Overview'!$A$264,'0. Overview'!$A$281,'0. Overview'!$A$300,'0. Overview'!$A$320,'0. Overview'!$A$339,'0. Overview'!$A$374,'0. Overview'!$A$401,'0. Overview'!$A$423)</c:f>
              <c:strCache>
                <c:ptCount val="9"/>
                <c:pt idx="0">
                  <c:v>Passaic</c:v>
                </c:pt>
                <c:pt idx="1">
                  <c:v>Passaic</c:v>
                </c:pt>
                <c:pt idx="2">
                  <c:v>Passaic</c:v>
                </c:pt>
                <c:pt idx="3">
                  <c:v>Passaic</c:v>
                </c:pt>
                <c:pt idx="4">
                  <c:v>Passaic</c:v>
                </c:pt>
                <c:pt idx="5">
                  <c:v>Passaic</c:v>
                </c:pt>
                <c:pt idx="6">
                  <c:v>Passaic</c:v>
                </c:pt>
                <c:pt idx="7">
                  <c:v>Passaic</c:v>
                </c:pt>
                <c:pt idx="8">
                  <c:v>Passaic</c:v>
                </c:pt>
              </c:strCache>
            </c:strRef>
          </c:cat>
          <c:val>
            <c:numRef>
              <c:f>('0. Overview'!$C$246,'0. Overview'!$C$264,'0. Overview'!$C$281,'0. Overview'!$C$300,'0. Overview'!$C$320,'0. Overview'!$C$339,'0. Overview'!$C$374,'0. Overview'!$C$401,'0. Overview'!$C$423)</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29F9-4F66-8012-CE4394540B3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Overview'!$A$246,'0. Overview'!$A$264,'0. Overview'!$A$281,'0. Overview'!$A$300,'0. Overview'!$A$320,'0. Overview'!$A$339,'0. Overview'!$A$374,'0. Overview'!$A$401,'0. Overview'!$A$423)</c:f>
              <c:strCache>
                <c:ptCount val="9"/>
                <c:pt idx="0">
                  <c:v>Passaic</c:v>
                </c:pt>
                <c:pt idx="1">
                  <c:v>Passaic</c:v>
                </c:pt>
                <c:pt idx="2">
                  <c:v>Passaic</c:v>
                </c:pt>
                <c:pt idx="3">
                  <c:v>Passaic</c:v>
                </c:pt>
                <c:pt idx="4">
                  <c:v>Passaic</c:v>
                </c:pt>
                <c:pt idx="5">
                  <c:v>Passaic</c:v>
                </c:pt>
                <c:pt idx="6">
                  <c:v>Passaic</c:v>
                </c:pt>
                <c:pt idx="7">
                  <c:v>Passaic</c:v>
                </c:pt>
                <c:pt idx="8">
                  <c:v>Passaic</c:v>
                </c:pt>
              </c:strCache>
            </c:strRef>
          </c:cat>
          <c:val>
            <c:numRef>
              <c:f>('0. Overview'!$D$246,'0. Overview'!$D$264,'0. Overview'!$D$281,'0. Overview'!$D$300,'0. Overview'!$D$320,'0. Overview'!$D$339,'0. Overview'!$D$374,'0. Overview'!$D$401,'0. Overview'!$D$423)</c:f>
              <c:numCache>
                <c:formatCode>General</c:formatCode>
                <c:ptCount val="9"/>
                <c:pt idx="0">
                  <c:v>2.875</c:v>
                </c:pt>
                <c:pt idx="1">
                  <c:v>6.875</c:v>
                </c:pt>
                <c:pt idx="2">
                  <c:v>11.875</c:v>
                </c:pt>
                <c:pt idx="3">
                  <c:v>14.875</c:v>
                </c:pt>
                <c:pt idx="4">
                  <c:v>17.875</c:v>
                </c:pt>
                <c:pt idx="5">
                  <c:v>20.875</c:v>
                </c:pt>
                <c:pt idx="6">
                  <c:v>7.875</c:v>
                </c:pt>
                <c:pt idx="7">
                  <c:v>4.875</c:v>
                </c:pt>
                <c:pt idx="8">
                  <c:v>4.875</c:v>
                </c:pt>
              </c:numCache>
            </c:numRef>
          </c:val>
          <c:extLst>
            <c:ext xmlns:c16="http://schemas.microsoft.com/office/drawing/2014/chart" uri="{C3380CC4-5D6E-409C-BE32-E72D297353CC}">
              <c16:uniqueId val="{00000001-29F9-4F66-8012-CE4394540B39}"/>
            </c:ext>
          </c:extLst>
        </c:ser>
        <c:ser>
          <c:idx val="3"/>
          <c:order val="2"/>
          <c:spPr>
            <a:solidFill>
              <a:schemeClr val="bg2">
                <a:lumMod val="75000"/>
              </a:schemeClr>
            </a:solidFill>
            <a:ln>
              <a:solidFill>
                <a:schemeClr val="tx1"/>
              </a:solidFill>
            </a:ln>
            <a:effectLst/>
          </c:spPr>
          <c:invertIfNegative val="0"/>
          <c:cat>
            <c:strRef>
              <c:f>('0. Overview'!$A$246,'0. Overview'!$A$264,'0. Overview'!$A$281,'0. Overview'!$A$300,'0. Overview'!$A$320,'0. Overview'!$A$339,'0. Overview'!$A$374,'0. Overview'!$A$401,'0. Overview'!$A$423)</c:f>
              <c:strCache>
                <c:ptCount val="9"/>
                <c:pt idx="0">
                  <c:v>Passaic</c:v>
                </c:pt>
                <c:pt idx="1">
                  <c:v>Passaic</c:v>
                </c:pt>
                <c:pt idx="2">
                  <c:v>Passaic</c:v>
                </c:pt>
                <c:pt idx="3">
                  <c:v>Passaic</c:v>
                </c:pt>
                <c:pt idx="4">
                  <c:v>Passaic</c:v>
                </c:pt>
                <c:pt idx="5">
                  <c:v>Passaic</c:v>
                </c:pt>
                <c:pt idx="6">
                  <c:v>Passaic</c:v>
                </c:pt>
                <c:pt idx="7">
                  <c:v>Passaic</c:v>
                </c:pt>
                <c:pt idx="8">
                  <c:v>Passaic</c:v>
                </c:pt>
              </c:strCache>
            </c:strRef>
          </c:cat>
          <c:val>
            <c:numRef>
              <c:f>('0. Overview'!$E$246,'0. Overview'!$E$264,'0. Overview'!$E$281,'0. Overview'!$E$300,'0. Overview'!$E$320,'0. Overview'!$E$339,'0. Overview'!$E$374,'0. Overview'!$E$401,'0. Overview'!$E$423)</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29F9-4F66-8012-CE4394540B3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149225</xdr:colOff>
      <xdr:row>226</xdr:row>
      <xdr:rowOff>333375</xdr:rowOff>
    </xdr:from>
    <xdr:to>
      <xdr:col>20</xdr:col>
      <xdr:colOff>541338</xdr:colOff>
      <xdr:row>251</xdr:row>
      <xdr:rowOff>79375</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tabSelected="1" workbookViewId="0"/>
  </sheetViews>
  <sheetFormatPr defaultColWidth="8.6640625" defaultRowHeight="14.4"/>
  <cols>
    <col min="2" max="2" width="9.44140625" bestFit="1" customWidth="1"/>
    <col min="3" max="3" width="4.5546875" bestFit="1" customWidth="1"/>
  </cols>
  <sheetData>
    <row r="1" spans="1:1">
      <c r="A1" s="2" t="s">
        <v>0</v>
      </c>
    </row>
    <row r="2" spans="1:1">
      <c r="A2" s="68" t="str">
        <f>'0. Overview'!A1</f>
        <v>0.1 Passaic County Basic Needs Overview</v>
      </c>
    </row>
    <row r="3" spans="1:1">
      <c r="A3" s="68" t="str">
        <f>'0. Overview'!A225</f>
        <v>0.2 Passaic County Service Needs Overview</v>
      </c>
    </row>
    <row r="5" spans="1:1">
      <c r="A5" s="2" t="s">
        <v>1</v>
      </c>
    </row>
    <row r="6" spans="1:1">
      <c r="A6" s="68" t="str">
        <f>'1. Demographics'!A1</f>
        <v>1.1. NJ counties race/ethnicity (percentage), 2019</v>
      </c>
    </row>
    <row r="7" spans="1:1">
      <c r="A7" s="68" t="str">
        <f>'1. Demographics'!31:31</f>
        <v>1.2 Racial/ ethnic demographics (%) over time, in county</v>
      </c>
    </row>
    <row r="8" spans="1:1">
      <c r="A8" s="68" t="str">
        <f>'1. Demographics'!43:43</f>
        <v xml:space="preserve">1.3 Residential Segregation - Black/White, (by county) </v>
      </c>
    </row>
    <row r="9" spans="1:1">
      <c r="A9" s="68" t="str">
        <f>'1. Demographics'!75:75</f>
        <v>1.4 Residential segregation index - Black/White, over time, in county</v>
      </c>
    </row>
    <row r="10" spans="1:1">
      <c r="A10" s="68" t="str">
        <f>'1. Demographics'!90:90</f>
        <v>1.5 Population (%) foreign-born in NJ (by county)</v>
      </c>
    </row>
    <row r="11" spans="1:1">
      <c r="A11" s="68" t="str">
        <f>'1. Demographics'!119:119</f>
        <v>1.6 Population (%)  foreign born over time, in county</v>
      </c>
    </row>
    <row r="12" spans="1:1">
      <c r="A12" s="68" t="str">
        <f>'1. Demographics'!130:130</f>
        <v>1.7 Population (%) foreign-born by municipality</v>
      </c>
    </row>
    <row r="13" spans="1:1">
      <c r="A13" s="68" t="str">
        <f>'1. Demographics'!206:206</f>
        <v>1.8. NJ county language demographics (percentage), 2019</v>
      </c>
    </row>
    <row r="14" spans="1:1">
      <c r="A14" s="68" t="str">
        <f>'1. Demographics'!236:236</f>
        <v>1.9 Population (%) English only speakers over time, in county</v>
      </c>
    </row>
    <row r="15" spans="1:1">
      <c r="A15" s="68" t="str">
        <f>'1. Demographics'!248:248</f>
        <v>1.10. Total children in each county under the age of 18</v>
      </c>
    </row>
    <row r="16" spans="1:1">
      <c r="A16" s="68" t="str">
        <f>'1. Demographics'!280:280</f>
        <v>1.11. Children (%) per age category, in county</v>
      </c>
    </row>
    <row r="17" spans="1:1">
      <c r="A17" s="68" t="str">
        <f>'1. Demographics'!290:290</f>
        <v>1.12. Children (#), by municipality</v>
      </c>
    </row>
    <row r="18" spans="1:1">
      <c r="A18" s="68" t="str">
        <f>'1. Demographics'!317:317</f>
        <v>1.13 Children (%) in single-parent households (by county), 2021</v>
      </c>
    </row>
    <row r="19" spans="1:1">
      <c r="A19" s="68" t="str">
        <f>'1. Demographics'!350:350</f>
        <v>1.14 Children (%) in single-parent households, over time, in county</v>
      </c>
    </row>
    <row r="21" spans="1:1">
      <c r="A21" s="2" t="s">
        <v>578</v>
      </c>
    </row>
    <row r="22" spans="1:1">
      <c r="A22" s="68" t="str">
        <f>'2. Economics'!1:1</f>
        <v xml:space="preserve">2.1 Monthly cost of living estimates ($) for NJ counties </v>
      </c>
    </row>
    <row r="23" spans="1:1">
      <c r="A23" s="68" t="str">
        <f>'2. Economics'!30:30</f>
        <v>2.2 Annual cost of living estimates ($) in NJ (by county)</v>
      </c>
    </row>
    <row r="24" spans="1:1">
      <c r="A24" s="68" t="str">
        <f>'2. Economics'!57:57</f>
        <v>2.3 NJ counties median household income, 2019</v>
      </c>
    </row>
    <row r="25" spans="1:1">
      <c r="A25" s="68" t="str">
        <f>'2. Economics'!86:86</f>
        <v>2.4 Median household income ($) over time, in county</v>
      </c>
    </row>
    <row r="26" spans="1:1">
      <c r="A26" s="68" t="str">
        <f>'2. Economics'!97:97</f>
        <v>2.5. Passaic county municipalities median household income, 2019</v>
      </c>
    </row>
    <row r="27" spans="1:1">
      <c r="A27" s="68" t="str">
        <f>'2. Economics'!173:173</f>
        <v>2.6 NJ county poverty rate of families with children &lt;18 (in the past 12 months), 2019</v>
      </c>
    </row>
    <row r="28" spans="1:1">
      <c r="A28" s="68" t="str">
        <f>'2. Economics'!203:203</f>
        <v>2.7 Families (%) with children under the age of 18 living in poverty over time, in county</v>
      </c>
    </row>
    <row r="29" spans="1:1">
      <c r="A29" s="68" t="str">
        <f>'2. Economics'!215:215</f>
        <v>2.8. Passaic county municipality poverty rate of families with children &lt; 18  (in the past 12 months), 2019</v>
      </c>
    </row>
    <row r="31" spans="1:1">
      <c r="A31" s="2" t="s">
        <v>579</v>
      </c>
    </row>
    <row r="32" spans="1:1">
      <c r="A32" s="68" t="str">
        <f>'3. Housing'!1:1</f>
        <v>3.1. Households (%) with severe cost burden for housing (by county)</v>
      </c>
    </row>
    <row r="33" spans="1:1">
      <c r="A33" s="68" t="str">
        <f>'3. Housing'!31:31</f>
        <v>3.2 Households (%) with severe housing problems* over time, in county</v>
      </c>
    </row>
    <row r="35" spans="1:1">
      <c r="A35" s="2" t="s">
        <v>580</v>
      </c>
    </row>
    <row r="36" spans="1:1" s="68" customFormat="1">
      <c r="A36" s="68" t="str">
        <f>'4. Food '!A1</f>
        <v>4.1 Food Insecurity (%) across counties, 2019</v>
      </c>
    </row>
    <row r="37" spans="1:1">
      <c r="A37" s="68" t="str">
        <f>'4. Food '!33:33</f>
        <v>4.2 Food insecurity (%) over time, in county</v>
      </c>
    </row>
    <row r="38" spans="1:1">
      <c r="A38" s="68" t="str">
        <f>'4. Food '!44:44</f>
        <v>4.3 Women, Children, and Infants (#) enrolled in WIC nutrition program, in county</v>
      </c>
    </row>
    <row r="39" spans="1:1">
      <c r="A39" s="68" t="str">
        <f>'4. Food '!74:74</f>
        <v>4.4 Children (#) receiving free or reduced lunch, in county</v>
      </c>
    </row>
    <row r="40" spans="1:1" s="382" customFormat="1">
      <c r="A40" s="382" t="str">
        <f>'4. Food '!104:104</f>
        <v xml:space="preserve">4.5 Children (#) receiving NJ SNAP supplemental nutritional assistance, in county </v>
      </c>
    </row>
    <row r="42" spans="1:1">
      <c r="A42" s="2" t="s">
        <v>581</v>
      </c>
    </row>
    <row r="43" spans="1:1">
      <c r="A43" s="68" t="str">
        <f>'5. Child Care'!1:1</f>
        <v>5.1. Median monthly child care cost of center-based care by age of child​</v>
      </c>
    </row>
    <row r="44" spans="1:1">
      <c r="A44" s="68" t="str">
        <f>'5. Child Care'!35:35</f>
        <v>5.2. Median monthly child care cost of center-based care by age of child compared with median household income, by county</v>
      </c>
    </row>
    <row r="46" spans="1:1">
      <c r="A46" s="2" t="s">
        <v>582</v>
      </c>
    </row>
    <row r="47" spans="1:1">
      <c r="A47" s="68" t="str">
        <f>'6. Transportation &amp; Commute'!1:1</f>
        <v>6.1 Average commute (minutes) in NJ (by county)</v>
      </c>
    </row>
    <row r="48" spans="1:1">
      <c r="A48" s="68" t="str">
        <f>'6. Transportation &amp; Commute'!31:31</f>
        <v>6.2 Average commute (minutes) over time, in county</v>
      </c>
    </row>
    <row r="49" spans="1:1">
      <c r="A49" s="68" t="str">
        <f>'6. Transportation &amp; Commute'!42:42</f>
        <v>6.3 Cost of transportation as a % of income in NJ counties, 2017</v>
      </c>
    </row>
    <row r="50" spans="1:1">
      <c r="A50" s="68" t="str">
        <f>'6. Transportation &amp; Commute'!70:70</f>
        <v>6.4 AllTransit Performance Score (by county)</v>
      </c>
    </row>
    <row r="52" spans="1:1">
      <c r="A52" s="2" t="s">
        <v>583</v>
      </c>
    </row>
    <row r="53" spans="1:1">
      <c r="A53" s="68" t="str">
        <f>'7. Health Care'!1:1</f>
        <v>7.1 Proportion of NJ county minors with no health insurance coverage, 2019</v>
      </c>
    </row>
    <row r="54" spans="1:1">
      <c r="A54" s="68" t="str">
        <f>'7. Health Care'!31:31</f>
        <v>7.2 Children without health insurance (%) over time, in county</v>
      </c>
    </row>
    <row r="55" spans="1:1">
      <c r="A55" s="68" t="str">
        <f>'7. Health Care'!43:43</f>
        <v>7.3. Proportion of Passaic county municipality minors with no health insurance coverage, 2019</v>
      </c>
    </row>
    <row r="56" spans="1:1">
      <c r="A56" s="68" t="str">
        <f>'7. Health Care'!120:120</f>
        <v>7.4 NJ Family Care Medicaid Participation, by County, September 2021</v>
      </c>
    </row>
    <row r="57" spans="1:1">
      <c r="A57" s="68" t="str">
        <f>'7. Health Care'!150:150</f>
        <v>7.5 COVID-19 Vaccination Rates in NJ (by County) (Data as of October 23, 2021)</v>
      </c>
    </row>
    <row r="58" spans="1:1">
      <c r="A58" s="68" t="str">
        <f>'7. Health Care'!183:183</f>
        <v>7.6 Percentage of Children Meeting All Immunization Requirements by Grade Type and County, NJ, 2020-2021</v>
      </c>
    </row>
    <row r="59" spans="1:1">
      <c r="A59" s="68" t="str">
        <f>'7. Health Care'!214:214</f>
        <v>7.7 County immunization rates (%) (all grade types), in county</v>
      </c>
    </row>
    <row r="60" spans="1:1">
      <c r="A60" s="68" t="str">
        <f>'7. Health Care'!229:229</f>
        <v>7.8 Reports of late or lack of prenatal care, by County, 2019</v>
      </c>
    </row>
    <row r="62" spans="1:1">
      <c r="A62" s="2" t="s">
        <v>584</v>
      </c>
    </row>
    <row r="63" spans="1:1">
      <c r="A63" s="68" t="str">
        <f>'8.Employment&amp;Career Readiness'!1:1</f>
        <v xml:space="preserve">8.1 County level unemployment rates, September 2020-August 2021 (unadjusted) </v>
      </c>
    </row>
    <row r="64" spans="1:1">
      <c r="A64" s="68" t="str">
        <f>'8.Employment&amp;Career Readiness'!32:32</f>
        <v>8.2 Median unemployment rates, September 2020-August 2021, across counties</v>
      </c>
    </row>
    <row r="65" spans="1:7">
      <c r="A65" s="68" t="str">
        <f>'8.Employment&amp;Career Readiness'!62:62</f>
        <v>8.3 Percentage of disconnected youth between 16 and 19 years of age (by county)</v>
      </c>
    </row>
    <row r="66" spans="1:7" s="68" customFormat="1">
      <c r="A66" s="68" t="str">
        <f>'8.Employment&amp;Career Readiness'!A93</f>
        <v>8.4 Percentage of disconnected youth between 16 and 19 years of age, over time, in county</v>
      </c>
    </row>
    <row r="67" spans="1:7">
      <c r="A67" s="68" t="str">
        <f>'8.Employment&amp;Career Readiness'!107:107</f>
        <v>8.5 High school graduation rates (by county)</v>
      </c>
    </row>
    <row r="68" spans="1:7">
      <c r="A68" t="str">
        <f>'8.Employment&amp;Career Readiness'!A135:I135</f>
        <v>8.6 High school graduation rates over time, in county</v>
      </c>
    </row>
    <row r="69" spans="1:7">
      <c r="A69" s="68" t="str">
        <f>'8.Employment&amp;Career Readiness'!145:145</f>
        <v>8.7 Percentage of households with broadband access (by county), 2019</v>
      </c>
    </row>
    <row r="70" spans="1:7" s="68" customFormat="1">
      <c r="A70" s="68" t="str">
        <f>'8.Employment&amp;Career Readiness'!174:174</f>
        <v>8.8 Percentage of households with broadband access, over time, in county</v>
      </c>
      <c r="B70"/>
      <c r="C70"/>
      <c r="D70"/>
      <c r="E70"/>
      <c r="F70"/>
      <c r="G70"/>
    </row>
    <row r="72" spans="1:7" s="30" customFormat="1">
      <c r="A72" s="2" t="s">
        <v>585</v>
      </c>
    </row>
    <row r="73" spans="1:7" s="30" customFormat="1">
      <c r="A73" s="30" t="str">
        <f>'9.Community Safety&amp;Environment'!1:1</f>
        <v>9.1 Violent Crimes (#) and the Crime Rate (per 100,000), 2020</v>
      </c>
    </row>
    <row r="74" spans="1:7" s="30" customFormat="1">
      <c r="A74" s="30" t="str">
        <f>'9.Community Safety&amp;Environment'!31:31</f>
        <v>9.2 Crimes by type (# and %), in county</v>
      </c>
    </row>
    <row r="75" spans="1:7" s="30" customFormat="1">
      <c r="A75" s="30" t="str">
        <f>'9.Community Safety&amp;Environment'!51:51</f>
        <v xml:space="preserve">9.3. NJ county juvenile arrest rates, 2019 </v>
      </c>
    </row>
    <row r="76" spans="1:7" s="30" customFormat="1">
      <c r="A76" s="30" t="str">
        <f>'9.Community Safety&amp;Environment'!80:80</f>
        <v>9.4 Passaic county juvenile arrest rate, 2015-2019</v>
      </c>
    </row>
    <row r="77" spans="1:7" s="30" customFormat="1">
      <c r="A77" s="30" t="str">
        <f>'9.Community Safety&amp;Environment'!92:92</f>
        <v>9.5 Vandalism and violence offenses in schools (# reported incidents) in NJ (by county)</v>
      </c>
    </row>
    <row r="78" spans="1:7" s="30" customFormat="1">
      <c r="A78" s="30" t="str">
        <f>'9.Community Safety&amp;Environment'!120:120</f>
        <v>9.6 Rate (per 10,000) of social associations (by County), 2021</v>
      </c>
    </row>
    <row r="79" spans="1:7">
      <c r="A79" s="30" t="str">
        <f>'9.Community Safety&amp;Environment'!152:152</f>
        <v>9.7 Rate of social associations, over time, in county</v>
      </c>
    </row>
    <row r="80" spans="1:7" s="68" customFormat="1">
      <c r="A80" s="30"/>
    </row>
    <row r="81" spans="1:1">
      <c r="A81" s="2" t="s">
        <v>586</v>
      </c>
    </row>
    <row r="82" spans="1:1">
      <c r="A82" s="30" t="str">
        <f>'10. Gender-Based Supports'!1:1</f>
        <v>10.1 NJ county domestic violence incidents, 2019</v>
      </c>
    </row>
    <row r="83" spans="1:1">
      <c r="A83" s="30" t="str">
        <f>'10. Gender-Based Supports'!30:30</f>
        <v>10.2 Domestic violence incidents (# reported) over time, in county</v>
      </c>
    </row>
    <row r="84" spans="1:1">
      <c r="A84" s="30" t="str">
        <f>'10. Gender-Based Supports'!42:42</f>
        <v>10.3 Domestic violence offenses by type (#) in County, 2019</v>
      </c>
    </row>
    <row r="85" spans="1:1">
      <c r="A85" s="30" t="str">
        <f>'10. Gender-Based Supports'!69:69</f>
        <v>10.4 NJ counties median Income by Sex, 2019</v>
      </c>
    </row>
    <row r="86" spans="1:1" s="68" customFormat="1">
      <c r="A86" s="30" t="str">
        <f>'10. Gender-Based Supports'!98:98</f>
        <v>10.5 Median income ($) by sex over time, in county</v>
      </c>
    </row>
    <row r="87" spans="1:1">
      <c r="A87" s="30"/>
    </row>
    <row r="88" spans="1:1">
      <c r="A88" s="2" t="s">
        <v>587</v>
      </c>
    </row>
    <row r="89" spans="1:1">
      <c r="A89" s="30" t="str">
        <f>'11. Substance Use Disorder'!1:1</f>
        <v>11.1 Substance offenses in schools (# reported incidents) in NJ (by county)</v>
      </c>
    </row>
    <row r="90" spans="1:1">
      <c r="A90" s="30" t="str">
        <f>'11. Substance Use Disorder'!31:31</f>
        <v>11.2 NJ counties suspected opioid overdose deaths and % change, 2018-2019</v>
      </c>
    </row>
    <row r="91" spans="1:1">
      <c r="A91" s="30" t="str">
        <f>'11. Substance Use Disorder'!A61</f>
        <v>11.3 Number of (#) suspected opioid deaths over time, in county</v>
      </c>
    </row>
    <row r="92" spans="1:1">
      <c r="A92" s="30" t="str">
        <f>'11. Substance Use Disorder'!73:73</f>
        <v>11.4 Proportion of substances (percentage) identified at substance abuse treatment center admissions across NJ counties, 2020</v>
      </c>
    </row>
    <row r="93" spans="1:1">
      <c r="A93" s="30"/>
    </row>
    <row r="94" spans="1:1">
      <c r="A94" s="2" t="s">
        <v>588</v>
      </c>
    </row>
    <row r="95" spans="1:1">
      <c r="A95" s="68" t="str">
        <f>'12.Behav Mental Hlth (Adults)'!1:1</f>
        <v>12.1. Passaic county mental health services (programs), 2021</v>
      </c>
    </row>
    <row r="96" spans="1:1">
      <c r="A96" s="68" t="str">
        <f>'12.Behav Mental Hlth (Adults)'!29:29</f>
        <v>12.2 NJ county age adjusted frequency of mental health distress, 2018</v>
      </c>
    </row>
    <row r="97" spans="1:8">
      <c r="A97" s="68" t="str">
        <f>'12.Behav Mental Hlth (Adults)'!57:57</f>
        <v>12.3 Frequency (%) of mental health distress over time – age adjusted, in county</v>
      </c>
    </row>
    <row r="98" spans="1:8">
      <c r="A98" s="68" t="str">
        <f>'12.Behav Mental Hlth (Adults)'!69:69</f>
        <v>12.4 Frequency (%) of mental health distress by race/ethnicity – age adjusted, in county, 2018</v>
      </c>
    </row>
    <row r="99" spans="1:8">
      <c r="A99" t="str">
        <f>'12.Behav Mental Hlth (Adults)'!A81:I81</f>
        <v>12.5 Frequency (%) of mental health distress by sex – age adjusted, in county, 2018</v>
      </c>
    </row>
    <row r="100" spans="1:8">
      <c r="A100" s="68" t="str">
        <f>'12.Behav Mental Hlth (Adults)'!90:90</f>
        <v>12.6 NJ county age adjusted prevalence of diagnosed depression, 2018</v>
      </c>
    </row>
    <row r="101" spans="1:8">
      <c r="A101" s="68" t="str">
        <f>'12.Behav Mental Hlth (Adults)'!118:118</f>
        <v>12.7 Frequency (%) of depression over time, in county</v>
      </c>
    </row>
    <row r="102" spans="1:8" s="68" customFormat="1">
      <c r="A102" s="68" t="str">
        <f>'12.Behav Mental Hlth (Adults)'!130:130</f>
        <v>12.8 Diagnosed depression by race/ethnicity, in county, 2018</v>
      </c>
      <c r="B102"/>
      <c r="C102"/>
      <c r="D102"/>
      <c r="E102"/>
      <c r="F102"/>
      <c r="G102"/>
      <c r="H102"/>
    </row>
    <row r="103" spans="1:8" s="68" customFormat="1">
      <c r="A103" s="68" t="str">
        <f>'12.Behav Mental Hlth (Adults)'!A142:I142</f>
        <v>12.9 Diagnosed depression by sex, in county, 2018</v>
      </c>
    </row>
    <row r="104" spans="1:8" s="382" customFormat="1">
      <c r="A104" s="382" t="str">
        <f>'12.Behav Mental Hlth (Adults)'!A151:I151</f>
        <v>12.10 Suicide Death Rate (per 100,000 population) - age-adjusted (by county)</v>
      </c>
    </row>
    <row r="106" spans="1:8">
      <c r="A106" s="2" t="s">
        <v>589</v>
      </c>
    </row>
    <row r="107" spans="1:8">
      <c r="A107" s="68" t="str">
        <f>'13.IDD or BehavMentHlth(Child)'!1:1</f>
        <v>13.1 Children enrolled in special education services, by County, 2019-2020</v>
      </c>
    </row>
    <row r="108" spans="1:8">
      <c r="A108" s="68" t="str">
        <f>'13.IDD or BehavMentHlth(Child)'!33:33</f>
        <v>13.2 Children Receiving Early Intervention Services, by County, 2019-2020</v>
      </c>
    </row>
    <row r="109" spans="1:8" s="382" customFormat="1">
      <c r="A109" s="382" t="str">
        <f>'13.IDD or BehavMentHlth(Child)'!63:63</f>
        <v>13.3 Number of Developmental Disabilities Eligible Youth, by County, 2020</v>
      </c>
    </row>
    <row r="110" spans="1:8" s="382" customFormat="1">
      <c r="A110" s="382" t="str">
        <f>'13.IDD or BehavMentHlth(Child)'!94:94</f>
        <v>13.4 Number of Developmental Disabilities Eligible Youth, over time, in County</v>
      </c>
    </row>
    <row r="111" spans="1:8" s="382" customFormat="1">
      <c r="A111" s="382" t="str">
        <f>'13.IDD or BehavMentHlth(Child)'!107:107</f>
        <v>13.5 Children (% &lt;6 years) tested for lead with blood levels greater than or equal to 5 micrograms/deciliter</v>
      </c>
    </row>
    <row r="112" spans="1:8" s="382" customFormat="1">
      <c r="A112" s="382" t="str">
        <f>'13.IDD or BehavMentHlth(Child)'!138:138</f>
        <v>13.6 Harassment, intimidation, bullying (HIB) offenses in schools (# reported incidents) in NJ (by county), 2019-2020</v>
      </c>
    </row>
    <row r="114" spans="1:1" s="382" customFormat="1">
      <c r="A114" s="386" t="s">
        <v>590</v>
      </c>
    </row>
    <row r="115" spans="1:1" s="382" customFormat="1">
      <c r="A115" s="382" t="str">
        <f>'14. Caring for Kin or Foster Ch'!1:1</f>
        <v>14.1 Children served by CP&amp;P</v>
      </c>
    </row>
    <row r="116" spans="1:1">
      <c r="A116" s="382" t="str">
        <f>'14. Caring for Kin or Foster Ch'!33:33</f>
        <v>14.2 Children (#) in CP&amp;P out-of-home placement – kin and non-kin, in county</v>
      </c>
    </row>
    <row r="117" spans="1:1">
      <c r="A117" s="382" t="str">
        <f>'14. Caring for Kin or Foster Ch'!49:49</f>
        <v>14.3 Grandparents (#) responsible for own grandchildren under 18 years</v>
      </c>
    </row>
    <row r="119" spans="1:1">
      <c r="A119" s="386" t="s">
        <v>591</v>
      </c>
    </row>
    <row r="120" spans="1:1">
      <c r="A120" s="382"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86"/>
  <sheetViews>
    <sheetView zoomScale="87" zoomScaleNormal="87" workbookViewId="0">
      <selection activeCell="C27" sqref="C27"/>
    </sheetView>
  </sheetViews>
  <sheetFormatPr defaultColWidth="8.6640625" defaultRowHeight="14.4"/>
  <cols>
    <col min="1" max="1" width="12" customWidth="1"/>
    <col min="2" max="2" width="14.33203125" customWidth="1"/>
    <col min="3" max="3" width="10.44140625" customWidth="1"/>
    <col min="4" max="4" width="9.44140625" customWidth="1"/>
    <col min="5" max="6" width="10.33203125" bestFit="1" customWidth="1"/>
    <col min="9" max="19" width="9.44140625" bestFit="1" customWidth="1"/>
    <col min="20" max="20" width="10.33203125" bestFit="1" customWidth="1"/>
  </cols>
  <sheetData>
    <row r="1" spans="1:14" s="18" customFormat="1">
      <c r="A1" s="246" t="s">
        <v>626</v>
      </c>
      <c r="B1" s="246"/>
      <c r="C1" s="246"/>
      <c r="D1" s="246"/>
      <c r="E1" s="246"/>
      <c r="F1" s="246"/>
    </row>
    <row r="2" spans="1:14" s="322" customFormat="1"/>
    <row r="3" spans="1:14" s="322" customFormat="1">
      <c r="B3" s="421"/>
      <c r="C3" s="468">
        <v>2020</v>
      </c>
      <c r="D3" s="469"/>
      <c r="E3" s="469"/>
      <c r="F3" s="469"/>
      <c r="G3" s="468">
        <v>2021</v>
      </c>
      <c r="H3" s="468"/>
      <c r="I3" s="468"/>
      <c r="J3" s="468"/>
      <c r="K3" s="468"/>
      <c r="L3" s="468"/>
      <c r="M3" s="468"/>
      <c r="N3" s="468"/>
    </row>
    <row r="4" spans="1:14" s="322" customFormat="1">
      <c r="B4" s="421"/>
      <c r="C4" s="158" t="s">
        <v>147</v>
      </c>
      <c r="D4" s="392" t="s">
        <v>148</v>
      </c>
      <c r="E4" s="158" t="s">
        <v>149</v>
      </c>
      <c r="F4" s="392" t="s">
        <v>150</v>
      </c>
      <c r="G4" s="392" t="s">
        <v>151</v>
      </c>
      <c r="H4" s="392" t="s">
        <v>152</v>
      </c>
      <c r="I4" s="158" t="s">
        <v>546</v>
      </c>
      <c r="J4" s="392" t="s">
        <v>153</v>
      </c>
      <c r="K4" s="392" t="s">
        <v>154</v>
      </c>
      <c r="L4" s="158" t="s">
        <v>547</v>
      </c>
      <c r="M4" s="158" t="s">
        <v>145</v>
      </c>
      <c r="N4" s="158" t="s">
        <v>146</v>
      </c>
    </row>
    <row r="5" spans="1:14" s="322" customFormat="1">
      <c r="A5" s="166"/>
      <c r="B5" s="166" t="s">
        <v>25</v>
      </c>
      <c r="C5" s="159">
        <v>0.11700000000000001</v>
      </c>
      <c r="D5" s="360">
        <v>0.106</v>
      </c>
      <c r="E5" s="361">
        <v>0.14199999999999999</v>
      </c>
      <c r="F5" s="102">
        <v>0.113</v>
      </c>
      <c r="G5" s="361">
        <v>0.125</v>
      </c>
      <c r="H5" s="361">
        <v>0.124</v>
      </c>
      <c r="I5" s="102">
        <v>0.11600000000000001</v>
      </c>
      <c r="J5" s="102">
        <v>0.108</v>
      </c>
      <c r="K5" s="361">
        <v>0.10299999999999999</v>
      </c>
      <c r="L5" s="361">
        <v>0.111</v>
      </c>
      <c r="M5" s="102">
        <v>0.107</v>
      </c>
      <c r="N5" s="446">
        <v>9.5000000000000001E-2</v>
      </c>
    </row>
    <row r="6" spans="1:14" s="322" customFormat="1">
      <c r="A6" s="166"/>
      <c r="B6" s="166" t="s">
        <v>13</v>
      </c>
      <c r="C6" s="159">
        <v>7.8E-2</v>
      </c>
      <c r="D6" s="360">
        <v>7.1999999999999995E-2</v>
      </c>
      <c r="E6" s="361">
        <v>9.5000000000000001E-2</v>
      </c>
      <c r="F6" s="102">
        <v>7.0000000000000007E-2</v>
      </c>
      <c r="G6" s="361">
        <v>7.5999999999999998E-2</v>
      </c>
      <c r="H6" s="361">
        <v>7.8E-2</v>
      </c>
      <c r="I6" s="102">
        <v>7.3999999999999996E-2</v>
      </c>
      <c r="J6" s="102">
        <v>6.8000000000000005E-2</v>
      </c>
      <c r="K6" s="361">
        <v>6.8000000000000005E-2</v>
      </c>
      <c r="L6" s="361">
        <v>7.6999999999999999E-2</v>
      </c>
      <c r="M6" s="102">
        <v>7.2999999999999995E-2</v>
      </c>
      <c r="N6" s="325">
        <v>6.6000000000000003E-2</v>
      </c>
    </row>
    <row r="7" spans="1:14" s="322" customFormat="1">
      <c r="A7" s="166"/>
      <c r="B7" s="166" t="s">
        <v>12</v>
      </c>
      <c r="C7" s="159">
        <v>6.2E-2</v>
      </c>
      <c r="D7" s="361">
        <v>5.8000000000000003E-2</v>
      </c>
      <c r="E7" s="361">
        <v>0.08</v>
      </c>
      <c r="F7" s="102">
        <v>0.06</v>
      </c>
      <c r="G7" s="361">
        <v>6.6000000000000003E-2</v>
      </c>
      <c r="H7" s="361">
        <v>7.0000000000000007E-2</v>
      </c>
      <c r="I7" s="102">
        <v>6.5000000000000002E-2</v>
      </c>
      <c r="J7" s="102">
        <v>5.8000000000000003E-2</v>
      </c>
      <c r="K7" s="361">
        <v>5.8000000000000003E-2</v>
      </c>
      <c r="L7" s="361">
        <v>6.9000000000000006E-2</v>
      </c>
      <c r="M7" s="102">
        <v>6.5000000000000002E-2</v>
      </c>
      <c r="N7" s="325">
        <v>5.8999999999999997E-2</v>
      </c>
    </row>
    <row r="8" spans="1:14" s="322" customFormat="1">
      <c r="A8" s="166"/>
      <c r="B8" s="166" t="s">
        <v>31</v>
      </c>
      <c r="C8" s="159">
        <v>7.6999999999999999E-2</v>
      </c>
      <c r="D8" s="361">
        <v>7.2999999999999995E-2</v>
      </c>
      <c r="E8" s="361">
        <v>0.1</v>
      </c>
      <c r="F8" s="102">
        <v>7.5999999999999998E-2</v>
      </c>
      <c r="G8" s="361">
        <v>8.3000000000000004E-2</v>
      </c>
      <c r="H8" s="361">
        <v>8.5999999999999993E-2</v>
      </c>
      <c r="I8" s="102">
        <v>8.1000000000000003E-2</v>
      </c>
      <c r="J8" s="102">
        <v>7.3999999999999996E-2</v>
      </c>
      <c r="K8" s="361">
        <v>7.3999999999999996E-2</v>
      </c>
      <c r="L8" s="361">
        <v>8.7999999999999995E-2</v>
      </c>
      <c r="M8" s="102">
        <v>8.3000000000000004E-2</v>
      </c>
      <c r="N8" s="325">
        <v>7.3999999999999996E-2</v>
      </c>
    </row>
    <row r="9" spans="1:14" s="322" customFormat="1">
      <c r="A9" s="166"/>
      <c r="B9" s="166" t="s">
        <v>32</v>
      </c>
      <c r="C9" s="159">
        <v>7.3999999999999996E-2</v>
      </c>
      <c r="D9" s="361">
        <v>7.2999999999999995E-2</v>
      </c>
      <c r="E9" s="361">
        <v>0.12</v>
      </c>
      <c r="F9" s="102">
        <v>0.10299999999999999</v>
      </c>
      <c r="G9" s="361">
        <v>0.129</v>
      </c>
      <c r="H9" s="361">
        <v>0.13400000000000001</v>
      </c>
      <c r="I9" s="102">
        <v>0.126</v>
      </c>
      <c r="J9" s="102">
        <v>0.1</v>
      </c>
      <c r="K9" s="361">
        <v>8.2000000000000003E-2</v>
      </c>
      <c r="L9" s="361">
        <v>7.4999999999999997E-2</v>
      </c>
      <c r="M9" s="102">
        <v>6.6000000000000003E-2</v>
      </c>
      <c r="N9" s="325">
        <v>0.06</v>
      </c>
    </row>
    <row r="10" spans="1:14" s="322" customFormat="1">
      <c r="A10" s="166"/>
      <c r="B10" s="166" t="s">
        <v>34</v>
      </c>
      <c r="C10" s="159">
        <v>7.9000000000000001E-2</v>
      </c>
      <c r="D10" s="361">
        <v>7.1999999999999995E-2</v>
      </c>
      <c r="E10" s="361">
        <v>0.10199999999999999</v>
      </c>
      <c r="F10" s="102">
        <v>8.4000000000000005E-2</v>
      </c>
      <c r="G10" s="361">
        <v>9.8000000000000004E-2</v>
      </c>
      <c r="H10" s="361">
        <v>0.10100000000000001</v>
      </c>
      <c r="I10" s="102">
        <v>9.5000000000000001E-2</v>
      </c>
      <c r="J10" s="102">
        <v>8.2000000000000003E-2</v>
      </c>
      <c r="K10" s="361">
        <v>0.08</v>
      </c>
      <c r="L10" s="361">
        <v>9.0999999999999998E-2</v>
      </c>
      <c r="M10" s="102">
        <v>9.1999999999999998E-2</v>
      </c>
      <c r="N10" s="325">
        <v>8.2000000000000003E-2</v>
      </c>
    </row>
    <row r="11" spans="1:14" s="322" customFormat="1">
      <c r="A11" s="166"/>
      <c r="B11" s="166" t="s">
        <v>33</v>
      </c>
      <c r="C11" s="159">
        <v>9.9000000000000005E-2</v>
      </c>
      <c r="D11" s="361">
        <v>9.2999999999999999E-2</v>
      </c>
      <c r="E11" s="361">
        <v>0.125</v>
      </c>
      <c r="F11" s="102">
        <v>9.4E-2</v>
      </c>
      <c r="G11" s="361">
        <v>0.1</v>
      </c>
      <c r="H11" s="361">
        <v>0.10100000000000001</v>
      </c>
      <c r="I11" s="102">
        <v>9.7000000000000003E-2</v>
      </c>
      <c r="J11" s="102">
        <v>0.09</v>
      </c>
      <c r="K11" s="361">
        <v>8.8999999999999996E-2</v>
      </c>
      <c r="L11" s="361">
        <v>9.9000000000000005E-2</v>
      </c>
      <c r="M11" s="102">
        <v>9.5000000000000001E-2</v>
      </c>
      <c r="N11" s="325">
        <v>8.4000000000000005E-2</v>
      </c>
    </row>
    <row r="12" spans="1:14" s="322" customFormat="1">
      <c r="A12" s="166"/>
      <c r="B12" s="166" t="s">
        <v>30</v>
      </c>
      <c r="C12" s="159">
        <v>6.8000000000000005E-2</v>
      </c>
      <c r="D12" s="361">
        <v>6.3E-2</v>
      </c>
      <c r="E12" s="361">
        <v>8.7999999999999995E-2</v>
      </c>
      <c r="F12" s="102">
        <v>6.7000000000000004E-2</v>
      </c>
      <c r="G12" s="361">
        <v>7.5999999999999998E-2</v>
      </c>
      <c r="H12" s="361">
        <v>0.08</v>
      </c>
      <c r="I12" s="102">
        <v>7.3999999999999996E-2</v>
      </c>
      <c r="J12" s="102">
        <v>6.7000000000000004E-2</v>
      </c>
      <c r="K12" s="361">
        <v>6.6000000000000003E-2</v>
      </c>
      <c r="L12" s="361">
        <v>7.9000000000000001E-2</v>
      </c>
      <c r="M12" s="102">
        <v>7.4999999999999997E-2</v>
      </c>
      <c r="N12" s="325">
        <v>6.6000000000000003E-2</v>
      </c>
    </row>
    <row r="13" spans="1:14" s="322" customFormat="1">
      <c r="A13" s="166"/>
      <c r="B13" s="166" t="s">
        <v>29</v>
      </c>
      <c r="C13" s="159">
        <v>9.0999999999999998E-2</v>
      </c>
      <c r="D13" s="361">
        <v>8.4000000000000005E-2</v>
      </c>
      <c r="E13" s="361">
        <v>0.111</v>
      </c>
      <c r="F13" s="102">
        <v>8.1000000000000003E-2</v>
      </c>
      <c r="G13" s="361">
        <v>8.6999999999999994E-2</v>
      </c>
      <c r="H13" s="361">
        <v>8.7999999999999995E-2</v>
      </c>
      <c r="I13" s="102">
        <v>8.4000000000000005E-2</v>
      </c>
      <c r="J13" s="102">
        <v>7.8E-2</v>
      </c>
      <c r="K13" s="361">
        <v>7.6999999999999999E-2</v>
      </c>
      <c r="L13" s="361">
        <v>8.5999999999999993E-2</v>
      </c>
      <c r="M13" s="102">
        <v>8.2000000000000003E-2</v>
      </c>
      <c r="N13" s="325">
        <v>7.2999999999999995E-2</v>
      </c>
    </row>
    <row r="14" spans="1:14" s="322" customFormat="1">
      <c r="A14" s="166"/>
      <c r="B14" s="166" t="s">
        <v>8</v>
      </c>
      <c r="C14" s="159">
        <v>5.2999999999999999E-2</v>
      </c>
      <c r="D14" s="361">
        <v>0.05</v>
      </c>
      <c r="E14" s="361">
        <v>7.0000000000000007E-2</v>
      </c>
      <c r="F14" s="102">
        <v>5.1999999999999998E-2</v>
      </c>
      <c r="G14" s="361">
        <v>5.8999999999999997E-2</v>
      </c>
      <c r="H14" s="361">
        <v>6.3E-2</v>
      </c>
      <c r="I14" s="102">
        <v>5.8999999999999997E-2</v>
      </c>
      <c r="J14" s="102">
        <v>5.0999999999999997E-2</v>
      </c>
      <c r="K14" s="361">
        <v>0.05</v>
      </c>
      <c r="L14" s="361">
        <v>5.8000000000000003E-2</v>
      </c>
      <c r="M14" s="102">
        <v>5.5E-2</v>
      </c>
      <c r="N14" s="325">
        <v>4.9000000000000002E-2</v>
      </c>
    </row>
    <row r="15" spans="1:14" s="322" customFormat="1">
      <c r="A15" s="166"/>
      <c r="B15" s="166" t="s">
        <v>19</v>
      </c>
      <c r="C15" s="159">
        <v>0.06</v>
      </c>
      <c r="D15" s="361">
        <v>5.6000000000000001E-2</v>
      </c>
      <c r="E15" s="361">
        <v>7.6999999999999999E-2</v>
      </c>
      <c r="F15" s="102">
        <v>5.8000000000000003E-2</v>
      </c>
      <c r="G15" s="361">
        <v>6.4000000000000001E-2</v>
      </c>
      <c r="H15" s="361">
        <v>6.6000000000000003E-2</v>
      </c>
      <c r="I15" s="102">
        <v>6.3E-2</v>
      </c>
      <c r="J15" s="102">
        <v>5.6000000000000001E-2</v>
      </c>
      <c r="K15" s="361">
        <v>5.7000000000000002E-2</v>
      </c>
      <c r="L15" s="361">
        <v>6.6000000000000003E-2</v>
      </c>
      <c r="M15" s="102">
        <v>6.2E-2</v>
      </c>
      <c r="N15" s="325">
        <v>5.5E-2</v>
      </c>
    </row>
    <row r="16" spans="1:14" s="322" customFormat="1">
      <c r="A16" s="166"/>
      <c r="B16" s="166" t="s">
        <v>15</v>
      </c>
      <c r="C16" s="159">
        <v>7.0000000000000007E-2</v>
      </c>
      <c r="D16" s="361">
        <v>6.5000000000000002E-2</v>
      </c>
      <c r="E16" s="361">
        <v>8.6999999999999994E-2</v>
      </c>
      <c r="F16" s="102">
        <v>6.4000000000000001E-2</v>
      </c>
      <c r="G16" s="361">
        <v>7.0000000000000007E-2</v>
      </c>
      <c r="H16" s="361">
        <v>7.3999999999999996E-2</v>
      </c>
      <c r="I16" s="102">
        <v>7.0000000000000007E-2</v>
      </c>
      <c r="J16" s="102">
        <v>6.3E-2</v>
      </c>
      <c r="K16" s="361">
        <v>6.3E-2</v>
      </c>
      <c r="L16" s="361">
        <v>7.0999999999999994E-2</v>
      </c>
      <c r="M16" s="102">
        <v>6.8000000000000005E-2</v>
      </c>
      <c r="N16" s="325">
        <v>0.06</v>
      </c>
    </row>
    <row r="17" spans="1:14" s="322" customFormat="1">
      <c r="A17" s="166"/>
      <c r="B17" s="166" t="s">
        <v>14</v>
      </c>
      <c r="C17" s="159">
        <v>6.7000000000000004E-2</v>
      </c>
      <c r="D17" s="361">
        <v>6.0999999999999999E-2</v>
      </c>
      <c r="E17" s="361">
        <v>8.2000000000000003E-2</v>
      </c>
      <c r="F17" s="102">
        <v>6.2E-2</v>
      </c>
      <c r="G17" s="361">
        <v>6.9000000000000006E-2</v>
      </c>
      <c r="H17" s="361">
        <v>7.2999999999999995E-2</v>
      </c>
      <c r="I17" s="102">
        <v>6.9000000000000006E-2</v>
      </c>
      <c r="J17" s="102">
        <v>6.2E-2</v>
      </c>
      <c r="K17" s="361">
        <v>6.0999999999999999E-2</v>
      </c>
      <c r="L17" s="361">
        <v>6.8000000000000005E-2</v>
      </c>
      <c r="M17" s="102">
        <v>6.6000000000000003E-2</v>
      </c>
      <c r="N17" s="325">
        <v>5.8999999999999997E-2</v>
      </c>
    </row>
    <row r="18" spans="1:14" s="322" customFormat="1">
      <c r="A18" s="166"/>
      <c r="B18" s="166" t="s">
        <v>9</v>
      </c>
      <c r="C18" s="159">
        <v>0.06</v>
      </c>
      <c r="D18" s="361">
        <v>5.6000000000000001E-2</v>
      </c>
      <c r="E18" s="361">
        <v>7.6999999999999999E-2</v>
      </c>
      <c r="F18" s="102">
        <v>5.7000000000000002E-2</v>
      </c>
      <c r="G18" s="361">
        <v>6.3E-2</v>
      </c>
      <c r="H18" s="361">
        <v>6.6000000000000003E-2</v>
      </c>
      <c r="I18" s="102">
        <v>6.3E-2</v>
      </c>
      <c r="J18" s="102">
        <v>5.6000000000000001E-2</v>
      </c>
      <c r="K18" s="361">
        <v>5.5E-2</v>
      </c>
      <c r="L18" s="361">
        <v>6.3E-2</v>
      </c>
      <c r="M18" s="102">
        <v>5.8999999999999997E-2</v>
      </c>
      <c r="N18" s="325">
        <v>5.2999999999999999E-2</v>
      </c>
    </row>
    <row r="19" spans="1:14" s="322" customFormat="1">
      <c r="A19" s="166"/>
      <c r="B19" s="166" t="s">
        <v>20</v>
      </c>
      <c r="C19" s="159">
        <v>6.7000000000000004E-2</v>
      </c>
      <c r="D19" s="361">
        <v>6.2E-2</v>
      </c>
      <c r="E19" s="361">
        <v>8.5000000000000006E-2</v>
      </c>
      <c r="F19" s="102">
        <v>6.5000000000000002E-2</v>
      </c>
      <c r="G19" s="361">
        <v>7.4999999999999997E-2</v>
      </c>
      <c r="H19" s="361">
        <v>0.08</v>
      </c>
      <c r="I19" s="102">
        <v>7.4999999999999997E-2</v>
      </c>
      <c r="J19" s="102">
        <v>6.6000000000000003E-2</v>
      </c>
      <c r="K19" s="361">
        <v>6.5000000000000002E-2</v>
      </c>
      <c r="L19" s="361">
        <v>7.1999999999999995E-2</v>
      </c>
      <c r="M19" s="102">
        <v>7.0000000000000007E-2</v>
      </c>
      <c r="N19" s="325">
        <v>6.3E-2</v>
      </c>
    </row>
    <row r="20" spans="1:14" s="329" customFormat="1">
      <c r="A20" s="154"/>
      <c r="B20" s="154" t="s">
        <v>27</v>
      </c>
      <c r="C20" s="104">
        <v>0.10299999999999999</v>
      </c>
      <c r="D20" s="362">
        <v>9.6000000000000002E-2</v>
      </c>
      <c r="E20" s="362">
        <v>0.128</v>
      </c>
      <c r="F20" s="363">
        <v>9.7000000000000003E-2</v>
      </c>
      <c r="G20" s="362">
        <v>0.105</v>
      </c>
      <c r="H20" s="362">
        <v>0.105</v>
      </c>
      <c r="I20" s="363">
        <v>0.10100000000000001</v>
      </c>
      <c r="J20" s="363">
        <v>9.2999999999999999E-2</v>
      </c>
      <c r="K20" s="362">
        <v>9.1999999999999998E-2</v>
      </c>
      <c r="L20" s="362">
        <v>0.104</v>
      </c>
      <c r="M20" s="363">
        <v>0.1</v>
      </c>
      <c r="N20" s="327">
        <v>8.8999999999999996E-2</v>
      </c>
    </row>
    <row r="21" spans="1:14" s="322" customFormat="1">
      <c r="A21" s="166"/>
      <c r="B21" s="166" t="s">
        <v>24</v>
      </c>
      <c r="C21" s="159">
        <v>7.0999999999999994E-2</v>
      </c>
      <c r="D21" s="361">
        <v>6.6000000000000003E-2</v>
      </c>
      <c r="E21" s="361">
        <v>9.5000000000000001E-2</v>
      </c>
      <c r="F21" s="102">
        <v>7.4999999999999997E-2</v>
      </c>
      <c r="G21" s="361">
        <v>8.5999999999999993E-2</v>
      </c>
      <c r="H21" s="361">
        <v>9.0999999999999998E-2</v>
      </c>
      <c r="I21" s="102">
        <v>8.5999999999999993E-2</v>
      </c>
      <c r="J21" s="102">
        <v>7.4999999999999997E-2</v>
      </c>
      <c r="K21" s="361">
        <v>7.6999999999999999E-2</v>
      </c>
      <c r="L21" s="361">
        <v>8.8999999999999996E-2</v>
      </c>
      <c r="M21" s="102">
        <v>8.6999999999999994E-2</v>
      </c>
      <c r="N21" s="325">
        <v>7.5999999999999998E-2</v>
      </c>
    </row>
    <row r="22" spans="1:14" s="322" customFormat="1">
      <c r="A22" s="166"/>
      <c r="B22" s="166" t="s">
        <v>10</v>
      </c>
      <c r="C22" s="159">
        <v>6.0999999999999999E-2</v>
      </c>
      <c r="D22" s="361">
        <v>5.8000000000000003E-2</v>
      </c>
      <c r="E22" s="361">
        <v>7.9000000000000001E-2</v>
      </c>
      <c r="F22" s="102">
        <v>5.8000000000000003E-2</v>
      </c>
      <c r="G22" s="361">
        <v>6.4000000000000001E-2</v>
      </c>
      <c r="H22" s="361">
        <v>6.7000000000000004E-2</v>
      </c>
      <c r="I22" s="102">
        <v>6.3E-2</v>
      </c>
      <c r="J22" s="102">
        <v>5.6000000000000001E-2</v>
      </c>
      <c r="K22" s="361">
        <v>5.6000000000000001E-2</v>
      </c>
      <c r="L22" s="361">
        <v>6.4000000000000001E-2</v>
      </c>
      <c r="M22" s="102">
        <v>0.06</v>
      </c>
      <c r="N22" s="325">
        <v>5.3999999999999999E-2</v>
      </c>
    </row>
    <row r="23" spans="1:14" s="322" customFormat="1">
      <c r="A23" s="166"/>
      <c r="B23" s="166" t="s">
        <v>11</v>
      </c>
      <c r="C23" s="159">
        <v>6.7000000000000004E-2</v>
      </c>
      <c r="D23" s="361">
        <v>6.2E-2</v>
      </c>
      <c r="E23" s="361">
        <v>8.5999999999999993E-2</v>
      </c>
      <c r="F23" s="102">
        <v>6.7000000000000004E-2</v>
      </c>
      <c r="G23" s="361">
        <v>7.6999999999999999E-2</v>
      </c>
      <c r="H23" s="361">
        <v>8.1000000000000003E-2</v>
      </c>
      <c r="I23" s="102">
        <v>7.6999999999999999E-2</v>
      </c>
      <c r="J23" s="102">
        <v>6.6000000000000003E-2</v>
      </c>
      <c r="K23" s="361">
        <v>6.4000000000000001E-2</v>
      </c>
      <c r="L23" s="361">
        <v>7.1999999999999995E-2</v>
      </c>
      <c r="M23" s="102">
        <v>7.0000000000000007E-2</v>
      </c>
      <c r="N23" s="325">
        <v>6.3E-2</v>
      </c>
    </row>
    <row r="24" spans="1:14" s="322" customFormat="1">
      <c r="A24" s="166"/>
      <c r="B24" s="166" t="s">
        <v>18</v>
      </c>
      <c r="C24" s="159">
        <v>8.1000000000000003E-2</v>
      </c>
      <c r="D24" s="361">
        <v>7.4999999999999997E-2</v>
      </c>
      <c r="E24" s="361">
        <v>0.10199999999999999</v>
      </c>
      <c r="F24" s="102">
        <v>7.5999999999999998E-2</v>
      </c>
      <c r="G24" s="361">
        <v>8.3000000000000004E-2</v>
      </c>
      <c r="H24" s="361">
        <v>8.5000000000000006E-2</v>
      </c>
      <c r="I24" s="102">
        <v>8.1000000000000003E-2</v>
      </c>
      <c r="J24" s="102">
        <v>7.3999999999999996E-2</v>
      </c>
      <c r="K24" s="361">
        <v>7.2999999999999995E-2</v>
      </c>
      <c r="L24" s="361">
        <v>8.2000000000000003E-2</v>
      </c>
      <c r="M24" s="102">
        <v>0.08</v>
      </c>
      <c r="N24" s="325">
        <v>7.0999999999999994E-2</v>
      </c>
    </row>
    <row r="25" spans="1:14" s="322" customFormat="1">
      <c r="A25" s="166"/>
      <c r="B25" s="166" t="s">
        <v>17</v>
      </c>
      <c r="C25" s="160">
        <v>6.2E-2</v>
      </c>
      <c r="D25" s="361">
        <v>5.6000000000000001E-2</v>
      </c>
      <c r="E25" s="361">
        <v>7.8E-2</v>
      </c>
      <c r="F25" s="102">
        <v>6.2E-2</v>
      </c>
      <c r="G25" s="361">
        <v>7.0999999999999994E-2</v>
      </c>
      <c r="H25" s="361">
        <v>7.5999999999999998E-2</v>
      </c>
      <c r="I25" s="102">
        <v>7.0999999999999994E-2</v>
      </c>
      <c r="J25" s="102">
        <v>6.2E-2</v>
      </c>
      <c r="K25" s="361">
        <v>0.06</v>
      </c>
      <c r="L25" s="361">
        <v>7.0000000000000007E-2</v>
      </c>
      <c r="M25" s="102">
        <v>6.9000000000000006E-2</v>
      </c>
      <c r="N25" s="325">
        <v>6.0999999999999999E-2</v>
      </c>
    </row>
    <row r="26" spans="1:14" s="322" customFormat="1">
      <c r="A26" s="166"/>
      <c r="B26" s="157" t="s">
        <v>44</v>
      </c>
      <c r="C26" s="155">
        <v>7.6999999999999999E-2</v>
      </c>
      <c r="D26" s="155">
        <v>7.0999999999999994E-2</v>
      </c>
      <c r="E26" s="155">
        <v>9.6000000000000002E-2</v>
      </c>
      <c r="F26" s="155">
        <v>7.1999999999999995E-2</v>
      </c>
      <c r="G26" s="155">
        <v>0.08</v>
      </c>
      <c r="H26" s="155">
        <v>8.2000000000000003E-2</v>
      </c>
      <c r="I26" s="156">
        <v>7.8E-2</v>
      </c>
      <c r="J26" s="155">
        <v>7.0999999999999994E-2</v>
      </c>
      <c r="K26" s="156">
        <v>7.0000000000000007E-2</v>
      </c>
      <c r="L26" s="155">
        <v>7.9000000000000001E-2</v>
      </c>
      <c r="M26" s="155">
        <v>7.4999999999999997E-2</v>
      </c>
      <c r="N26" s="325">
        <v>6.7000000000000004E-2</v>
      </c>
    </row>
    <row r="27" spans="1:14" s="329" customFormat="1">
      <c r="A27" s="154"/>
      <c r="B27" s="154" t="s">
        <v>27</v>
      </c>
      <c r="C27" s="104">
        <v>0.10299999999999999</v>
      </c>
      <c r="D27" s="362">
        <v>9.6000000000000002E-2</v>
      </c>
      <c r="E27" s="362">
        <v>0.128</v>
      </c>
      <c r="F27" s="363">
        <v>9.7000000000000003E-2</v>
      </c>
      <c r="G27" s="362">
        <v>0.105</v>
      </c>
      <c r="H27" s="362">
        <v>0.105</v>
      </c>
      <c r="I27" s="363">
        <v>0.10100000000000001</v>
      </c>
      <c r="J27" s="363">
        <v>9.2999999999999999E-2</v>
      </c>
      <c r="K27" s="362">
        <v>9.1999999999999998E-2</v>
      </c>
      <c r="L27" s="362">
        <v>0.104</v>
      </c>
      <c r="M27" s="363">
        <v>0.1</v>
      </c>
      <c r="N27" s="327">
        <v>8.8999999999999996E-2</v>
      </c>
    </row>
    <row r="28" spans="1:14" s="322" customFormat="1"/>
    <row r="29" spans="1:14" s="322" customFormat="1" ht="26.4" customHeight="1">
      <c r="A29" s="452" t="s">
        <v>155</v>
      </c>
      <c r="B29" s="452"/>
      <c r="C29" s="452"/>
      <c r="D29" s="452"/>
      <c r="E29" s="452"/>
      <c r="F29" s="452"/>
    </row>
    <row r="30" spans="1:14" s="322" customFormat="1" ht="30" customHeight="1">
      <c r="A30" s="452" t="s">
        <v>156</v>
      </c>
      <c r="B30" s="452"/>
      <c r="C30" s="452"/>
      <c r="D30" s="452"/>
      <c r="E30" s="452"/>
      <c r="F30" s="452"/>
    </row>
    <row r="31" spans="1:14" s="322" customFormat="1">
      <c r="A31" s="335"/>
      <c r="B31" s="335"/>
      <c r="C31" s="335"/>
      <c r="D31" s="335"/>
      <c r="E31" s="335"/>
      <c r="F31" s="335"/>
    </row>
    <row r="32" spans="1:14" s="422" customFormat="1">
      <c r="A32" s="364" t="s">
        <v>548</v>
      </c>
      <c r="B32" s="94"/>
      <c r="C32" s="94"/>
      <c r="D32" s="94"/>
      <c r="E32" s="94"/>
      <c r="F32" s="94"/>
    </row>
    <row r="33" spans="1:17" s="421" customFormat="1">
      <c r="A33" s="429"/>
      <c r="B33" s="429"/>
      <c r="C33" s="429"/>
      <c r="D33" s="429"/>
      <c r="E33" s="429"/>
      <c r="F33" s="429"/>
    </row>
    <row r="34" spans="1:17" s="421" customFormat="1">
      <c r="A34" s="429"/>
      <c r="C34" s="430"/>
      <c r="D34" s="468">
        <v>2020</v>
      </c>
      <c r="E34" s="469"/>
      <c r="F34" s="469"/>
      <c r="G34" s="469"/>
      <c r="H34" s="468">
        <v>2021</v>
      </c>
      <c r="I34" s="468"/>
      <c r="J34" s="468"/>
      <c r="K34" s="468"/>
      <c r="L34" s="468"/>
      <c r="M34" s="468"/>
      <c r="N34" s="468"/>
      <c r="O34" s="468"/>
    </row>
    <row r="35" spans="1:17" s="421" customFormat="1">
      <c r="A35" s="429"/>
      <c r="C35" s="392" t="s">
        <v>157</v>
      </c>
      <c r="D35" s="158" t="s">
        <v>147</v>
      </c>
      <c r="E35" s="392" t="s">
        <v>148</v>
      </c>
      <c r="F35" s="158" t="s">
        <v>149</v>
      </c>
      <c r="G35" s="392" t="s">
        <v>150</v>
      </c>
      <c r="H35" s="392" t="s">
        <v>151</v>
      </c>
      <c r="I35" s="392" t="s">
        <v>152</v>
      </c>
      <c r="J35" s="158" t="s">
        <v>546</v>
      </c>
      <c r="K35" s="392" t="s">
        <v>153</v>
      </c>
      <c r="L35" s="392" t="s">
        <v>154</v>
      </c>
      <c r="M35" s="158" t="s">
        <v>547</v>
      </c>
      <c r="N35" s="158" t="s">
        <v>145</v>
      </c>
      <c r="O35" s="158" t="s">
        <v>146</v>
      </c>
      <c r="P35" s="392" t="s">
        <v>69</v>
      </c>
      <c r="Q35" s="392" t="s">
        <v>596</v>
      </c>
    </row>
    <row r="36" spans="1:17" s="421" customFormat="1">
      <c r="A36" s="429"/>
      <c r="B36" s="166" t="s">
        <v>8</v>
      </c>
      <c r="C36" s="161">
        <f t="shared" ref="C36:C54" si="0">MEDIAN(D36:O36)</f>
        <v>5.3999999999999999E-2</v>
      </c>
      <c r="D36" s="159">
        <v>5.2999999999999999E-2</v>
      </c>
      <c r="E36" s="361">
        <v>0.05</v>
      </c>
      <c r="F36" s="361">
        <v>7.0000000000000007E-2</v>
      </c>
      <c r="G36" s="102">
        <v>5.1999999999999998E-2</v>
      </c>
      <c r="H36" s="361">
        <v>5.8999999999999997E-2</v>
      </c>
      <c r="I36" s="361">
        <v>6.3E-2</v>
      </c>
      <c r="J36" s="102">
        <v>5.8999999999999997E-2</v>
      </c>
      <c r="K36" s="102">
        <v>5.0999999999999997E-2</v>
      </c>
      <c r="L36" s="361">
        <v>0.05</v>
      </c>
      <c r="M36" s="361">
        <v>5.8000000000000003E-2</v>
      </c>
      <c r="N36" s="102">
        <v>5.5E-2</v>
      </c>
      <c r="O36" s="325">
        <v>4.9000000000000002E-2</v>
      </c>
      <c r="Q36" s="161">
        <v>7.5999999999999998E-2</v>
      </c>
    </row>
    <row r="37" spans="1:17" s="421" customFormat="1">
      <c r="A37" s="429"/>
      <c r="B37" s="166" t="s">
        <v>9</v>
      </c>
      <c r="C37" s="161">
        <f t="shared" si="0"/>
        <v>5.9499999999999997E-2</v>
      </c>
      <c r="D37" s="159">
        <v>0.06</v>
      </c>
      <c r="E37" s="361">
        <v>5.6000000000000001E-2</v>
      </c>
      <c r="F37" s="361">
        <v>7.6999999999999999E-2</v>
      </c>
      <c r="G37" s="102">
        <v>5.7000000000000002E-2</v>
      </c>
      <c r="H37" s="361">
        <v>6.3E-2</v>
      </c>
      <c r="I37" s="361">
        <v>6.6000000000000003E-2</v>
      </c>
      <c r="J37" s="102">
        <v>6.3E-2</v>
      </c>
      <c r="K37" s="102">
        <v>5.6000000000000001E-2</v>
      </c>
      <c r="L37" s="361">
        <v>5.5E-2</v>
      </c>
      <c r="M37" s="361">
        <v>6.3E-2</v>
      </c>
      <c r="N37" s="102">
        <v>5.8999999999999997E-2</v>
      </c>
      <c r="O37" s="325">
        <v>5.2999999999999999E-2</v>
      </c>
      <c r="Q37" s="161">
        <v>7.5999999999999998E-2</v>
      </c>
    </row>
    <row r="38" spans="1:17" s="421" customFormat="1">
      <c r="A38" s="429"/>
      <c r="B38" s="166" t="s">
        <v>10</v>
      </c>
      <c r="C38" s="161">
        <f t="shared" si="0"/>
        <v>6.0499999999999998E-2</v>
      </c>
      <c r="D38" s="159">
        <v>6.0999999999999999E-2</v>
      </c>
      <c r="E38" s="361">
        <v>5.8000000000000003E-2</v>
      </c>
      <c r="F38" s="361">
        <v>7.9000000000000001E-2</v>
      </c>
      <c r="G38" s="102">
        <v>5.8000000000000003E-2</v>
      </c>
      <c r="H38" s="361">
        <v>6.4000000000000001E-2</v>
      </c>
      <c r="I38" s="361">
        <v>6.7000000000000004E-2</v>
      </c>
      <c r="J38" s="102">
        <v>6.3E-2</v>
      </c>
      <c r="K38" s="102">
        <v>5.6000000000000001E-2</v>
      </c>
      <c r="L38" s="361">
        <v>5.6000000000000001E-2</v>
      </c>
      <c r="M38" s="361">
        <v>6.4000000000000001E-2</v>
      </c>
      <c r="N38" s="102">
        <v>0.06</v>
      </c>
      <c r="O38" s="325">
        <v>5.3999999999999999E-2</v>
      </c>
      <c r="P38" s="105"/>
      <c r="Q38" s="161">
        <v>7.5999999999999998E-2</v>
      </c>
    </row>
    <row r="39" spans="1:17" s="421" customFormat="1">
      <c r="A39" s="429"/>
      <c r="B39" s="166" t="s">
        <v>19</v>
      </c>
      <c r="C39" s="161">
        <f t="shared" si="0"/>
        <v>6.0999999999999999E-2</v>
      </c>
      <c r="D39" s="159">
        <v>0.06</v>
      </c>
      <c r="E39" s="361">
        <v>5.6000000000000001E-2</v>
      </c>
      <c r="F39" s="361">
        <v>7.6999999999999999E-2</v>
      </c>
      <c r="G39" s="102">
        <v>5.8000000000000003E-2</v>
      </c>
      <c r="H39" s="361">
        <v>6.4000000000000001E-2</v>
      </c>
      <c r="I39" s="361">
        <v>6.6000000000000003E-2</v>
      </c>
      <c r="J39" s="102">
        <v>6.3E-2</v>
      </c>
      <c r="K39" s="102">
        <v>5.6000000000000001E-2</v>
      </c>
      <c r="L39" s="361">
        <v>5.7000000000000002E-2</v>
      </c>
      <c r="M39" s="361">
        <v>6.6000000000000003E-2</v>
      </c>
      <c r="N39" s="102">
        <v>6.2E-2</v>
      </c>
      <c r="O39" s="325">
        <v>5.5E-2</v>
      </c>
      <c r="Q39" s="161">
        <v>7.5999999999999998E-2</v>
      </c>
    </row>
    <row r="40" spans="1:17" s="421" customFormat="1">
      <c r="A40" s="429"/>
      <c r="B40" s="166" t="s">
        <v>12</v>
      </c>
      <c r="C40" s="161">
        <f t="shared" si="0"/>
        <v>6.3500000000000001E-2</v>
      </c>
      <c r="D40" s="159">
        <v>6.2E-2</v>
      </c>
      <c r="E40" s="361">
        <v>5.8000000000000003E-2</v>
      </c>
      <c r="F40" s="361">
        <v>0.08</v>
      </c>
      <c r="G40" s="102">
        <v>0.06</v>
      </c>
      <c r="H40" s="361">
        <v>6.6000000000000003E-2</v>
      </c>
      <c r="I40" s="361">
        <v>7.0000000000000007E-2</v>
      </c>
      <c r="J40" s="102">
        <v>6.5000000000000002E-2</v>
      </c>
      <c r="K40" s="102">
        <v>5.8000000000000003E-2</v>
      </c>
      <c r="L40" s="361">
        <v>5.8000000000000003E-2</v>
      </c>
      <c r="M40" s="361">
        <v>6.9000000000000006E-2</v>
      </c>
      <c r="N40" s="102">
        <v>6.5000000000000002E-2</v>
      </c>
      <c r="O40" s="325">
        <v>5.8999999999999997E-2</v>
      </c>
      <c r="Q40" s="161">
        <v>7.5999999999999998E-2</v>
      </c>
    </row>
    <row r="41" spans="1:17" s="421" customFormat="1">
      <c r="A41" s="429"/>
      <c r="B41" s="166" t="s">
        <v>17</v>
      </c>
      <c r="C41" s="161">
        <f t="shared" si="0"/>
        <v>6.5500000000000003E-2</v>
      </c>
      <c r="D41" s="160">
        <v>6.2E-2</v>
      </c>
      <c r="E41" s="361">
        <v>5.6000000000000001E-2</v>
      </c>
      <c r="F41" s="361">
        <v>7.8E-2</v>
      </c>
      <c r="G41" s="102">
        <v>6.2E-2</v>
      </c>
      <c r="H41" s="361">
        <v>7.0999999999999994E-2</v>
      </c>
      <c r="I41" s="361">
        <v>7.5999999999999998E-2</v>
      </c>
      <c r="J41" s="102">
        <v>7.0999999999999994E-2</v>
      </c>
      <c r="K41" s="102">
        <v>6.2E-2</v>
      </c>
      <c r="L41" s="361">
        <v>0.06</v>
      </c>
      <c r="M41" s="361">
        <v>7.0000000000000007E-2</v>
      </c>
      <c r="N41" s="102">
        <v>6.9000000000000006E-2</v>
      </c>
      <c r="O41" s="325">
        <v>6.0999999999999999E-2</v>
      </c>
      <c r="Q41" s="161">
        <v>7.5999999999999998E-2</v>
      </c>
    </row>
    <row r="42" spans="1:17" s="421" customFormat="1">
      <c r="A42" s="429"/>
      <c r="B42" s="166" t="s">
        <v>14</v>
      </c>
      <c r="C42" s="161">
        <f t="shared" si="0"/>
        <v>6.6500000000000004E-2</v>
      </c>
      <c r="D42" s="159">
        <v>6.7000000000000004E-2</v>
      </c>
      <c r="E42" s="361">
        <v>6.0999999999999999E-2</v>
      </c>
      <c r="F42" s="361">
        <v>8.2000000000000003E-2</v>
      </c>
      <c r="G42" s="102">
        <v>6.2E-2</v>
      </c>
      <c r="H42" s="361">
        <v>6.9000000000000006E-2</v>
      </c>
      <c r="I42" s="361">
        <v>7.2999999999999995E-2</v>
      </c>
      <c r="J42" s="102">
        <v>6.9000000000000006E-2</v>
      </c>
      <c r="K42" s="102">
        <v>6.2E-2</v>
      </c>
      <c r="L42" s="361">
        <v>6.0999999999999999E-2</v>
      </c>
      <c r="M42" s="361">
        <v>6.8000000000000005E-2</v>
      </c>
      <c r="N42" s="102">
        <v>6.6000000000000003E-2</v>
      </c>
      <c r="O42" s="325">
        <v>5.8999999999999997E-2</v>
      </c>
      <c r="Q42" s="161">
        <v>7.5999999999999998E-2</v>
      </c>
    </row>
    <row r="43" spans="1:17" s="421" customFormat="1">
      <c r="A43" s="429"/>
      <c r="B43" s="166" t="s">
        <v>20</v>
      </c>
      <c r="C43" s="161">
        <f t="shared" si="0"/>
        <v>6.8500000000000005E-2</v>
      </c>
      <c r="D43" s="159">
        <v>6.7000000000000004E-2</v>
      </c>
      <c r="E43" s="361">
        <v>6.2E-2</v>
      </c>
      <c r="F43" s="361">
        <v>8.5000000000000006E-2</v>
      </c>
      <c r="G43" s="102">
        <v>6.5000000000000002E-2</v>
      </c>
      <c r="H43" s="361">
        <v>7.4999999999999997E-2</v>
      </c>
      <c r="I43" s="361">
        <v>0.08</v>
      </c>
      <c r="J43" s="102">
        <v>7.4999999999999997E-2</v>
      </c>
      <c r="K43" s="102">
        <v>6.6000000000000003E-2</v>
      </c>
      <c r="L43" s="361">
        <v>6.5000000000000002E-2</v>
      </c>
      <c r="M43" s="361">
        <v>7.1999999999999995E-2</v>
      </c>
      <c r="N43" s="102">
        <v>7.0000000000000007E-2</v>
      </c>
      <c r="O43" s="325">
        <v>6.3E-2</v>
      </c>
      <c r="Q43" s="161">
        <v>7.5999999999999998E-2</v>
      </c>
    </row>
    <row r="44" spans="1:17" s="421" customFormat="1">
      <c r="A44" s="429"/>
      <c r="B44" s="166" t="s">
        <v>11</v>
      </c>
      <c r="C44" s="161">
        <f t="shared" si="0"/>
        <v>6.8500000000000005E-2</v>
      </c>
      <c r="D44" s="159">
        <v>6.7000000000000004E-2</v>
      </c>
      <c r="E44" s="361">
        <v>6.2E-2</v>
      </c>
      <c r="F44" s="361">
        <v>8.5999999999999993E-2</v>
      </c>
      <c r="G44" s="102">
        <v>6.7000000000000004E-2</v>
      </c>
      <c r="H44" s="361">
        <v>7.6999999999999999E-2</v>
      </c>
      <c r="I44" s="361">
        <v>8.1000000000000003E-2</v>
      </c>
      <c r="J44" s="102">
        <v>7.6999999999999999E-2</v>
      </c>
      <c r="K44" s="102">
        <v>6.6000000000000003E-2</v>
      </c>
      <c r="L44" s="361">
        <v>6.4000000000000001E-2</v>
      </c>
      <c r="M44" s="361">
        <v>7.1999999999999995E-2</v>
      </c>
      <c r="N44" s="102">
        <v>7.0000000000000007E-2</v>
      </c>
      <c r="O44" s="325">
        <v>6.3E-2</v>
      </c>
      <c r="P44" s="327"/>
      <c r="Q44" s="161">
        <v>7.5999999999999998E-2</v>
      </c>
    </row>
    <row r="45" spans="1:17" s="421" customFormat="1">
      <c r="A45" s="429"/>
      <c r="B45" s="166" t="s">
        <v>15</v>
      </c>
      <c r="C45" s="161">
        <f t="shared" si="0"/>
        <v>6.9000000000000006E-2</v>
      </c>
      <c r="D45" s="159">
        <v>7.0000000000000007E-2</v>
      </c>
      <c r="E45" s="361">
        <v>6.5000000000000002E-2</v>
      </c>
      <c r="F45" s="361">
        <v>8.6999999999999994E-2</v>
      </c>
      <c r="G45" s="102">
        <v>6.4000000000000001E-2</v>
      </c>
      <c r="H45" s="361">
        <v>7.0000000000000007E-2</v>
      </c>
      <c r="I45" s="361">
        <v>7.3999999999999996E-2</v>
      </c>
      <c r="J45" s="102">
        <v>7.0000000000000007E-2</v>
      </c>
      <c r="K45" s="102">
        <v>6.3E-2</v>
      </c>
      <c r="L45" s="361">
        <v>6.3E-2</v>
      </c>
      <c r="M45" s="361">
        <v>7.0999999999999994E-2</v>
      </c>
      <c r="N45" s="102">
        <v>6.8000000000000005E-2</v>
      </c>
      <c r="O45" s="325">
        <v>0.06</v>
      </c>
      <c r="Q45" s="161">
        <v>7.5999999999999998E-2</v>
      </c>
    </row>
    <row r="46" spans="1:17" s="421" customFormat="1">
      <c r="A46" s="429"/>
      <c r="B46" s="166" t="s">
        <v>30</v>
      </c>
      <c r="C46" s="161">
        <f t="shared" si="0"/>
        <v>7.1000000000000008E-2</v>
      </c>
      <c r="D46" s="159">
        <v>6.8000000000000005E-2</v>
      </c>
      <c r="E46" s="361">
        <v>6.3E-2</v>
      </c>
      <c r="F46" s="361">
        <v>8.7999999999999995E-2</v>
      </c>
      <c r="G46" s="102">
        <v>6.7000000000000004E-2</v>
      </c>
      <c r="H46" s="361">
        <v>7.5999999999999998E-2</v>
      </c>
      <c r="I46" s="361">
        <v>0.08</v>
      </c>
      <c r="J46" s="102">
        <v>7.3999999999999996E-2</v>
      </c>
      <c r="K46" s="102">
        <v>6.7000000000000004E-2</v>
      </c>
      <c r="L46" s="361">
        <v>6.6000000000000003E-2</v>
      </c>
      <c r="M46" s="361">
        <v>7.9000000000000001E-2</v>
      </c>
      <c r="N46" s="102">
        <v>7.4999999999999997E-2</v>
      </c>
      <c r="O46" s="325">
        <v>6.6000000000000003E-2</v>
      </c>
      <c r="Q46" s="161">
        <v>7.5999999999999998E-2</v>
      </c>
    </row>
    <row r="47" spans="1:17" s="421" customFormat="1">
      <c r="A47" s="429"/>
      <c r="B47" s="166" t="s">
        <v>13</v>
      </c>
      <c r="C47" s="161">
        <f t="shared" si="0"/>
        <v>7.3499999999999996E-2</v>
      </c>
      <c r="D47" s="159">
        <v>7.8E-2</v>
      </c>
      <c r="E47" s="360">
        <v>7.1999999999999995E-2</v>
      </c>
      <c r="F47" s="361">
        <v>9.5000000000000001E-2</v>
      </c>
      <c r="G47" s="102">
        <v>7.0000000000000007E-2</v>
      </c>
      <c r="H47" s="361">
        <v>7.5999999999999998E-2</v>
      </c>
      <c r="I47" s="361">
        <v>7.8E-2</v>
      </c>
      <c r="J47" s="102">
        <v>7.3999999999999996E-2</v>
      </c>
      <c r="K47" s="102">
        <v>6.8000000000000005E-2</v>
      </c>
      <c r="L47" s="361">
        <v>6.8000000000000005E-2</v>
      </c>
      <c r="M47" s="361">
        <v>7.6999999999999999E-2</v>
      </c>
      <c r="N47" s="102">
        <v>7.2999999999999995E-2</v>
      </c>
      <c r="O47" s="325">
        <v>6.6000000000000003E-2</v>
      </c>
      <c r="Q47" s="161">
        <v>7.5999999999999998E-2</v>
      </c>
    </row>
    <row r="48" spans="1:17" s="421" customFormat="1">
      <c r="A48" s="429"/>
      <c r="B48" s="166" t="s">
        <v>31</v>
      </c>
      <c r="C48" s="161">
        <f t="shared" si="0"/>
        <v>7.9000000000000001E-2</v>
      </c>
      <c r="D48" s="159">
        <v>7.6999999999999999E-2</v>
      </c>
      <c r="E48" s="361">
        <v>7.2999999999999995E-2</v>
      </c>
      <c r="F48" s="361">
        <v>0.1</v>
      </c>
      <c r="G48" s="102">
        <v>7.5999999999999998E-2</v>
      </c>
      <c r="H48" s="361">
        <v>8.3000000000000004E-2</v>
      </c>
      <c r="I48" s="361">
        <v>8.5999999999999993E-2</v>
      </c>
      <c r="J48" s="102">
        <v>8.1000000000000003E-2</v>
      </c>
      <c r="K48" s="102">
        <v>7.3999999999999996E-2</v>
      </c>
      <c r="L48" s="361">
        <v>7.3999999999999996E-2</v>
      </c>
      <c r="M48" s="361">
        <v>8.7999999999999995E-2</v>
      </c>
      <c r="N48" s="102">
        <v>8.3000000000000004E-2</v>
      </c>
      <c r="O48" s="325">
        <v>7.3999999999999996E-2</v>
      </c>
      <c r="Q48" s="161">
        <v>7.5999999999999998E-2</v>
      </c>
    </row>
    <row r="49" spans="1:17" s="421" customFormat="1">
      <c r="A49" s="429"/>
      <c r="B49" s="166" t="s">
        <v>18</v>
      </c>
      <c r="C49" s="161">
        <f t="shared" si="0"/>
        <v>8.0500000000000002E-2</v>
      </c>
      <c r="D49" s="159">
        <v>8.1000000000000003E-2</v>
      </c>
      <c r="E49" s="361">
        <v>7.4999999999999997E-2</v>
      </c>
      <c r="F49" s="361">
        <v>0.10199999999999999</v>
      </c>
      <c r="G49" s="102">
        <v>7.5999999999999998E-2</v>
      </c>
      <c r="H49" s="361">
        <v>8.3000000000000004E-2</v>
      </c>
      <c r="I49" s="361">
        <v>8.5000000000000006E-2</v>
      </c>
      <c r="J49" s="102">
        <v>8.1000000000000003E-2</v>
      </c>
      <c r="K49" s="102">
        <v>7.3999999999999996E-2</v>
      </c>
      <c r="L49" s="361">
        <v>7.2999999999999995E-2</v>
      </c>
      <c r="M49" s="361">
        <v>8.2000000000000003E-2</v>
      </c>
      <c r="N49" s="102">
        <v>0.08</v>
      </c>
      <c r="O49" s="325">
        <v>7.0999999999999994E-2</v>
      </c>
      <c r="Q49" s="161">
        <v>7.5999999999999998E-2</v>
      </c>
    </row>
    <row r="50" spans="1:17" s="421" customFormat="1">
      <c r="A50" s="429"/>
      <c r="B50" s="166" t="s">
        <v>24</v>
      </c>
      <c r="C50" s="161">
        <f t="shared" si="0"/>
        <v>8.1499999999999989E-2</v>
      </c>
      <c r="D50" s="159">
        <v>7.0999999999999994E-2</v>
      </c>
      <c r="E50" s="361">
        <v>6.6000000000000003E-2</v>
      </c>
      <c r="F50" s="361">
        <v>9.5000000000000001E-2</v>
      </c>
      <c r="G50" s="102">
        <v>7.4999999999999997E-2</v>
      </c>
      <c r="H50" s="361">
        <v>8.5999999999999993E-2</v>
      </c>
      <c r="I50" s="361">
        <v>9.0999999999999998E-2</v>
      </c>
      <c r="J50" s="102">
        <v>8.5999999999999993E-2</v>
      </c>
      <c r="K50" s="102">
        <v>7.4999999999999997E-2</v>
      </c>
      <c r="L50" s="361">
        <v>7.6999999999999999E-2</v>
      </c>
      <c r="M50" s="361">
        <v>8.8999999999999996E-2</v>
      </c>
      <c r="N50" s="102">
        <v>8.6999999999999994E-2</v>
      </c>
      <c r="O50" s="325">
        <v>7.5999999999999998E-2</v>
      </c>
      <c r="Q50" s="161">
        <v>7.5999999999999998E-2</v>
      </c>
    </row>
    <row r="51" spans="1:17" s="421" customFormat="1">
      <c r="A51" s="429"/>
      <c r="B51" s="166" t="s">
        <v>29</v>
      </c>
      <c r="C51" s="161">
        <f t="shared" si="0"/>
        <v>8.4000000000000005E-2</v>
      </c>
      <c r="D51" s="159">
        <v>9.0999999999999998E-2</v>
      </c>
      <c r="E51" s="361">
        <v>8.4000000000000005E-2</v>
      </c>
      <c r="F51" s="361">
        <v>0.111</v>
      </c>
      <c r="G51" s="102">
        <v>8.1000000000000003E-2</v>
      </c>
      <c r="H51" s="361">
        <v>8.6999999999999994E-2</v>
      </c>
      <c r="I51" s="361">
        <v>8.7999999999999995E-2</v>
      </c>
      <c r="J51" s="102">
        <v>8.4000000000000005E-2</v>
      </c>
      <c r="K51" s="102">
        <v>7.8E-2</v>
      </c>
      <c r="L51" s="361">
        <v>7.6999999999999999E-2</v>
      </c>
      <c r="M51" s="361">
        <v>8.5999999999999993E-2</v>
      </c>
      <c r="N51" s="102">
        <v>8.2000000000000003E-2</v>
      </c>
      <c r="O51" s="325">
        <v>7.2999999999999995E-2</v>
      </c>
      <c r="P51" s="105"/>
      <c r="Q51" s="161">
        <v>7.5999999999999998E-2</v>
      </c>
    </row>
    <row r="52" spans="1:17" s="421" customFormat="1">
      <c r="A52" s="429"/>
      <c r="B52" s="166" t="s">
        <v>34</v>
      </c>
      <c r="C52" s="161">
        <f t="shared" si="0"/>
        <v>8.7499999999999994E-2</v>
      </c>
      <c r="D52" s="159">
        <v>7.9000000000000001E-2</v>
      </c>
      <c r="E52" s="361">
        <v>7.1999999999999995E-2</v>
      </c>
      <c r="F52" s="361">
        <v>0.10199999999999999</v>
      </c>
      <c r="G52" s="102">
        <v>8.4000000000000005E-2</v>
      </c>
      <c r="H52" s="361">
        <v>9.8000000000000004E-2</v>
      </c>
      <c r="I52" s="361">
        <v>0.10100000000000001</v>
      </c>
      <c r="J52" s="102">
        <v>9.5000000000000001E-2</v>
      </c>
      <c r="K52" s="102">
        <v>8.2000000000000003E-2</v>
      </c>
      <c r="L52" s="361">
        <v>0.08</v>
      </c>
      <c r="M52" s="361">
        <v>9.0999999999999998E-2</v>
      </c>
      <c r="N52" s="102">
        <v>9.1999999999999998E-2</v>
      </c>
      <c r="O52" s="325">
        <v>8.2000000000000003E-2</v>
      </c>
      <c r="Q52" s="161">
        <v>7.5999999999999998E-2</v>
      </c>
    </row>
    <row r="53" spans="1:17" s="386" customFormat="1">
      <c r="A53" s="153"/>
      <c r="B53" s="166" t="s">
        <v>32</v>
      </c>
      <c r="C53" s="161">
        <f t="shared" si="0"/>
        <v>9.0999999999999998E-2</v>
      </c>
      <c r="D53" s="159">
        <v>7.3999999999999996E-2</v>
      </c>
      <c r="E53" s="361">
        <v>7.2999999999999995E-2</v>
      </c>
      <c r="F53" s="361">
        <v>0.12</v>
      </c>
      <c r="G53" s="102">
        <v>0.10299999999999999</v>
      </c>
      <c r="H53" s="361">
        <v>0.129</v>
      </c>
      <c r="I53" s="361">
        <v>0.13400000000000001</v>
      </c>
      <c r="J53" s="102">
        <v>0.126</v>
      </c>
      <c r="K53" s="102">
        <v>0.1</v>
      </c>
      <c r="L53" s="361">
        <v>8.2000000000000003E-2</v>
      </c>
      <c r="M53" s="361">
        <v>7.4999999999999997E-2</v>
      </c>
      <c r="N53" s="102">
        <v>6.6000000000000003E-2</v>
      </c>
      <c r="O53" s="325">
        <v>0.06</v>
      </c>
      <c r="P53" s="421"/>
      <c r="Q53" s="161">
        <v>7.5999999999999998E-2</v>
      </c>
    </row>
    <row r="54" spans="1:17" s="421" customFormat="1">
      <c r="A54" s="429"/>
      <c r="B54" s="166" t="s">
        <v>33</v>
      </c>
      <c r="C54" s="161">
        <f t="shared" si="0"/>
        <v>9.6000000000000002E-2</v>
      </c>
      <c r="D54" s="159">
        <v>9.9000000000000005E-2</v>
      </c>
      <c r="E54" s="361">
        <v>9.2999999999999999E-2</v>
      </c>
      <c r="F54" s="361">
        <v>0.125</v>
      </c>
      <c r="G54" s="102">
        <v>9.4E-2</v>
      </c>
      <c r="H54" s="361">
        <v>0.1</v>
      </c>
      <c r="I54" s="361">
        <v>0.10100000000000001</v>
      </c>
      <c r="J54" s="102">
        <v>9.7000000000000003E-2</v>
      </c>
      <c r="K54" s="102">
        <v>0.09</v>
      </c>
      <c r="L54" s="361">
        <v>8.8999999999999996E-2</v>
      </c>
      <c r="M54" s="361">
        <v>9.9000000000000005E-2</v>
      </c>
      <c r="N54" s="102">
        <v>9.5000000000000001E-2</v>
      </c>
      <c r="O54" s="325">
        <v>8.4000000000000005E-2</v>
      </c>
      <c r="Q54" s="161">
        <v>7.5999999999999998E-2</v>
      </c>
    </row>
    <row r="55" spans="1:17" s="421" customFormat="1">
      <c r="A55" s="429"/>
      <c r="B55" s="154" t="s">
        <v>27</v>
      </c>
      <c r="D55" s="104">
        <v>0.10299999999999999</v>
      </c>
      <c r="E55" s="362">
        <v>9.6000000000000002E-2</v>
      </c>
      <c r="F55" s="362">
        <v>0.128</v>
      </c>
      <c r="G55" s="363">
        <v>9.7000000000000003E-2</v>
      </c>
      <c r="H55" s="362">
        <v>0.105</v>
      </c>
      <c r="I55" s="362">
        <v>0.105</v>
      </c>
      <c r="J55" s="363">
        <v>0.10100000000000001</v>
      </c>
      <c r="K55" s="363">
        <v>9.2999999999999999E-2</v>
      </c>
      <c r="L55" s="362">
        <v>9.1999999999999998E-2</v>
      </c>
      <c r="M55" s="362">
        <v>0.104</v>
      </c>
      <c r="N55" s="363">
        <v>0.1</v>
      </c>
      <c r="O55" s="327">
        <v>8.8999999999999996E-2</v>
      </c>
      <c r="P55" s="105">
        <f>MEDIAN(D55:O55)</f>
        <v>0.10050000000000001</v>
      </c>
      <c r="Q55" s="161">
        <v>7.5999999999999998E-2</v>
      </c>
    </row>
    <row r="56" spans="1:17" s="421" customFormat="1">
      <c r="A56" s="429"/>
      <c r="B56" s="166" t="s">
        <v>25</v>
      </c>
      <c r="C56" s="102">
        <f>MEDIAN(D56:O56)</f>
        <v>0.112</v>
      </c>
      <c r="D56" s="159">
        <v>0.11700000000000001</v>
      </c>
      <c r="E56" s="360">
        <v>0.106</v>
      </c>
      <c r="F56" s="361">
        <v>0.14199999999999999</v>
      </c>
      <c r="G56" s="102">
        <v>0.113</v>
      </c>
      <c r="H56" s="361">
        <v>0.125</v>
      </c>
      <c r="I56" s="361">
        <v>0.124</v>
      </c>
      <c r="J56" s="102">
        <v>0.11600000000000001</v>
      </c>
      <c r="K56" s="102">
        <v>0.108</v>
      </c>
      <c r="L56" s="361">
        <v>0.10299999999999999</v>
      </c>
      <c r="M56" s="361">
        <v>0.111</v>
      </c>
      <c r="N56" s="102">
        <v>0.107</v>
      </c>
      <c r="O56" s="325">
        <v>9.5000000000000001E-2</v>
      </c>
      <c r="Q56" s="161">
        <v>7.5999999999999998E-2</v>
      </c>
    </row>
    <row r="57" spans="1:17" s="421" customFormat="1">
      <c r="A57" s="429"/>
      <c r="B57" s="157" t="s">
        <v>44</v>
      </c>
      <c r="C57" s="161">
        <f t="shared" ref="C57" si="1">MEDIAN(D57:O57)</f>
        <v>7.5999999999999998E-2</v>
      </c>
      <c r="D57" s="155">
        <v>7.6999999999999999E-2</v>
      </c>
      <c r="E57" s="155">
        <v>7.0999999999999994E-2</v>
      </c>
      <c r="F57" s="155">
        <v>9.6000000000000002E-2</v>
      </c>
      <c r="G57" s="155">
        <v>7.1999999999999995E-2</v>
      </c>
      <c r="H57" s="155">
        <v>0.08</v>
      </c>
      <c r="I57" s="155">
        <v>8.2000000000000003E-2</v>
      </c>
      <c r="J57" s="156">
        <v>7.8E-2</v>
      </c>
      <c r="K57" s="155">
        <v>7.0999999999999994E-2</v>
      </c>
      <c r="L57" s="156">
        <v>7.0000000000000007E-2</v>
      </c>
      <c r="M57" s="155">
        <v>7.9000000000000001E-2</v>
      </c>
      <c r="N57" s="155">
        <v>7.4999999999999997E-2</v>
      </c>
      <c r="O57" s="431">
        <v>6.7000000000000004E-2</v>
      </c>
    </row>
    <row r="58" spans="1:17" s="421" customFormat="1">
      <c r="A58" s="429"/>
      <c r="B58" s="157"/>
      <c r="C58" s="82"/>
      <c r="D58" s="14"/>
      <c r="E58" s="14"/>
      <c r="F58" s="14"/>
      <c r="G58" s="14"/>
      <c r="H58" s="14"/>
      <c r="I58" s="14"/>
      <c r="J58" s="14"/>
      <c r="K58" s="14"/>
      <c r="L58" s="14"/>
      <c r="M58" s="14"/>
      <c r="N58" s="14"/>
      <c r="O58" s="14"/>
    </row>
    <row r="59" spans="1:17" s="421" customFormat="1">
      <c r="A59" s="452" t="s">
        <v>155</v>
      </c>
      <c r="B59" s="452"/>
      <c r="C59" s="452"/>
      <c r="D59" s="452"/>
      <c r="E59" s="452"/>
      <c r="F59" s="452"/>
    </row>
    <row r="60" spans="1:17" s="421" customFormat="1">
      <c r="A60" s="452" t="s">
        <v>156</v>
      </c>
      <c r="B60" s="452"/>
      <c r="C60" s="452"/>
      <c r="D60" s="452"/>
      <c r="E60" s="452"/>
      <c r="F60" s="452"/>
    </row>
    <row r="61" spans="1:17" s="322" customFormat="1">
      <c r="A61" s="335"/>
      <c r="B61" s="335"/>
      <c r="C61" s="335"/>
      <c r="D61" s="335"/>
      <c r="E61" s="335"/>
      <c r="F61" s="335"/>
    </row>
    <row r="62" spans="1:17" s="254" customFormat="1">
      <c r="A62" s="305" t="s">
        <v>610</v>
      </c>
    </row>
    <row r="63" spans="1:17" s="322" customFormat="1"/>
    <row r="64" spans="1:17" s="322" customFormat="1">
      <c r="C64" s="307">
        <v>2019</v>
      </c>
      <c r="D64" s="322" t="s">
        <v>69</v>
      </c>
      <c r="E64" s="322" t="s">
        <v>380</v>
      </c>
    </row>
    <row r="65" spans="2:5" s="322" customFormat="1">
      <c r="B65" s="322" t="s">
        <v>28</v>
      </c>
      <c r="C65" s="325">
        <v>0.14924970000000001</v>
      </c>
      <c r="E65" s="326">
        <v>0.06</v>
      </c>
    </row>
    <row r="66" spans="2:5" s="322" customFormat="1">
      <c r="B66" s="322" t="s">
        <v>23</v>
      </c>
      <c r="C66" s="325">
        <v>9.1101699999999994E-2</v>
      </c>
      <c r="E66" s="326">
        <v>0.06</v>
      </c>
    </row>
    <row r="67" spans="2:5" s="322" customFormat="1">
      <c r="B67" s="322" t="s">
        <v>26</v>
      </c>
      <c r="C67" s="325">
        <v>7.6902100000000001E-2</v>
      </c>
      <c r="E67" s="326">
        <v>0.06</v>
      </c>
    </row>
    <row r="68" spans="2:5" s="322" customFormat="1">
      <c r="B68" s="329" t="s">
        <v>27</v>
      </c>
      <c r="D68" s="327">
        <v>7.6046199999999994E-2</v>
      </c>
      <c r="E68" s="326">
        <v>0.06</v>
      </c>
    </row>
    <row r="69" spans="2:5" s="322" customFormat="1">
      <c r="B69" s="322" t="s">
        <v>18</v>
      </c>
      <c r="C69" s="325">
        <v>7.2376499999999996E-2</v>
      </c>
      <c r="E69" s="326">
        <v>0.06</v>
      </c>
    </row>
    <row r="70" spans="2:5" s="322" customFormat="1">
      <c r="B70" s="322" t="s">
        <v>21</v>
      </c>
      <c r="C70" s="325">
        <v>7.0564000000000002E-2</v>
      </c>
      <c r="E70" s="326">
        <v>0.06</v>
      </c>
    </row>
    <row r="71" spans="2:5" s="322" customFormat="1">
      <c r="B71" s="322" t="s">
        <v>22</v>
      </c>
      <c r="C71" s="325">
        <v>6.8658800000000006E-2</v>
      </c>
      <c r="E71" s="326">
        <v>0.06</v>
      </c>
    </row>
    <row r="72" spans="2:5" s="322" customFormat="1">
      <c r="B72" s="322" t="s">
        <v>12</v>
      </c>
      <c r="C72" s="325">
        <v>6.0443200000000002E-2</v>
      </c>
      <c r="E72" s="326">
        <v>0.06</v>
      </c>
    </row>
    <row r="73" spans="2:5" s="322" customFormat="1">
      <c r="B73" s="322" t="s">
        <v>19</v>
      </c>
      <c r="C73" s="325">
        <v>6.0172900000000001E-2</v>
      </c>
      <c r="E73" s="326">
        <v>0.06</v>
      </c>
    </row>
    <row r="74" spans="2:5" s="322" customFormat="1">
      <c r="B74" s="322" t="s">
        <v>24</v>
      </c>
      <c r="C74" s="325">
        <v>5.88604E-2</v>
      </c>
      <c r="E74" s="326">
        <v>0.06</v>
      </c>
    </row>
    <row r="75" spans="2:5" s="322" customFormat="1">
      <c r="B75" s="322" t="s">
        <v>16</v>
      </c>
      <c r="C75" s="325">
        <v>5.8737499999999998E-2</v>
      </c>
      <c r="E75" s="326">
        <v>0.06</v>
      </c>
    </row>
    <row r="76" spans="2:5" s="322" customFormat="1">
      <c r="B76" s="322" t="s">
        <v>25</v>
      </c>
      <c r="C76" s="325">
        <v>5.6517600000000001E-2</v>
      </c>
      <c r="E76" s="326">
        <v>0.06</v>
      </c>
    </row>
    <row r="77" spans="2:5" s="322" customFormat="1">
      <c r="B77" s="322" t="s">
        <v>8</v>
      </c>
      <c r="C77" s="325">
        <v>5.0314499999999998E-2</v>
      </c>
      <c r="E77" s="326">
        <v>0.06</v>
      </c>
    </row>
    <row r="78" spans="2:5" s="322" customFormat="1">
      <c r="B78" s="322" t="s">
        <v>10</v>
      </c>
      <c r="C78" s="325">
        <v>4.5295000000000002E-2</v>
      </c>
      <c r="E78" s="326">
        <v>0.06</v>
      </c>
    </row>
    <row r="79" spans="2:5" s="322" customFormat="1">
      <c r="B79" s="322" t="s">
        <v>20</v>
      </c>
      <c r="C79" s="325">
        <v>4.2480900000000002E-2</v>
      </c>
      <c r="E79" s="326">
        <v>0.06</v>
      </c>
    </row>
    <row r="80" spans="2:5" s="322" customFormat="1">
      <c r="B80" s="322" t="s">
        <v>14</v>
      </c>
      <c r="C80" s="325">
        <v>3.87155E-2</v>
      </c>
      <c r="E80" s="326">
        <v>0.06</v>
      </c>
    </row>
    <row r="81" spans="1:5" s="322" customFormat="1">
      <c r="B81" s="322" t="s">
        <v>15</v>
      </c>
      <c r="C81" s="325">
        <v>3.5681600000000001E-2</v>
      </c>
      <c r="E81" s="326">
        <v>0.06</v>
      </c>
    </row>
    <row r="82" spans="1:5" s="322" customFormat="1">
      <c r="B82" s="322" t="s">
        <v>9</v>
      </c>
      <c r="C82" s="325">
        <v>3.4668200000000003E-2</v>
      </c>
      <c r="E82" s="326">
        <v>0.06</v>
      </c>
    </row>
    <row r="83" spans="1:5" s="322" customFormat="1">
      <c r="B83" s="322" t="s">
        <v>11</v>
      </c>
      <c r="C83" s="325">
        <v>3.2932900000000001E-2</v>
      </c>
      <c r="E83" s="326">
        <v>0.06</v>
      </c>
    </row>
    <row r="84" spans="1:5" s="322" customFormat="1">
      <c r="B84" s="322" t="s">
        <v>13</v>
      </c>
      <c r="C84" s="325">
        <v>3.1565500000000003E-2</v>
      </c>
      <c r="E84" s="326">
        <v>0.06</v>
      </c>
    </row>
    <row r="85" spans="1:5" s="322" customFormat="1">
      <c r="B85" s="322" t="s">
        <v>17</v>
      </c>
      <c r="C85" s="325">
        <v>2.8504399999999999E-2</v>
      </c>
      <c r="E85" s="326">
        <v>0.06</v>
      </c>
    </row>
    <row r="86" spans="1:5" s="322" customFormat="1">
      <c r="B86" s="308" t="s">
        <v>44</v>
      </c>
      <c r="C86" s="325">
        <v>0.06</v>
      </c>
      <c r="E86" s="326"/>
    </row>
    <row r="87" spans="1:5" s="322" customFormat="1"/>
    <row r="88" spans="1:5" s="322" customFormat="1">
      <c r="A88" s="329" t="s">
        <v>598</v>
      </c>
    </row>
    <row r="89" spans="1:5" s="322" customFormat="1">
      <c r="A89" s="329" t="s">
        <v>382</v>
      </c>
    </row>
    <row r="90" spans="1:5" s="322" customFormat="1">
      <c r="A90" s="322" t="s">
        <v>334</v>
      </c>
    </row>
    <row r="91" spans="1:5" s="322" customFormat="1">
      <c r="A91" s="322" t="s">
        <v>383</v>
      </c>
    </row>
    <row r="92" spans="1:5" s="322" customFormat="1"/>
    <row r="93" spans="1:5" s="305" customFormat="1">
      <c r="A93" s="305" t="s">
        <v>384</v>
      </c>
    </row>
    <row r="94" spans="1:5" s="322" customFormat="1"/>
    <row r="95" spans="1:5" s="322" customFormat="1">
      <c r="B95" s="322" t="s">
        <v>135</v>
      </c>
      <c r="C95" s="322" t="s">
        <v>385</v>
      </c>
    </row>
    <row r="96" spans="1:5" s="322" customFormat="1">
      <c r="B96" s="322">
        <v>2015</v>
      </c>
      <c r="C96" s="325">
        <v>8.8150199999999998E-2</v>
      </c>
    </row>
    <row r="97" spans="1:5" s="322" customFormat="1">
      <c r="B97" s="322">
        <v>2016</v>
      </c>
      <c r="C97" s="325">
        <v>8.2715499999999997E-2</v>
      </c>
    </row>
    <row r="98" spans="1:5" s="322" customFormat="1">
      <c r="B98" s="322">
        <v>2017</v>
      </c>
      <c r="C98" s="325">
        <v>7.0941799999999999E-2</v>
      </c>
    </row>
    <row r="99" spans="1:5" s="322" customFormat="1">
      <c r="B99" s="322">
        <v>2018</v>
      </c>
      <c r="C99" s="325">
        <v>7.3263400000000006E-2</v>
      </c>
    </row>
    <row r="100" spans="1:5" s="322" customFormat="1">
      <c r="B100" s="322">
        <v>2019</v>
      </c>
      <c r="C100" s="325">
        <v>7.6046199999999994E-2</v>
      </c>
    </row>
    <row r="101" spans="1:5" s="322" customFormat="1"/>
    <row r="102" spans="1:5" s="322" customFormat="1">
      <c r="A102" s="329" t="s">
        <v>381</v>
      </c>
    </row>
    <row r="103" spans="1:5" s="322" customFormat="1">
      <c r="A103" s="329" t="s">
        <v>382</v>
      </c>
    </row>
    <row r="104" spans="1:5" s="322" customFormat="1">
      <c r="A104" s="322" t="s">
        <v>334</v>
      </c>
    </row>
    <row r="105" spans="1:5" s="322" customFormat="1">
      <c r="A105" s="322" t="s">
        <v>383</v>
      </c>
    </row>
    <row r="106" spans="1:5" s="322" customFormat="1"/>
    <row r="107" spans="1:5" s="254" customFormat="1">
      <c r="A107" s="305" t="s">
        <v>386</v>
      </c>
    </row>
    <row r="108" spans="1:5" s="322" customFormat="1"/>
    <row r="109" spans="1:5" s="322" customFormat="1">
      <c r="B109" s="322" t="s">
        <v>69</v>
      </c>
      <c r="C109" s="322" t="s">
        <v>387</v>
      </c>
      <c r="D109" s="322" t="s">
        <v>69</v>
      </c>
      <c r="E109" s="322" t="s">
        <v>388</v>
      </c>
    </row>
    <row r="110" spans="1:5" s="322" customFormat="1">
      <c r="B110" s="274" t="s">
        <v>26</v>
      </c>
      <c r="C110" s="326">
        <v>0.84</v>
      </c>
      <c r="E110" s="326">
        <v>0.91</v>
      </c>
    </row>
    <row r="111" spans="1:5" s="322" customFormat="1">
      <c r="B111" s="274" t="s">
        <v>23</v>
      </c>
      <c r="C111" s="326">
        <v>0.86</v>
      </c>
      <c r="E111" s="326">
        <v>0.91</v>
      </c>
    </row>
    <row r="112" spans="1:5" s="322" customFormat="1">
      <c r="B112" s="275" t="s">
        <v>27</v>
      </c>
      <c r="D112" s="330">
        <v>0.86</v>
      </c>
      <c r="E112" s="326">
        <v>0.91</v>
      </c>
    </row>
    <row r="113" spans="2:5" s="322" customFormat="1">
      <c r="B113" s="274" t="s">
        <v>22</v>
      </c>
      <c r="C113" s="326">
        <v>0.87</v>
      </c>
      <c r="E113" s="326">
        <v>0.91</v>
      </c>
    </row>
    <row r="114" spans="2:5" s="322" customFormat="1">
      <c r="B114" s="274" t="s">
        <v>28</v>
      </c>
      <c r="C114" s="326">
        <v>0.87</v>
      </c>
      <c r="E114" s="326">
        <v>0.91</v>
      </c>
    </row>
    <row r="115" spans="2:5" s="322" customFormat="1">
      <c r="B115" s="274" t="s">
        <v>19</v>
      </c>
      <c r="C115" s="326">
        <v>0.88</v>
      </c>
      <c r="E115" s="326">
        <v>0.91</v>
      </c>
    </row>
    <row r="116" spans="2:5" s="322" customFormat="1">
      <c r="B116" s="274" t="s">
        <v>21</v>
      </c>
      <c r="C116" s="326">
        <v>0.89</v>
      </c>
      <c r="E116" s="326">
        <v>0.91</v>
      </c>
    </row>
    <row r="117" spans="2:5" s="322" customFormat="1">
      <c r="B117" s="274" t="s">
        <v>18</v>
      </c>
      <c r="C117" s="326">
        <v>0.89</v>
      </c>
      <c r="E117" s="326">
        <v>0.91</v>
      </c>
    </row>
    <row r="118" spans="2:5" s="322" customFormat="1">
      <c r="B118" s="274" t="s">
        <v>25</v>
      </c>
      <c r="C118" s="326">
        <v>0.91</v>
      </c>
      <c r="E118" s="326">
        <v>0.91</v>
      </c>
    </row>
    <row r="119" spans="2:5" s="322" customFormat="1">
      <c r="B119" s="274" t="s">
        <v>20</v>
      </c>
      <c r="C119" s="326">
        <v>0.91</v>
      </c>
      <c r="E119" s="326">
        <v>0.91</v>
      </c>
    </row>
    <row r="120" spans="2:5" s="322" customFormat="1">
      <c r="B120" s="274" t="s">
        <v>24</v>
      </c>
      <c r="C120" s="326">
        <v>0.91</v>
      </c>
      <c r="E120" s="326">
        <v>0.91</v>
      </c>
    </row>
    <row r="121" spans="2:5" s="322" customFormat="1">
      <c r="B121" s="274" t="s">
        <v>16</v>
      </c>
      <c r="C121" s="326">
        <v>0.93</v>
      </c>
      <c r="E121" s="326">
        <v>0.91</v>
      </c>
    </row>
    <row r="122" spans="2:5" s="322" customFormat="1">
      <c r="B122" s="274" t="s">
        <v>15</v>
      </c>
      <c r="C122" s="326">
        <v>0.93</v>
      </c>
      <c r="E122" s="326">
        <v>0.91</v>
      </c>
    </row>
    <row r="123" spans="2:5" s="322" customFormat="1">
      <c r="B123" s="274" t="s">
        <v>17</v>
      </c>
      <c r="C123" s="326">
        <v>0.93</v>
      </c>
      <c r="E123" s="326">
        <v>0.91</v>
      </c>
    </row>
    <row r="124" spans="2:5" s="322" customFormat="1">
      <c r="B124" s="274" t="s">
        <v>12</v>
      </c>
      <c r="C124" s="326">
        <v>0.94</v>
      </c>
      <c r="E124" s="326">
        <v>0.91</v>
      </c>
    </row>
    <row r="125" spans="2:5" s="322" customFormat="1">
      <c r="B125" s="274" t="s">
        <v>10</v>
      </c>
      <c r="C125" s="326">
        <v>0.94</v>
      </c>
      <c r="E125" s="326">
        <v>0.91</v>
      </c>
    </row>
    <row r="126" spans="2:5" s="322" customFormat="1">
      <c r="B126" s="274" t="s">
        <v>13</v>
      </c>
      <c r="C126" s="326">
        <v>0.95</v>
      </c>
      <c r="E126" s="326">
        <v>0.91</v>
      </c>
    </row>
    <row r="127" spans="2:5" s="322" customFormat="1">
      <c r="B127" s="274" t="s">
        <v>8</v>
      </c>
      <c r="C127" s="326">
        <v>0.95</v>
      </c>
      <c r="E127" s="326">
        <v>0.91</v>
      </c>
    </row>
    <row r="128" spans="2:5" s="322" customFormat="1">
      <c r="B128" s="274" t="s">
        <v>14</v>
      </c>
      <c r="C128" s="326">
        <v>0.95</v>
      </c>
      <c r="E128" s="326">
        <v>0.91</v>
      </c>
    </row>
    <row r="129" spans="1:5" s="322" customFormat="1">
      <c r="B129" s="274" t="s">
        <v>11</v>
      </c>
      <c r="C129" s="326">
        <v>0.95</v>
      </c>
      <c r="E129" s="326">
        <v>0.91</v>
      </c>
    </row>
    <row r="130" spans="1:5" s="322" customFormat="1">
      <c r="B130" s="274" t="s">
        <v>9</v>
      </c>
      <c r="C130" s="326">
        <v>0.96</v>
      </c>
      <c r="E130" s="326">
        <v>0.91</v>
      </c>
    </row>
    <row r="131" spans="1:5" s="322" customFormat="1">
      <c r="B131" s="276" t="s">
        <v>44</v>
      </c>
      <c r="C131" s="277">
        <v>91</v>
      </c>
      <c r="E131" s="277"/>
    </row>
    <row r="132" spans="1:5" s="322" customFormat="1"/>
    <row r="133" spans="1:5" s="322" customFormat="1">
      <c r="A133" s="322" t="s">
        <v>389</v>
      </c>
    </row>
    <row r="134" spans="1:5" s="322" customFormat="1"/>
    <row r="135" spans="1:5" s="254" customFormat="1">
      <c r="A135" s="305" t="s">
        <v>390</v>
      </c>
    </row>
    <row r="136" spans="1:5" s="322" customFormat="1"/>
    <row r="137" spans="1:5" s="322" customFormat="1">
      <c r="B137" s="322" t="s">
        <v>135</v>
      </c>
      <c r="C137" s="322" t="s">
        <v>391</v>
      </c>
    </row>
    <row r="138" spans="1:5" s="322" customFormat="1">
      <c r="B138" s="322">
        <v>2016</v>
      </c>
      <c r="C138" s="277">
        <v>86.131389999999996</v>
      </c>
    </row>
    <row r="139" spans="1:5" s="322" customFormat="1">
      <c r="B139" s="322">
        <v>2017</v>
      </c>
      <c r="C139" s="277">
        <v>89.688680000000005</v>
      </c>
    </row>
    <row r="140" spans="1:5" s="322" customFormat="1">
      <c r="B140" s="322">
        <v>2018</v>
      </c>
      <c r="C140" s="277">
        <v>88.465199999999996</v>
      </c>
    </row>
    <row r="141" spans="1:5" s="322" customFormat="1">
      <c r="B141" s="322">
        <v>2019</v>
      </c>
      <c r="C141" s="277">
        <v>85.747339999999994</v>
      </c>
    </row>
    <row r="142" spans="1:5" s="322" customFormat="1"/>
    <row r="143" spans="1:5" s="322" customFormat="1">
      <c r="A143" s="329" t="s">
        <v>392</v>
      </c>
    </row>
    <row r="144" spans="1:5" s="322" customFormat="1"/>
    <row r="145" spans="1:5" s="254" customFormat="1">
      <c r="A145" s="305" t="s">
        <v>624</v>
      </c>
    </row>
    <row r="146" spans="1:5" s="322" customFormat="1">
      <c r="A146" s="329"/>
    </row>
    <row r="147" spans="1:5" s="322" customFormat="1" ht="69">
      <c r="B147" s="322" t="s">
        <v>69</v>
      </c>
      <c r="C147" s="365" t="s">
        <v>393</v>
      </c>
      <c r="D147" s="322" t="s">
        <v>69</v>
      </c>
      <c r="E147" s="322" t="s">
        <v>394</v>
      </c>
    </row>
    <row r="148" spans="1:5" s="322" customFormat="1">
      <c r="B148" s="322" t="s">
        <v>23</v>
      </c>
      <c r="C148" s="161">
        <v>0.83499999999999996</v>
      </c>
      <c r="E148" s="325">
        <v>0.89400000000000002</v>
      </c>
    </row>
    <row r="149" spans="1:5" s="322" customFormat="1">
      <c r="B149" s="322" t="s">
        <v>28</v>
      </c>
      <c r="C149" s="161">
        <v>0.84499999999999997</v>
      </c>
      <c r="E149" s="325">
        <v>0.89400000000000002</v>
      </c>
    </row>
    <row r="150" spans="1:5" s="322" customFormat="1">
      <c r="B150" s="322" t="s">
        <v>20</v>
      </c>
      <c r="C150" s="161">
        <v>0.85399999999999998</v>
      </c>
      <c r="E150" s="325">
        <v>0.89400000000000002</v>
      </c>
    </row>
    <row r="151" spans="1:5" s="322" customFormat="1">
      <c r="B151" s="322" t="s">
        <v>24</v>
      </c>
      <c r="C151" s="161">
        <v>0.86099999999999999</v>
      </c>
      <c r="E151" s="325">
        <v>0.89400000000000002</v>
      </c>
    </row>
    <row r="152" spans="1:5" s="322" customFormat="1">
      <c r="B152" s="322" t="s">
        <v>19</v>
      </c>
      <c r="C152" s="161">
        <v>0.86599999999999999</v>
      </c>
      <c r="E152" s="325">
        <v>0.89400000000000002</v>
      </c>
    </row>
    <row r="153" spans="1:5" s="322" customFormat="1">
      <c r="B153" s="322" t="s">
        <v>21</v>
      </c>
      <c r="C153" s="161">
        <v>0.879</v>
      </c>
      <c r="E153" s="325">
        <v>0.89400000000000002</v>
      </c>
    </row>
    <row r="154" spans="1:5" s="322" customFormat="1">
      <c r="B154" s="322" t="s">
        <v>22</v>
      </c>
      <c r="C154" s="161">
        <v>0.88300000000000001</v>
      </c>
      <c r="E154" s="325">
        <v>0.89400000000000002</v>
      </c>
    </row>
    <row r="155" spans="1:5" s="322" customFormat="1">
      <c r="B155" s="322" t="s">
        <v>16</v>
      </c>
      <c r="C155" s="161">
        <v>0.88900000000000001</v>
      </c>
      <c r="E155" s="325">
        <v>0.89400000000000002</v>
      </c>
    </row>
    <row r="156" spans="1:5" s="322" customFormat="1">
      <c r="B156" s="329" t="s">
        <v>27</v>
      </c>
      <c r="D156" s="105">
        <v>0.89</v>
      </c>
      <c r="E156" s="325">
        <v>0.89400000000000002</v>
      </c>
    </row>
    <row r="157" spans="1:5" s="322" customFormat="1">
      <c r="B157" s="322" t="s">
        <v>25</v>
      </c>
      <c r="C157" s="161">
        <v>0.89200000000000002</v>
      </c>
      <c r="E157" s="325">
        <v>0.89400000000000002</v>
      </c>
    </row>
    <row r="158" spans="1:5" s="322" customFormat="1">
      <c r="B158" s="322" t="s">
        <v>18</v>
      </c>
      <c r="C158" s="161">
        <v>0.89300000000000002</v>
      </c>
      <c r="E158" s="325">
        <v>0.89400000000000002</v>
      </c>
    </row>
    <row r="159" spans="1:5" s="322" customFormat="1">
      <c r="B159" s="322" t="s">
        <v>17</v>
      </c>
      <c r="C159" s="161">
        <v>0.89300000000000002</v>
      </c>
      <c r="E159" s="325">
        <v>0.89400000000000002</v>
      </c>
    </row>
    <row r="160" spans="1:5" s="322" customFormat="1">
      <c r="B160" s="322" t="s">
        <v>26</v>
      </c>
      <c r="C160" s="161">
        <v>0.89400000000000002</v>
      </c>
      <c r="E160" s="325">
        <v>0.89400000000000002</v>
      </c>
    </row>
    <row r="161" spans="1:5" s="322" customFormat="1">
      <c r="B161" s="322" t="s">
        <v>15</v>
      </c>
      <c r="C161" s="161">
        <v>0.90100000000000002</v>
      </c>
      <c r="E161" s="325">
        <v>0.89400000000000002</v>
      </c>
    </row>
    <row r="162" spans="1:5" s="322" customFormat="1">
      <c r="B162" s="322" t="s">
        <v>13</v>
      </c>
      <c r="C162" s="161">
        <v>0.91700000000000004</v>
      </c>
      <c r="E162" s="325">
        <v>0.89400000000000002</v>
      </c>
    </row>
    <row r="163" spans="1:5" s="322" customFormat="1">
      <c r="B163" s="322" t="s">
        <v>12</v>
      </c>
      <c r="C163" s="161">
        <v>0.91900000000000004</v>
      </c>
      <c r="E163" s="325">
        <v>0.89400000000000002</v>
      </c>
    </row>
    <row r="164" spans="1:5" s="322" customFormat="1">
      <c r="B164" s="322" t="s">
        <v>14</v>
      </c>
      <c r="C164" s="161">
        <v>0.91900000000000004</v>
      </c>
      <c r="E164" s="325">
        <v>0.89400000000000002</v>
      </c>
    </row>
    <row r="165" spans="1:5" s="322" customFormat="1">
      <c r="B165" s="322" t="s">
        <v>11</v>
      </c>
      <c r="C165" s="161">
        <v>0.92900000000000005</v>
      </c>
      <c r="E165" s="325">
        <v>0.89400000000000002</v>
      </c>
    </row>
    <row r="166" spans="1:5" s="322" customFormat="1">
      <c r="B166" s="322" t="s">
        <v>9</v>
      </c>
      <c r="C166" s="161">
        <v>0.93200000000000005</v>
      </c>
      <c r="E166" s="325">
        <v>0.89400000000000002</v>
      </c>
    </row>
    <row r="167" spans="1:5" s="322" customFormat="1">
      <c r="B167" s="322" t="s">
        <v>8</v>
      </c>
      <c r="C167" s="161">
        <v>0.93400000000000005</v>
      </c>
      <c r="E167" s="325">
        <v>0.89400000000000002</v>
      </c>
    </row>
    <row r="168" spans="1:5" s="322" customFormat="1">
      <c r="B168" s="322" t="s">
        <v>10</v>
      </c>
      <c r="C168" s="161">
        <v>0.94499999999999995</v>
      </c>
      <c r="E168" s="325">
        <v>0.89400000000000002</v>
      </c>
    </row>
    <row r="169" spans="1:5" s="322" customFormat="1">
      <c r="B169" s="308" t="s">
        <v>44</v>
      </c>
      <c r="C169" s="278">
        <v>0.89400000000000002</v>
      </c>
    </row>
    <row r="170" spans="1:5" s="322" customFormat="1">
      <c r="A170" s="273"/>
      <c r="B170" s="161"/>
    </row>
    <row r="171" spans="1:5" s="322" customFormat="1">
      <c r="A171" s="329" t="s">
        <v>395</v>
      </c>
    </row>
    <row r="172" spans="1:5" s="322" customFormat="1">
      <c r="A172" s="329" t="s">
        <v>396</v>
      </c>
    </row>
    <row r="173" spans="1:5" s="322" customFormat="1"/>
    <row r="174" spans="1:5" s="305" customFormat="1">
      <c r="A174" s="305" t="s">
        <v>625</v>
      </c>
    </row>
    <row r="175" spans="1:5" s="322" customFormat="1"/>
    <row r="176" spans="1:5" s="322" customFormat="1">
      <c r="B176" s="322" t="s">
        <v>135</v>
      </c>
      <c r="C176" s="322" t="s">
        <v>393</v>
      </c>
    </row>
    <row r="177" spans="1:20" s="322" customFormat="1">
      <c r="B177" s="322">
        <v>2015</v>
      </c>
      <c r="C177" s="161">
        <v>0.69599999999999995</v>
      </c>
    </row>
    <row r="178" spans="1:20" s="322" customFormat="1">
      <c r="B178" s="322">
        <v>2016</v>
      </c>
      <c r="C178" s="161">
        <v>0.78200000000000003</v>
      </c>
    </row>
    <row r="179" spans="1:20" s="322" customFormat="1">
      <c r="B179" s="322">
        <v>2017</v>
      </c>
      <c r="C179" s="161">
        <v>0.85699999999999998</v>
      </c>
    </row>
    <row r="180" spans="1:20" s="322" customFormat="1">
      <c r="B180" s="322">
        <v>2018</v>
      </c>
      <c r="C180" s="161">
        <v>0.84899999999999998</v>
      </c>
    </row>
    <row r="181" spans="1:20" s="322" customFormat="1">
      <c r="B181" s="322">
        <v>2019</v>
      </c>
      <c r="C181" s="161">
        <v>0.89</v>
      </c>
    </row>
    <row r="182" spans="1:20" s="322" customFormat="1"/>
    <row r="183" spans="1:20" s="322" customFormat="1">
      <c r="A183" s="329" t="s">
        <v>397</v>
      </c>
    </row>
    <row r="184" spans="1:20" s="322" customFormat="1">
      <c r="A184" s="329" t="s">
        <v>396</v>
      </c>
    </row>
    <row r="185" spans="1:20" s="322" customFormat="1"/>
    <row r="186" spans="1:20">
      <c r="A186" s="107"/>
      <c r="B186" s="106"/>
      <c r="C186" s="106"/>
      <c r="D186" s="106"/>
      <c r="E186" s="106"/>
      <c r="F186" s="106"/>
      <c r="G186" s="17"/>
      <c r="H186" s="17"/>
      <c r="I186" s="17"/>
      <c r="J186" s="17"/>
      <c r="K186" s="17"/>
      <c r="L186" s="17"/>
      <c r="M186" s="17"/>
      <c r="N186" s="17"/>
      <c r="O186" s="68"/>
      <c r="P186" s="68"/>
      <c r="Q186" s="68"/>
      <c r="R186" s="68"/>
      <c r="S186" s="68"/>
      <c r="T186" s="68"/>
    </row>
  </sheetData>
  <sortState xmlns:xlrd2="http://schemas.microsoft.com/office/spreadsheetml/2017/richdata2" ref="B36:Q56">
    <sortCondition ref="C36:C56"/>
  </sortState>
  <mergeCells count="8">
    <mergeCell ref="A59:F59"/>
    <mergeCell ref="A60:F60"/>
    <mergeCell ref="C3:F3"/>
    <mergeCell ref="G3:N3"/>
    <mergeCell ref="D34:G34"/>
    <mergeCell ref="H34:O34"/>
    <mergeCell ref="A29:F29"/>
    <mergeCell ref="A30:F3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7"/>
  <sheetViews>
    <sheetView zoomScale="80" zoomScaleNormal="80" workbookViewId="0">
      <selection activeCell="E96" sqref="E96"/>
    </sheetView>
  </sheetViews>
  <sheetFormatPr defaultColWidth="8.6640625" defaultRowHeight="14.4"/>
  <cols>
    <col min="1" max="1" width="18" customWidth="1"/>
    <col min="2" max="2" width="13.6640625" customWidth="1"/>
    <col min="4" max="4" width="11.33203125" customWidth="1"/>
    <col min="6" max="6" width="10.5546875" customWidth="1"/>
  </cols>
  <sheetData>
    <row r="1" spans="1:26" s="95" customFormat="1">
      <c r="A1" s="451" t="s">
        <v>549</v>
      </c>
      <c r="B1" s="451"/>
      <c r="C1" s="451"/>
      <c r="D1" s="451"/>
      <c r="E1" s="451"/>
      <c r="F1" s="451"/>
      <c r="G1" s="451"/>
      <c r="H1" s="451"/>
      <c r="I1" s="18"/>
      <c r="J1" s="18"/>
      <c r="K1" s="18"/>
      <c r="L1" s="18"/>
      <c r="M1" s="18"/>
      <c r="N1" s="18"/>
      <c r="O1" s="18"/>
      <c r="P1" s="18"/>
      <c r="Q1" s="18"/>
      <c r="R1" s="18"/>
      <c r="S1" s="18"/>
      <c r="T1" s="18"/>
      <c r="U1" s="18"/>
      <c r="V1" s="18"/>
      <c r="W1" s="18"/>
      <c r="X1" s="18"/>
      <c r="Y1" s="18"/>
      <c r="Z1" s="18"/>
    </row>
    <row r="2" spans="1:26" s="60" customFormat="1">
      <c r="J2" s="63"/>
      <c r="K2" s="63"/>
      <c r="L2" s="63"/>
      <c r="M2" s="63"/>
      <c r="N2" s="63"/>
      <c r="O2" s="63"/>
      <c r="P2" s="63"/>
      <c r="Q2" s="63"/>
      <c r="R2" s="63"/>
      <c r="S2" s="63"/>
      <c r="T2" s="63"/>
      <c r="U2" s="63"/>
      <c r="V2" s="63"/>
      <c r="W2" s="63"/>
      <c r="X2" s="63"/>
      <c r="Y2" s="63"/>
      <c r="Z2" s="63"/>
    </row>
    <row r="3" spans="1:26" s="322" customFormat="1" ht="57.6">
      <c r="B3" s="59"/>
      <c r="C3" s="322" t="s">
        <v>69</v>
      </c>
      <c r="D3" s="167" t="s">
        <v>164</v>
      </c>
      <c r="E3" s="167" t="s">
        <v>550</v>
      </c>
      <c r="G3" s="322" t="s">
        <v>165</v>
      </c>
      <c r="H3" s="322" t="s">
        <v>551</v>
      </c>
      <c r="I3" s="59"/>
      <c r="J3" s="63"/>
    </row>
    <row r="4" spans="1:26" s="322" customFormat="1">
      <c r="B4" s="322" t="s">
        <v>8</v>
      </c>
      <c r="D4" s="322">
        <v>26</v>
      </c>
      <c r="E4" s="322">
        <v>21.1</v>
      </c>
      <c r="F4" s="168"/>
      <c r="G4" s="322">
        <v>475</v>
      </c>
      <c r="H4" s="322">
        <v>386.2</v>
      </c>
    </row>
    <row r="5" spans="1:26" s="322" customFormat="1">
      <c r="B5" s="322" t="s">
        <v>9</v>
      </c>
      <c r="D5" s="322">
        <v>195</v>
      </c>
      <c r="E5" s="322">
        <v>39.5</v>
      </c>
      <c r="F5" s="168"/>
      <c r="G5" s="322">
        <v>2936</v>
      </c>
      <c r="H5" s="322">
        <v>594.79999999999995</v>
      </c>
    </row>
    <row r="6" spans="1:26" s="322" customFormat="1">
      <c r="B6" s="322" t="s">
        <v>10</v>
      </c>
      <c r="D6" s="322">
        <v>137</v>
      </c>
      <c r="E6" s="322">
        <v>41.2</v>
      </c>
      <c r="F6" s="168"/>
      <c r="G6" s="322">
        <v>2543</v>
      </c>
      <c r="H6" s="322">
        <v>765.2</v>
      </c>
    </row>
    <row r="7" spans="1:26" s="322" customFormat="1">
      <c r="B7" s="322" t="s">
        <v>11</v>
      </c>
      <c r="D7" s="322">
        <v>59</v>
      </c>
      <c r="E7" s="322">
        <v>42.5</v>
      </c>
      <c r="F7" s="168"/>
      <c r="G7" s="322">
        <v>515</v>
      </c>
      <c r="H7" s="322">
        <v>371.3</v>
      </c>
    </row>
    <row r="8" spans="1:26" s="322" customFormat="1">
      <c r="B8" s="322" t="s">
        <v>13</v>
      </c>
      <c r="D8" s="322">
        <v>561</v>
      </c>
      <c r="E8" s="322">
        <v>59.6</v>
      </c>
      <c r="F8" s="168"/>
      <c r="G8" s="322">
        <v>7133</v>
      </c>
      <c r="H8" s="322">
        <v>758</v>
      </c>
    </row>
    <row r="9" spans="1:26" s="322" customFormat="1">
      <c r="B9" s="322" t="s">
        <v>17</v>
      </c>
      <c r="D9" s="322">
        <v>75</v>
      </c>
      <c r="E9" s="322">
        <v>71.400000000000006</v>
      </c>
      <c r="F9" s="168"/>
      <c r="G9" s="322">
        <v>1012</v>
      </c>
      <c r="H9" s="322">
        <v>963.4</v>
      </c>
    </row>
    <row r="10" spans="1:26" s="322" customFormat="1">
      <c r="B10" s="322" t="s">
        <v>20</v>
      </c>
      <c r="D10" s="322">
        <v>549</v>
      </c>
      <c r="E10" s="322">
        <v>92.7</v>
      </c>
      <c r="F10" s="168"/>
      <c r="G10" s="322">
        <v>4812</v>
      </c>
      <c r="H10" s="322">
        <v>812.2</v>
      </c>
    </row>
    <row r="11" spans="1:26" s="322" customFormat="1">
      <c r="B11" s="322" t="s">
        <v>16</v>
      </c>
      <c r="D11" s="322">
        <v>346</v>
      </c>
      <c r="E11" s="322">
        <v>119.9</v>
      </c>
      <c r="F11" s="168"/>
      <c r="G11" s="322">
        <v>3842</v>
      </c>
      <c r="H11" s="322">
        <v>1331.5</v>
      </c>
    </row>
    <row r="12" spans="1:26" s="322" customFormat="1">
      <c r="B12" s="322" t="s">
        <v>14</v>
      </c>
      <c r="D12" s="322">
        <v>771</v>
      </c>
      <c r="E12" s="322">
        <v>121.4</v>
      </c>
      <c r="F12" s="168"/>
      <c r="G12" s="322">
        <v>7276</v>
      </c>
      <c r="H12" s="322">
        <v>1145.2</v>
      </c>
    </row>
    <row r="13" spans="1:26" s="322" customFormat="1">
      <c r="B13" s="322" t="s">
        <v>15</v>
      </c>
      <c r="D13" s="322">
        <v>1084</v>
      </c>
      <c r="E13" s="322">
        <v>129.69999999999999</v>
      </c>
      <c r="F13" s="168"/>
      <c r="G13" s="322">
        <v>7778</v>
      </c>
      <c r="H13" s="322">
        <v>930.9</v>
      </c>
    </row>
    <row r="14" spans="1:26" s="322" customFormat="1">
      <c r="B14" s="322" t="s">
        <v>12</v>
      </c>
      <c r="D14" s="322">
        <v>633</v>
      </c>
      <c r="E14" s="322">
        <v>143.1</v>
      </c>
      <c r="F14" s="168"/>
      <c r="G14" s="322">
        <v>4551</v>
      </c>
      <c r="H14" s="322">
        <v>1029.2</v>
      </c>
    </row>
    <row r="15" spans="1:26" s="322" customFormat="1">
      <c r="B15" s="322" t="s">
        <v>21</v>
      </c>
      <c r="D15" s="322">
        <v>154</v>
      </c>
      <c r="E15" s="322">
        <v>167.9</v>
      </c>
      <c r="F15" s="168"/>
      <c r="G15" s="322">
        <v>1856</v>
      </c>
      <c r="H15" s="322">
        <v>2023.3</v>
      </c>
    </row>
    <row r="16" spans="1:26" s="322" customFormat="1">
      <c r="B16" s="322" t="s">
        <v>25</v>
      </c>
      <c r="D16" s="322">
        <v>665</v>
      </c>
      <c r="E16" s="322">
        <v>250.5</v>
      </c>
      <c r="F16" s="168"/>
      <c r="G16" s="322">
        <v>5054</v>
      </c>
      <c r="H16" s="322">
        <v>1903.9</v>
      </c>
    </row>
    <row r="17" spans="1:10" s="322" customFormat="1">
      <c r="B17" s="322" t="s">
        <v>18</v>
      </c>
      <c r="D17" s="322">
        <v>1418</v>
      </c>
      <c r="E17" s="322">
        <v>253.3</v>
      </c>
      <c r="F17" s="168"/>
      <c r="G17" s="322">
        <v>7806</v>
      </c>
      <c r="H17" s="322">
        <v>1394.5</v>
      </c>
    </row>
    <row r="18" spans="1:10" s="322" customFormat="1">
      <c r="B18" s="322" t="s">
        <v>26</v>
      </c>
      <c r="D18" s="322">
        <v>1930</v>
      </c>
      <c r="E18" s="322">
        <v>279.7</v>
      </c>
      <c r="F18" s="168"/>
      <c r="G18" s="322">
        <v>9235</v>
      </c>
      <c r="H18" s="322">
        <v>1338.2</v>
      </c>
    </row>
    <row r="19" spans="1:10" s="322" customFormat="1">
      <c r="B19" s="322" t="s">
        <v>23</v>
      </c>
      <c r="D19" s="322">
        <v>2554</v>
      </c>
      <c r="E19" s="322">
        <v>319.10000000000002</v>
      </c>
      <c r="F19" s="168"/>
      <c r="G19" s="322">
        <v>11248</v>
      </c>
      <c r="H19" s="322">
        <v>1405.5</v>
      </c>
    </row>
    <row r="20" spans="1:10" s="329" customFormat="1">
      <c r="B20" s="322" t="s">
        <v>24</v>
      </c>
      <c r="D20" s="322">
        <v>199</v>
      </c>
      <c r="E20" s="322">
        <v>323.7</v>
      </c>
      <c r="F20" s="214"/>
      <c r="G20" s="322">
        <v>915</v>
      </c>
      <c r="H20" s="322">
        <v>1488.5</v>
      </c>
      <c r="I20" s="322"/>
      <c r="J20" s="322"/>
    </row>
    <row r="21" spans="1:10" s="322" customFormat="1">
      <c r="B21" s="322" t="s">
        <v>22</v>
      </c>
      <c r="D21" s="322">
        <v>1906</v>
      </c>
      <c r="E21" s="322">
        <v>378.8</v>
      </c>
      <c r="F21" s="168"/>
      <c r="G21" s="322">
        <v>9639</v>
      </c>
      <c r="H21" s="322">
        <v>1915.7</v>
      </c>
      <c r="I21" s="329"/>
      <c r="J21" s="329"/>
    </row>
    <row r="22" spans="1:10" s="322" customFormat="1">
      <c r="B22" s="329" t="s">
        <v>27</v>
      </c>
      <c r="C22" s="329">
        <v>383.1</v>
      </c>
      <c r="D22" s="329">
        <v>1942</v>
      </c>
      <c r="F22" s="214"/>
      <c r="G22" s="329">
        <v>6238</v>
      </c>
      <c r="H22" s="329">
        <v>1230.7</v>
      </c>
    </row>
    <row r="23" spans="1:10" s="322" customFormat="1">
      <c r="B23" s="322" t="s">
        <v>19</v>
      </c>
      <c r="D23" s="322">
        <v>1503</v>
      </c>
      <c r="E23" s="322">
        <v>405.7</v>
      </c>
      <c r="F23" s="168"/>
      <c r="G23" s="322">
        <v>4962</v>
      </c>
      <c r="H23" s="322">
        <v>1339.5</v>
      </c>
    </row>
    <row r="24" spans="1:10" s="322" customFormat="1">
      <c r="B24" s="322" t="s">
        <v>28</v>
      </c>
      <c r="D24" s="322">
        <v>669</v>
      </c>
      <c r="E24" s="322">
        <v>446.6</v>
      </c>
      <c r="F24" s="168"/>
      <c r="G24" s="322">
        <v>3192</v>
      </c>
      <c r="H24" s="322">
        <v>2130.6</v>
      </c>
    </row>
    <row r="25" spans="1:10" s="322" customFormat="1"/>
    <row r="26" spans="1:10" s="421" customFormat="1">
      <c r="A26" s="421" t="s">
        <v>599</v>
      </c>
    </row>
    <row r="27" spans="1:10" s="421" customFormat="1">
      <c r="A27" s="421" t="s">
        <v>600</v>
      </c>
    </row>
    <row r="28" spans="1:10" s="421" customFormat="1">
      <c r="A28" s="88" t="s">
        <v>601</v>
      </c>
    </row>
    <row r="29" spans="1:10" s="421" customFormat="1">
      <c r="A29" s="421" t="s">
        <v>166</v>
      </c>
    </row>
    <row r="30" spans="1:10" s="322" customFormat="1"/>
    <row r="31" spans="1:10" s="18" customFormat="1">
      <c r="A31" s="451" t="s">
        <v>398</v>
      </c>
      <c r="B31" s="451"/>
      <c r="C31" s="451"/>
      <c r="D31" s="451"/>
      <c r="E31" s="451"/>
      <c r="F31" s="451"/>
      <c r="G31" s="451"/>
      <c r="H31" s="451"/>
    </row>
    <row r="32" spans="1:10" s="322" customFormat="1"/>
    <row r="33" spans="1:4" s="322" customFormat="1">
      <c r="B33" s="322" t="s">
        <v>167</v>
      </c>
      <c r="C33" s="322" t="s">
        <v>168</v>
      </c>
    </row>
    <row r="34" spans="1:4" s="322" customFormat="1"/>
    <row r="35" spans="1:4" s="322" customFormat="1">
      <c r="B35" s="322" t="s">
        <v>169</v>
      </c>
      <c r="C35" s="322">
        <v>1942</v>
      </c>
      <c r="D35" s="322" t="s">
        <v>399</v>
      </c>
    </row>
    <row r="36" spans="1:4" s="322" customFormat="1">
      <c r="B36" s="322" t="s">
        <v>170</v>
      </c>
      <c r="C36" s="322">
        <v>31</v>
      </c>
      <c r="D36" s="277">
        <f>(C36/C35)*100</f>
        <v>1.596292481977343</v>
      </c>
    </row>
    <row r="37" spans="1:4" s="322" customFormat="1">
      <c r="B37" s="322" t="s">
        <v>171</v>
      </c>
      <c r="C37" s="322">
        <v>69</v>
      </c>
      <c r="D37" s="277">
        <f>(C37/C35)*100</f>
        <v>3.553038105046344</v>
      </c>
    </row>
    <row r="38" spans="1:4" s="322" customFormat="1">
      <c r="B38" s="322" t="s">
        <v>172</v>
      </c>
      <c r="C38" s="322">
        <v>579</v>
      </c>
      <c r="D38" s="277">
        <f>(C38/C35)*100</f>
        <v>29.814624098867149</v>
      </c>
    </row>
    <row r="39" spans="1:4" s="322" customFormat="1">
      <c r="B39" s="322" t="s">
        <v>173</v>
      </c>
      <c r="C39" s="322">
        <v>1263</v>
      </c>
      <c r="D39" s="277">
        <f>(C39/C35)*100</f>
        <v>65.036045314109174</v>
      </c>
    </row>
    <row r="40" spans="1:4" s="322" customFormat="1"/>
    <row r="41" spans="1:4" s="322" customFormat="1">
      <c r="B41" s="322" t="s">
        <v>174</v>
      </c>
      <c r="C41" s="322">
        <v>6238</v>
      </c>
      <c r="D41" s="322" t="s">
        <v>399</v>
      </c>
    </row>
    <row r="42" spans="1:4" s="322" customFormat="1">
      <c r="B42" s="322" t="s">
        <v>175</v>
      </c>
      <c r="C42" s="322">
        <v>923</v>
      </c>
      <c r="D42" s="277">
        <f>(C42/C41)*100</f>
        <v>14.796409105482528</v>
      </c>
    </row>
    <row r="43" spans="1:4" s="322" customFormat="1">
      <c r="B43" s="322" t="s">
        <v>176</v>
      </c>
      <c r="C43" s="322">
        <v>4722</v>
      </c>
      <c r="D43" s="277">
        <f>(C43/C41)*100</f>
        <v>75.697338890670082</v>
      </c>
    </row>
    <row r="44" spans="1:4" s="322" customFormat="1">
      <c r="B44" s="322" t="s">
        <v>177</v>
      </c>
      <c r="C44" s="322">
        <v>593</v>
      </c>
      <c r="D44" s="277">
        <f>(C44/C41)*100</f>
        <v>9.5062520038473881</v>
      </c>
    </row>
    <row r="45" spans="1:4" s="322" customFormat="1"/>
    <row r="46" spans="1:4" s="421" customFormat="1">
      <c r="A46" s="421" t="s">
        <v>599</v>
      </c>
    </row>
    <row r="47" spans="1:4" s="421" customFormat="1">
      <c r="A47" s="421" t="s">
        <v>600</v>
      </c>
    </row>
    <row r="48" spans="1:4" s="421" customFormat="1">
      <c r="A48" s="88" t="s">
        <v>601</v>
      </c>
    </row>
    <row r="49" spans="1:26" s="421" customFormat="1">
      <c r="A49" s="421" t="s">
        <v>166</v>
      </c>
    </row>
    <row r="50" spans="1:26" s="322" customFormat="1"/>
    <row r="51" spans="1:26" s="18" customFormat="1">
      <c r="A51" s="451" t="s">
        <v>552</v>
      </c>
      <c r="B51" s="451"/>
      <c r="C51" s="451"/>
      <c r="D51" s="451"/>
      <c r="E51" s="451"/>
      <c r="F51" s="451"/>
      <c r="G51" s="451"/>
      <c r="H51" s="451"/>
    </row>
    <row r="52" spans="1:26" s="322" customFormat="1"/>
    <row r="53" spans="1:26" s="322" customFormat="1" ht="41.4">
      <c r="C53" s="29" t="s">
        <v>178</v>
      </c>
      <c r="D53" s="34" t="s">
        <v>69</v>
      </c>
      <c r="E53" s="34" t="s">
        <v>553</v>
      </c>
      <c r="F53" s="15"/>
      <c r="G53" s="15"/>
      <c r="H53" s="15"/>
      <c r="I53" s="15"/>
      <c r="J53" s="15"/>
      <c r="K53" s="15"/>
      <c r="L53" s="15"/>
      <c r="M53" s="15"/>
      <c r="Q53" s="15"/>
      <c r="R53" s="15"/>
      <c r="S53" s="15"/>
      <c r="T53" s="15"/>
      <c r="U53" s="15"/>
      <c r="V53" s="15"/>
      <c r="W53" s="15"/>
      <c r="X53" s="15"/>
      <c r="Y53" s="15"/>
      <c r="Z53" s="15"/>
    </row>
    <row r="54" spans="1:26" s="322" customFormat="1" ht="14.25" customHeight="1">
      <c r="A54" s="186"/>
      <c r="B54" s="366" t="s">
        <v>8</v>
      </c>
      <c r="C54" s="367">
        <v>3.2473000000000001</v>
      </c>
      <c r="D54" s="368"/>
      <c r="E54" s="322">
        <v>7.6</v>
      </c>
      <c r="F54" s="200"/>
      <c r="G54" s="200"/>
      <c r="H54" s="200"/>
      <c r="I54" s="200"/>
      <c r="J54" s="200"/>
      <c r="K54" s="200"/>
      <c r="L54" s="200"/>
      <c r="M54" s="200"/>
      <c r="Q54" s="15"/>
      <c r="R54" s="15"/>
      <c r="S54" s="15"/>
      <c r="T54" s="15"/>
      <c r="U54" s="15"/>
      <c r="V54" s="15"/>
      <c r="W54" s="15"/>
      <c r="X54" s="15"/>
      <c r="Y54" s="15"/>
      <c r="Z54" s="15"/>
    </row>
    <row r="55" spans="1:26" s="322" customFormat="1">
      <c r="A55" s="23"/>
      <c r="B55" s="366" t="s">
        <v>20</v>
      </c>
      <c r="C55" s="367">
        <v>3.5244399999999998</v>
      </c>
      <c r="D55" s="368"/>
      <c r="E55" s="322">
        <v>7.6</v>
      </c>
      <c r="F55" s="200"/>
      <c r="G55" s="200"/>
      <c r="H55" s="200"/>
      <c r="I55" s="200"/>
      <c r="J55" s="200"/>
      <c r="K55" s="200"/>
      <c r="L55" s="200"/>
      <c r="M55" s="200"/>
      <c r="O55" s="194"/>
      <c r="P55" s="200"/>
      <c r="Q55" s="200"/>
      <c r="R55" s="200"/>
      <c r="S55" s="200"/>
      <c r="T55" s="200"/>
      <c r="U55" s="200"/>
      <c r="V55" s="200"/>
      <c r="W55" s="200"/>
      <c r="X55" s="200"/>
      <c r="Y55" s="200"/>
      <c r="Z55" s="200"/>
    </row>
    <row r="56" spans="1:26" s="322" customFormat="1">
      <c r="A56" s="23"/>
      <c r="B56" s="366" t="s">
        <v>9</v>
      </c>
      <c r="C56" s="367">
        <v>4.1375099999999998</v>
      </c>
      <c r="D56" s="368"/>
      <c r="E56" s="322">
        <v>7.6</v>
      </c>
      <c r="F56" s="200"/>
      <c r="G56" s="200"/>
      <c r="H56" s="200"/>
      <c r="I56" s="200"/>
      <c r="J56" s="200"/>
      <c r="K56" s="200"/>
      <c r="L56" s="200"/>
      <c r="M56" s="200"/>
      <c r="O56" s="200"/>
      <c r="P56" s="200"/>
      <c r="Q56" s="200"/>
      <c r="R56" s="200"/>
      <c r="S56" s="200"/>
      <c r="T56" s="200"/>
      <c r="U56" s="200"/>
      <c r="V56" s="200"/>
      <c r="W56" s="200"/>
      <c r="X56" s="200"/>
      <c r="Y56" s="200"/>
      <c r="Z56" s="200"/>
    </row>
    <row r="57" spans="1:26" s="322" customFormat="1">
      <c r="A57" s="23"/>
      <c r="B57" s="366" t="s">
        <v>13</v>
      </c>
      <c r="C57" s="367">
        <v>4.7272400000000001</v>
      </c>
      <c r="D57" s="368"/>
      <c r="E57" s="322">
        <v>7.6</v>
      </c>
      <c r="F57" s="169"/>
      <c r="G57" s="169"/>
      <c r="H57" s="169"/>
      <c r="I57" s="169"/>
      <c r="J57" s="169"/>
      <c r="K57" s="169"/>
      <c r="L57" s="169"/>
      <c r="M57" s="169"/>
      <c r="O57" s="200"/>
      <c r="P57" s="200"/>
      <c r="Q57" s="200"/>
      <c r="R57" s="200"/>
      <c r="S57" s="200"/>
      <c r="T57" s="200"/>
      <c r="U57" s="200"/>
      <c r="V57" s="200"/>
      <c r="W57" s="200"/>
      <c r="X57" s="200"/>
      <c r="Y57" s="200"/>
      <c r="Z57" s="200"/>
    </row>
    <row r="58" spans="1:26" s="322" customFormat="1">
      <c r="A58" s="23"/>
      <c r="B58" s="366" t="s">
        <v>15</v>
      </c>
      <c r="C58" s="367">
        <v>4.7765000000000004</v>
      </c>
      <c r="D58" s="368"/>
      <c r="E58" s="322">
        <v>7.6</v>
      </c>
      <c r="F58" s="200"/>
      <c r="G58" s="200"/>
      <c r="H58" s="200"/>
      <c r="I58" s="200"/>
      <c r="J58" s="200"/>
      <c r="K58" s="200"/>
      <c r="L58" s="200"/>
      <c r="M58" s="200"/>
      <c r="O58" s="200"/>
      <c r="P58" s="200"/>
      <c r="Q58" s="200"/>
      <c r="R58" s="200"/>
      <c r="S58" s="200"/>
      <c r="T58" s="200"/>
      <c r="U58" s="200"/>
      <c r="V58" s="200"/>
      <c r="W58" s="200"/>
      <c r="X58" s="200"/>
      <c r="Y58" s="200"/>
      <c r="Z58" s="200"/>
    </row>
    <row r="59" spans="1:26" s="322" customFormat="1">
      <c r="A59" s="23"/>
      <c r="B59" s="366" t="s">
        <v>18</v>
      </c>
      <c r="C59" s="367">
        <v>5.59842</v>
      </c>
      <c r="D59" s="368"/>
      <c r="E59" s="322">
        <v>7.6</v>
      </c>
      <c r="F59" s="169"/>
      <c r="G59" s="169"/>
      <c r="H59" s="200"/>
      <c r="I59" s="200"/>
      <c r="J59" s="200"/>
      <c r="K59" s="200"/>
      <c r="L59" s="200"/>
      <c r="M59" s="200"/>
      <c r="O59" s="200"/>
      <c r="P59" s="200"/>
      <c r="Q59" s="200"/>
      <c r="R59" s="200"/>
      <c r="S59" s="200"/>
      <c r="T59" s="200"/>
      <c r="U59" s="200"/>
      <c r="V59" s="200"/>
      <c r="W59" s="200"/>
      <c r="X59" s="200"/>
      <c r="Y59" s="200"/>
      <c r="Z59" s="200"/>
    </row>
    <row r="60" spans="1:26" s="322" customFormat="1">
      <c r="A60" s="23"/>
      <c r="B60" s="366" t="s">
        <v>10</v>
      </c>
      <c r="C60" s="367">
        <v>5.8228299999999997</v>
      </c>
      <c r="D60" s="368"/>
      <c r="E60" s="322">
        <v>7.6</v>
      </c>
      <c r="F60" s="169"/>
      <c r="G60" s="169"/>
      <c r="H60" s="169"/>
      <c r="I60" s="169"/>
      <c r="J60" s="169"/>
      <c r="K60" s="169"/>
      <c r="L60" s="169"/>
      <c r="M60" s="169"/>
      <c r="O60" s="200"/>
      <c r="P60" s="200"/>
      <c r="Q60" s="200"/>
      <c r="R60" s="200"/>
      <c r="S60" s="200"/>
      <c r="T60" s="200"/>
      <c r="U60" s="200"/>
      <c r="V60" s="200"/>
      <c r="W60" s="200"/>
      <c r="X60" s="200"/>
      <c r="Y60" s="200"/>
      <c r="Z60" s="200"/>
    </row>
    <row r="61" spans="1:26" s="322" customFormat="1">
      <c r="A61" s="23"/>
      <c r="B61" s="366" t="s">
        <v>11</v>
      </c>
      <c r="C61" s="367">
        <v>6.2396799999999999</v>
      </c>
      <c r="D61" s="368"/>
      <c r="E61" s="322">
        <v>7.6</v>
      </c>
      <c r="F61" s="169"/>
      <c r="G61" s="169"/>
      <c r="H61" s="169"/>
      <c r="I61" s="169"/>
      <c r="J61" s="200"/>
      <c r="K61" s="200"/>
      <c r="L61" s="200"/>
      <c r="M61" s="200"/>
      <c r="O61" s="200"/>
      <c r="P61" s="200"/>
      <c r="Q61" s="200"/>
      <c r="R61" s="200"/>
      <c r="S61" s="200"/>
      <c r="T61" s="200"/>
      <c r="U61" s="200"/>
      <c r="V61" s="200"/>
      <c r="W61" s="200"/>
      <c r="X61" s="200"/>
      <c r="Y61" s="200"/>
      <c r="Z61" s="200"/>
    </row>
    <row r="62" spans="1:26" s="322" customFormat="1">
      <c r="A62" s="23"/>
      <c r="B62" s="366" t="s">
        <v>14</v>
      </c>
      <c r="C62" s="367">
        <v>6.3904399999999999</v>
      </c>
      <c r="D62" s="368"/>
      <c r="E62" s="322">
        <v>7.6</v>
      </c>
      <c r="F62" s="169"/>
      <c r="G62" s="169"/>
      <c r="H62" s="169"/>
      <c r="I62" s="169"/>
      <c r="J62" s="169"/>
      <c r="K62" s="169"/>
      <c r="L62" s="169"/>
      <c r="M62" s="169"/>
      <c r="O62" s="200"/>
      <c r="P62" s="200"/>
      <c r="Q62" s="200"/>
      <c r="R62" s="200"/>
      <c r="S62" s="200"/>
      <c r="T62" s="200"/>
      <c r="U62" s="200"/>
      <c r="V62" s="200"/>
      <c r="W62" s="200"/>
      <c r="X62" s="200"/>
      <c r="Y62" s="200"/>
      <c r="Z62" s="200"/>
    </row>
    <row r="63" spans="1:26" s="322" customFormat="1">
      <c r="A63" s="23"/>
      <c r="B63" s="366" t="s">
        <v>16</v>
      </c>
      <c r="C63" s="367">
        <v>7.4010699999999998</v>
      </c>
      <c r="D63" s="368"/>
      <c r="E63" s="322">
        <v>7.6</v>
      </c>
      <c r="F63" s="200"/>
      <c r="G63" s="200"/>
      <c r="H63" s="200"/>
      <c r="I63" s="200"/>
      <c r="J63" s="200"/>
      <c r="K63" s="200"/>
      <c r="L63" s="200"/>
      <c r="M63" s="200"/>
      <c r="O63" s="200"/>
      <c r="P63" s="200"/>
      <c r="Q63" s="200"/>
      <c r="R63" s="200"/>
      <c r="S63" s="200"/>
      <c r="T63" s="200"/>
      <c r="U63" s="200"/>
      <c r="V63" s="200"/>
      <c r="W63" s="200"/>
      <c r="X63" s="200"/>
      <c r="Y63" s="200"/>
      <c r="Z63" s="200"/>
    </row>
    <row r="64" spans="1:26" s="322" customFormat="1">
      <c r="A64" s="23"/>
      <c r="B64" s="366" t="s">
        <v>23</v>
      </c>
      <c r="C64" s="367">
        <v>7.5027600000000003</v>
      </c>
      <c r="D64" s="368"/>
      <c r="E64" s="322">
        <v>7.6</v>
      </c>
      <c r="F64" s="169"/>
      <c r="G64" s="169"/>
      <c r="H64" s="169"/>
      <c r="I64" s="169"/>
      <c r="J64" s="169"/>
      <c r="K64" s="169"/>
      <c r="L64" s="169"/>
      <c r="M64" s="169"/>
      <c r="O64" s="200"/>
      <c r="P64" s="200"/>
      <c r="Q64" s="200"/>
      <c r="R64" s="200"/>
      <c r="S64" s="200"/>
      <c r="T64" s="200"/>
      <c r="U64" s="200"/>
      <c r="V64" s="200"/>
      <c r="W64" s="200"/>
      <c r="X64" s="200"/>
      <c r="Y64" s="200"/>
      <c r="Z64" s="200"/>
    </row>
    <row r="65" spans="1:26" s="322" customFormat="1">
      <c r="A65" s="23"/>
      <c r="B65" s="366" t="s">
        <v>26</v>
      </c>
      <c r="C65" s="367">
        <v>8.0386199999999999</v>
      </c>
      <c r="D65" s="368"/>
      <c r="E65" s="322">
        <v>7.6</v>
      </c>
      <c r="F65" s="169"/>
      <c r="G65" s="169"/>
      <c r="H65" s="169"/>
      <c r="I65" s="169"/>
      <c r="J65" s="169"/>
      <c r="K65" s="169"/>
      <c r="L65" s="169"/>
      <c r="M65" s="169"/>
      <c r="O65" s="200"/>
      <c r="P65" s="200"/>
      <c r="Q65" s="200"/>
      <c r="R65" s="200"/>
      <c r="S65" s="200"/>
      <c r="T65" s="200"/>
      <c r="U65" s="200"/>
      <c r="V65" s="200"/>
      <c r="W65" s="200"/>
      <c r="X65" s="200"/>
      <c r="Y65" s="200"/>
      <c r="Z65" s="200"/>
    </row>
    <row r="66" spans="1:26" s="322" customFormat="1">
      <c r="A66" s="23"/>
      <c r="B66" s="366" t="s">
        <v>12</v>
      </c>
      <c r="C66" s="367">
        <v>8.2683199999999992</v>
      </c>
      <c r="D66" s="368"/>
      <c r="E66" s="322">
        <v>7.6</v>
      </c>
      <c r="F66" s="169"/>
      <c r="G66" s="169"/>
      <c r="H66" s="169"/>
      <c r="I66" s="169"/>
      <c r="J66" s="169"/>
      <c r="K66" s="169"/>
      <c r="L66" s="169"/>
      <c r="M66" s="169"/>
      <c r="O66" s="200"/>
      <c r="P66" s="200"/>
      <c r="Q66" s="200"/>
      <c r="R66" s="200"/>
      <c r="S66" s="200"/>
      <c r="T66" s="200"/>
      <c r="U66" s="200"/>
      <c r="V66" s="200"/>
      <c r="W66" s="200"/>
      <c r="X66" s="200"/>
      <c r="Y66" s="200"/>
      <c r="Z66" s="200"/>
    </row>
    <row r="67" spans="1:26" s="322" customFormat="1">
      <c r="A67" s="23"/>
      <c r="B67" s="366" t="s">
        <v>17</v>
      </c>
      <c r="C67" s="367">
        <v>8.6473700000000004</v>
      </c>
      <c r="D67" s="368"/>
      <c r="E67" s="322">
        <v>7.6</v>
      </c>
      <c r="F67" s="169"/>
      <c r="G67" s="169"/>
      <c r="H67" s="169"/>
      <c r="I67" s="169"/>
      <c r="J67" s="200"/>
      <c r="K67" s="200"/>
      <c r="L67" s="200"/>
      <c r="M67" s="200"/>
      <c r="O67" s="200"/>
      <c r="P67" s="200"/>
      <c r="Q67" s="200"/>
      <c r="R67" s="200"/>
      <c r="S67" s="200"/>
      <c r="T67" s="200"/>
      <c r="U67" s="200"/>
      <c r="V67" s="200"/>
      <c r="W67" s="200"/>
      <c r="X67" s="200"/>
      <c r="Y67" s="200"/>
      <c r="Z67" s="200"/>
    </row>
    <row r="68" spans="1:26" s="322" customFormat="1">
      <c r="A68" s="23"/>
      <c r="B68" s="369" t="s">
        <v>27</v>
      </c>
      <c r="D68" s="370">
        <v>12.426690000000001</v>
      </c>
      <c r="E68" s="322">
        <v>7.6</v>
      </c>
      <c r="F68" s="169"/>
      <c r="G68" s="169"/>
      <c r="H68" s="169"/>
      <c r="I68" s="169"/>
      <c r="J68" s="169"/>
      <c r="K68" s="200"/>
      <c r="L68" s="200"/>
      <c r="M68" s="200"/>
      <c r="O68" s="200"/>
      <c r="P68" s="200"/>
      <c r="Q68" s="200"/>
      <c r="R68" s="200"/>
      <c r="S68" s="200"/>
      <c r="T68" s="200"/>
      <c r="U68" s="200"/>
      <c r="V68" s="200"/>
      <c r="W68" s="200"/>
      <c r="X68" s="200"/>
      <c r="Y68" s="200"/>
      <c r="Z68" s="200"/>
    </row>
    <row r="69" spans="1:26" s="322" customFormat="1">
      <c r="A69" s="23"/>
      <c r="B69" s="366" t="s">
        <v>22</v>
      </c>
      <c r="C69" s="367">
        <v>12.571899999999999</v>
      </c>
      <c r="D69" s="368"/>
      <c r="E69" s="322">
        <v>7.6</v>
      </c>
      <c r="F69" s="170"/>
      <c r="G69" s="170"/>
      <c r="H69" s="170"/>
      <c r="I69" s="170"/>
      <c r="J69" s="170"/>
      <c r="K69" s="170"/>
      <c r="L69" s="170"/>
      <c r="M69" s="170"/>
      <c r="O69" s="200"/>
      <c r="P69" s="200"/>
      <c r="Q69" s="200"/>
      <c r="R69" s="200"/>
      <c r="S69" s="200"/>
      <c r="T69" s="200"/>
      <c r="U69" s="200"/>
      <c r="V69" s="200"/>
      <c r="W69" s="200"/>
      <c r="X69" s="200"/>
      <c r="Y69" s="200"/>
      <c r="Z69" s="200"/>
    </row>
    <row r="70" spans="1:26" s="329" customFormat="1" ht="14.1" customHeight="1">
      <c r="A70" s="222"/>
      <c r="B70" s="366" t="s">
        <v>19</v>
      </c>
      <c r="C70" s="367">
        <v>12.82314</v>
      </c>
      <c r="D70" s="368"/>
      <c r="E70" s="322">
        <v>7.6</v>
      </c>
      <c r="F70" s="16"/>
      <c r="G70" s="16"/>
      <c r="H70" s="16"/>
      <c r="I70" s="16"/>
      <c r="J70" s="16"/>
      <c r="K70" s="16"/>
      <c r="L70" s="16"/>
      <c r="M70" s="16"/>
      <c r="O70" s="16"/>
      <c r="P70" s="16"/>
      <c r="Q70" s="16"/>
      <c r="R70" s="16"/>
      <c r="S70" s="16"/>
      <c r="T70" s="16"/>
      <c r="U70" s="16"/>
      <c r="V70" s="16"/>
      <c r="W70" s="16"/>
      <c r="X70" s="16"/>
      <c r="Y70" s="16"/>
      <c r="Z70" s="16"/>
    </row>
    <row r="71" spans="1:26" s="322" customFormat="1">
      <c r="A71" s="23"/>
      <c r="B71" s="366" t="s">
        <v>25</v>
      </c>
      <c r="C71" s="367">
        <v>13.558529999999999</v>
      </c>
      <c r="D71" s="368"/>
      <c r="E71" s="322">
        <v>7.6</v>
      </c>
      <c r="F71" s="169"/>
      <c r="G71" s="169"/>
      <c r="H71" s="169"/>
      <c r="I71" s="200"/>
      <c r="J71" s="200"/>
      <c r="K71" s="200"/>
      <c r="L71" s="200"/>
      <c r="M71" s="200"/>
      <c r="O71" s="200"/>
      <c r="P71" s="200"/>
      <c r="Q71" s="200"/>
      <c r="R71" s="200"/>
      <c r="S71" s="200"/>
      <c r="T71" s="200"/>
      <c r="U71" s="200"/>
      <c r="V71" s="200"/>
      <c r="W71" s="200"/>
      <c r="X71" s="200"/>
      <c r="Y71" s="200"/>
      <c r="Z71" s="200"/>
    </row>
    <row r="72" spans="1:26" s="322" customFormat="1">
      <c r="A72" s="23"/>
      <c r="B72" s="366" t="s">
        <v>28</v>
      </c>
      <c r="C72" s="367">
        <v>15.276210000000001</v>
      </c>
      <c r="D72" s="368"/>
      <c r="E72" s="322">
        <v>7.6</v>
      </c>
      <c r="F72" s="200"/>
      <c r="G72" s="200"/>
      <c r="H72" s="200"/>
      <c r="I72" s="200"/>
      <c r="J72" s="200"/>
      <c r="K72" s="200"/>
      <c r="L72" s="200"/>
      <c r="M72" s="200"/>
      <c r="O72" s="200"/>
      <c r="P72" s="200"/>
      <c r="Q72" s="200"/>
      <c r="R72" s="200"/>
      <c r="S72" s="200"/>
      <c r="T72" s="200"/>
      <c r="U72" s="200"/>
      <c r="V72" s="200"/>
      <c r="W72" s="200"/>
      <c r="X72" s="200"/>
      <c r="Y72" s="200"/>
      <c r="Z72" s="200"/>
    </row>
    <row r="73" spans="1:26" s="322" customFormat="1">
      <c r="A73" s="23"/>
      <c r="B73" s="366" t="s">
        <v>24</v>
      </c>
      <c r="C73" s="367">
        <v>15.599220000000001</v>
      </c>
      <c r="D73" s="368"/>
      <c r="E73" s="322">
        <v>7.6</v>
      </c>
      <c r="F73" s="169"/>
      <c r="G73" s="169"/>
      <c r="H73" s="169"/>
      <c r="I73" s="169"/>
      <c r="J73" s="169"/>
      <c r="K73" s="169"/>
      <c r="L73" s="169"/>
      <c r="M73" s="200"/>
      <c r="O73" s="200"/>
      <c r="P73" s="200"/>
      <c r="Q73" s="200"/>
      <c r="R73" s="200"/>
      <c r="S73" s="200"/>
      <c r="T73" s="200"/>
      <c r="U73" s="200"/>
      <c r="V73" s="200"/>
      <c r="W73" s="200"/>
      <c r="X73" s="200"/>
      <c r="Y73" s="200"/>
      <c r="Z73" s="200"/>
    </row>
    <row r="74" spans="1:26" s="322" customFormat="1">
      <c r="A74" s="23"/>
      <c r="B74" s="366" t="s">
        <v>21</v>
      </c>
      <c r="C74" s="367">
        <v>27.335419999999999</v>
      </c>
      <c r="D74" s="368"/>
      <c r="E74" s="322">
        <v>7.6</v>
      </c>
      <c r="F74" s="200"/>
      <c r="G74" s="200"/>
      <c r="H74" s="200"/>
      <c r="I74" s="200"/>
      <c r="J74" s="200"/>
      <c r="K74" s="200"/>
      <c r="L74" s="200"/>
      <c r="M74" s="200"/>
      <c r="O74" s="200"/>
      <c r="P74" s="200"/>
      <c r="Q74" s="200"/>
      <c r="R74" s="200"/>
      <c r="S74" s="200"/>
      <c r="T74" s="200"/>
      <c r="U74" s="200"/>
      <c r="V74" s="200"/>
      <c r="W74" s="200"/>
      <c r="X74" s="200"/>
      <c r="Y74" s="200"/>
      <c r="Z74" s="200"/>
    </row>
    <row r="75" spans="1:26" s="322" customFormat="1">
      <c r="A75" s="23"/>
      <c r="B75" s="331" t="s">
        <v>44</v>
      </c>
      <c r="C75" s="367">
        <v>7.5911299999999997</v>
      </c>
      <c r="D75" s="200"/>
      <c r="E75" s="200"/>
      <c r="F75" s="200"/>
      <c r="G75" s="200"/>
      <c r="H75" s="200"/>
      <c r="I75" s="200"/>
      <c r="J75" s="200"/>
      <c r="K75" s="200"/>
      <c r="L75" s="200"/>
      <c r="M75" s="200"/>
      <c r="O75" s="200"/>
      <c r="P75" s="200"/>
      <c r="Q75" s="200"/>
      <c r="R75" s="200"/>
      <c r="S75" s="200"/>
      <c r="T75" s="200"/>
      <c r="U75" s="200"/>
      <c r="V75" s="200"/>
      <c r="W75" s="200"/>
      <c r="X75" s="200"/>
      <c r="Y75" s="200"/>
      <c r="Z75" s="200"/>
    </row>
    <row r="76" spans="1:26" s="322" customFormat="1">
      <c r="O76" s="200"/>
      <c r="P76" s="200"/>
      <c r="Q76" s="200"/>
      <c r="R76" s="200"/>
      <c r="S76" s="200"/>
      <c r="T76" s="200"/>
      <c r="U76" s="200"/>
      <c r="V76" s="200"/>
      <c r="W76" s="200"/>
      <c r="X76" s="200"/>
      <c r="Y76" s="200"/>
      <c r="Z76" s="200"/>
    </row>
    <row r="77" spans="1:26" s="322" customFormat="1">
      <c r="A77" s="470" t="s">
        <v>554</v>
      </c>
      <c r="B77" s="454"/>
      <c r="C77" s="454"/>
      <c r="D77" s="454"/>
      <c r="E77" s="454"/>
      <c r="F77" s="454"/>
      <c r="G77" s="454"/>
    </row>
    <row r="78" spans="1:26" s="322" customFormat="1" ht="36" customHeight="1">
      <c r="A78" s="452" t="s">
        <v>555</v>
      </c>
      <c r="B78" s="452"/>
      <c r="C78" s="452"/>
      <c r="D78" s="452"/>
      <c r="E78" s="452"/>
      <c r="F78" s="452"/>
      <c r="G78" s="452"/>
    </row>
    <row r="79" spans="1:26" s="322" customFormat="1"/>
    <row r="80" spans="1:26" s="18" customFormat="1">
      <c r="A80" s="451" t="s">
        <v>556</v>
      </c>
      <c r="B80" s="451"/>
      <c r="C80" s="451"/>
      <c r="D80" s="451"/>
      <c r="E80" s="451"/>
      <c r="F80" s="451"/>
      <c r="G80" s="451"/>
      <c r="H80" s="451"/>
      <c r="I80" s="451"/>
    </row>
    <row r="81" spans="1:17" s="322" customFormat="1">
      <c r="L81" s="167"/>
      <c r="M81" s="167"/>
      <c r="N81" s="167"/>
      <c r="O81" s="167"/>
    </row>
    <row r="82" spans="1:17" s="322" customFormat="1" ht="24">
      <c r="C82" s="324" t="s">
        <v>144</v>
      </c>
      <c r="D82" s="324" t="s">
        <v>44</v>
      </c>
      <c r="E82" s="8"/>
      <c r="L82" s="167"/>
      <c r="M82" s="167"/>
      <c r="N82" s="167"/>
      <c r="O82" s="167"/>
    </row>
    <row r="83" spans="1:17" s="322" customFormat="1">
      <c r="B83" s="207">
        <v>2015</v>
      </c>
      <c r="C83" s="367">
        <v>15.774839999999999</v>
      </c>
      <c r="D83" s="367">
        <v>11.1</v>
      </c>
      <c r="E83" s="16"/>
      <c r="F83" s="16"/>
      <c r="G83" s="16"/>
      <c r="L83" s="167"/>
      <c r="M83" s="167"/>
      <c r="N83" s="167"/>
      <c r="O83" s="167"/>
    </row>
    <row r="84" spans="1:17" s="322" customFormat="1">
      <c r="B84" s="207">
        <v>2016</v>
      </c>
      <c r="C84" s="367">
        <v>14.92698</v>
      </c>
      <c r="D84" s="367">
        <v>10.5</v>
      </c>
      <c r="E84" s="353"/>
      <c r="L84" s="167"/>
      <c r="M84" s="167"/>
      <c r="N84" s="167"/>
      <c r="O84" s="167"/>
    </row>
    <row r="85" spans="1:17" s="322" customFormat="1">
      <c r="B85" s="207">
        <v>2017</v>
      </c>
      <c r="C85" s="367">
        <v>15.21444</v>
      </c>
      <c r="D85" s="367">
        <v>9.3191199999999998</v>
      </c>
      <c r="E85" s="353"/>
      <c r="L85" s="167"/>
      <c r="M85" s="167"/>
      <c r="N85" s="167"/>
      <c r="O85" s="167"/>
    </row>
    <row r="86" spans="1:17" s="322" customFormat="1">
      <c r="B86" s="207">
        <v>2018</v>
      </c>
      <c r="C86" s="367">
        <v>11.88958</v>
      </c>
      <c r="D86" s="367">
        <v>7.4523599999999997</v>
      </c>
      <c r="E86" s="353"/>
      <c r="L86" s="167"/>
      <c r="M86" s="167"/>
      <c r="N86" s="167"/>
      <c r="O86" s="167"/>
    </row>
    <row r="87" spans="1:17" s="322" customFormat="1">
      <c r="B87" s="207">
        <v>2019</v>
      </c>
      <c r="C87" s="367">
        <v>12.426690000000001</v>
      </c>
      <c r="D87" s="367">
        <v>7.5911299999999997</v>
      </c>
      <c r="E87" s="353"/>
      <c r="L87" s="167"/>
      <c r="M87" s="167"/>
      <c r="N87" s="167"/>
      <c r="O87" s="167"/>
    </row>
    <row r="88" spans="1:17" s="322" customFormat="1"/>
    <row r="89" spans="1:17" s="322" customFormat="1" ht="15" customHeight="1">
      <c r="A89" s="452" t="s">
        <v>557</v>
      </c>
      <c r="B89" s="452"/>
      <c r="C89" s="452"/>
      <c r="D89" s="452"/>
      <c r="E89" s="452"/>
      <c r="F89" s="452"/>
      <c r="G89" s="452"/>
    </row>
    <row r="90" spans="1:17" s="322" customFormat="1" ht="36" customHeight="1">
      <c r="A90" s="452" t="s">
        <v>558</v>
      </c>
      <c r="B90" s="452"/>
      <c r="C90" s="452"/>
      <c r="D90" s="452"/>
      <c r="E90" s="452"/>
      <c r="F90" s="452"/>
      <c r="G90" s="452"/>
    </row>
    <row r="91" spans="1:17" s="322" customFormat="1"/>
    <row r="92" spans="1:17" s="18" customFormat="1">
      <c r="A92" s="451" t="s">
        <v>400</v>
      </c>
      <c r="B92" s="451"/>
      <c r="C92" s="451"/>
      <c r="D92" s="451"/>
      <c r="E92" s="451"/>
    </row>
    <row r="93" spans="1:17" s="322" customFormat="1">
      <c r="A93" s="335"/>
      <c r="B93" s="335"/>
      <c r="C93" s="335"/>
      <c r="D93" s="335"/>
      <c r="E93" s="335"/>
    </row>
    <row r="94" spans="1:17" s="322" customFormat="1">
      <c r="A94" s="13"/>
      <c r="B94" s="334"/>
      <c r="C94" s="34" t="s">
        <v>401</v>
      </c>
      <c r="D94" s="324" t="s">
        <v>402</v>
      </c>
      <c r="E94" s="324" t="s">
        <v>403</v>
      </c>
      <c r="F94" s="26" t="s">
        <v>404</v>
      </c>
      <c r="G94" s="26"/>
      <c r="H94" s="26"/>
      <c r="I94" s="26"/>
      <c r="J94" s="26"/>
      <c r="K94" s="27"/>
      <c r="L94" s="24"/>
      <c r="M94" s="24"/>
      <c r="N94" s="24"/>
      <c r="O94" s="24"/>
      <c r="P94" s="24"/>
      <c r="Q94" s="25"/>
    </row>
    <row r="95" spans="1:17" s="322" customFormat="1">
      <c r="A95" s="13"/>
      <c r="B95" s="166" t="s">
        <v>17</v>
      </c>
      <c r="C95" s="277"/>
      <c r="D95" s="322">
        <v>10</v>
      </c>
      <c r="E95" s="322">
        <v>52</v>
      </c>
      <c r="F95" s="26"/>
      <c r="G95" s="26"/>
      <c r="H95" s="26"/>
      <c r="I95" s="26"/>
      <c r="J95" s="26"/>
      <c r="K95" s="26"/>
      <c r="L95" s="24"/>
      <c r="M95" s="24"/>
      <c r="N95" s="24"/>
      <c r="O95" s="24"/>
      <c r="P95" s="24"/>
      <c r="Q95" s="24"/>
    </row>
    <row r="96" spans="1:17" s="322" customFormat="1">
      <c r="A96" s="13"/>
      <c r="B96" s="166" t="s">
        <v>8</v>
      </c>
      <c r="C96" s="277"/>
      <c r="D96" s="322">
        <v>11</v>
      </c>
      <c r="E96" s="322">
        <v>46</v>
      </c>
      <c r="F96" s="26"/>
      <c r="G96" s="26"/>
      <c r="H96" s="26"/>
      <c r="I96" s="26"/>
      <c r="J96" s="26"/>
      <c r="K96" s="26"/>
      <c r="L96" s="24"/>
      <c r="M96" s="24"/>
      <c r="N96" s="24"/>
      <c r="O96" s="24"/>
      <c r="P96" s="24"/>
      <c r="Q96" s="24"/>
    </row>
    <row r="97" spans="1:17" s="329" customFormat="1">
      <c r="A97" s="151"/>
      <c r="B97" s="166" t="s">
        <v>24</v>
      </c>
      <c r="C97" s="277"/>
      <c r="D97" s="322">
        <v>16</v>
      </c>
      <c r="E97" s="322">
        <v>69</v>
      </c>
      <c r="F97" s="26"/>
      <c r="G97" s="28"/>
      <c r="H97" s="28"/>
      <c r="I97" s="28"/>
      <c r="J97" s="28"/>
      <c r="K97" s="28"/>
      <c r="L97" s="152"/>
      <c r="M97" s="152"/>
      <c r="N97" s="152"/>
      <c r="O97" s="152"/>
      <c r="P97" s="152"/>
      <c r="Q97" s="152"/>
    </row>
    <row r="98" spans="1:17" s="322" customFormat="1">
      <c r="A98" s="13"/>
      <c r="B98" s="166" t="s">
        <v>11</v>
      </c>
      <c r="C98" s="277"/>
      <c r="D98" s="322">
        <v>16</v>
      </c>
      <c r="E98" s="322">
        <v>78</v>
      </c>
      <c r="F98" s="26"/>
      <c r="G98" s="26"/>
      <c r="H98" s="26"/>
      <c r="I98" s="26"/>
      <c r="J98" s="26"/>
      <c r="K98" s="26"/>
      <c r="L98" s="24"/>
      <c r="M98" s="24"/>
      <c r="N98" s="24"/>
      <c r="O98" s="24"/>
      <c r="P98" s="24"/>
      <c r="Q98" s="24"/>
    </row>
    <row r="99" spans="1:17" s="322" customFormat="1">
      <c r="A99" s="13"/>
      <c r="B99" s="166" t="s">
        <v>32</v>
      </c>
      <c r="C99" s="277"/>
      <c r="D99" s="322">
        <v>19</v>
      </c>
      <c r="E99" s="322">
        <v>84</v>
      </c>
      <c r="F99" s="26"/>
      <c r="G99" s="26"/>
      <c r="H99" s="26"/>
      <c r="I99" s="26"/>
      <c r="J99" s="26"/>
      <c r="K99" s="26"/>
      <c r="L99" s="24"/>
      <c r="M99" s="24"/>
      <c r="N99" s="24"/>
      <c r="O99" s="24"/>
      <c r="P99" s="24"/>
      <c r="Q99" s="24"/>
    </row>
    <row r="100" spans="1:17" s="322" customFormat="1">
      <c r="A100" s="13"/>
      <c r="B100" s="166" t="s">
        <v>25</v>
      </c>
      <c r="C100" s="277"/>
      <c r="D100" s="322">
        <v>39</v>
      </c>
      <c r="E100" s="322">
        <v>457</v>
      </c>
      <c r="F100" s="26"/>
      <c r="G100" s="26"/>
      <c r="H100" s="26"/>
      <c r="I100" s="26"/>
      <c r="J100" s="26"/>
      <c r="K100" s="26"/>
      <c r="L100" s="24"/>
      <c r="M100" s="24"/>
      <c r="N100" s="24"/>
      <c r="O100" s="24"/>
      <c r="P100" s="24"/>
      <c r="Q100" s="24"/>
    </row>
    <row r="101" spans="1:17" s="322" customFormat="1">
      <c r="A101" s="13"/>
      <c r="B101" s="166" t="s">
        <v>9</v>
      </c>
      <c r="C101" s="277"/>
      <c r="D101" s="322">
        <v>40</v>
      </c>
      <c r="E101" s="322">
        <v>215</v>
      </c>
      <c r="F101" s="26"/>
      <c r="G101" s="26"/>
      <c r="H101" s="26"/>
      <c r="I101" s="26"/>
      <c r="J101" s="26"/>
      <c r="K101" s="26"/>
      <c r="L101" s="24"/>
      <c r="M101" s="24"/>
      <c r="N101" s="24"/>
      <c r="O101" s="24"/>
      <c r="P101" s="24"/>
      <c r="Q101" s="24"/>
    </row>
    <row r="102" spans="1:17" s="322" customFormat="1">
      <c r="A102" s="13"/>
      <c r="B102" s="154" t="s">
        <v>27</v>
      </c>
      <c r="C102" s="329">
        <v>43</v>
      </c>
      <c r="D102" s="329">
        <v>43</v>
      </c>
      <c r="E102" s="329">
        <v>433</v>
      </c>
      <c r="F102" s="329">
        <v>433</v>
      </c>
      <c r="G102" s="26"/>
      <c r="H102" s="26"/>
      <c r="I102" s="26"/>
      <c r="J102" s="26"/>
      <c r="K102" s="26"/>
      <c r="L102" s="24"/>
      <c r="M102" s="24"/>
      <c r="N102" s="24"/>
      <c r="O102" s="24"/>
      <c r="P102" s="24"/>
      <c r="Q102" s="24"/>
    </row>
    <row r="103" spans="1:17" s="322" customFormat="1">
      <c r="A103" s="13"/>
      <c r="B103" s="166" t="s">
        <v>29</v>
      </c>
      <c r="C103" s="277"/>
      <c r="D103" s="322">
        <v>47</v>
      </c>
      <c r="E103" s="322">
        <v>267</v>
      </c>
      <c r="F103" s="26"/>
      <c r="G103" s="26"/>
      <c r="H103" s="26"/>
      <c r="I103" s="26"/>
      <c r="J103" s="26"/>
      <c r="K103" s="26"/>
      <c r="L103" s="24"/>
      <c r="M103" s="24"/>
      <c r="N103" s="24"/>
      <c r="O103" s="24"/>
      <c r="P103" s="24"/>
      <c r="Q103" s="24"/>
    </row>
    <row r="104" spans="1:17" s="322" customFormat="1">
      <c r="A104" s="13"/>
      <c r="B104" s="166" t="s">
        <v>30</v>
      </c>
      <c r="C104" s="277"/>
      <c r="D104" s="322">
        <v>51</v>
      </c>
      <c r="E104" s="322">
        <v>345</v>
      </c>
      <c r="F104" s="26"/>
      <c r="G104" s="26"/>
      <c r="H104" s="26"/>
      <c r="I104" s="26"/>
      <c r="J104" s="26"/>
      <c r="K104" s="26"/>
      <c r="L104" s="24"/>
      <c r="M104" s="24"/>
      <c r="N104" s="24"/>
      <c r="O104" s="24"/>
      <c r="P104" s="24"/>
      <c r="Q104" s="24"/>
    </row>
    <row r="105" spans="1:17" s="322" customFormat="1">
      <c r="A105" s="13"/>
      <c r="B105" s="166" t="s">
        <v>34</v>
      </c>
      <c r="C105" s="277"/>
      <c r="D105" s="322">
        <v>55</v>
      </c>
      <c r="E105" s="322">
        <v>528</v>
      </c>
      <c r="F105" s="26"/>
      <c r="G105" s="26"/>
      <c r="H105" s="26"/>
      <c r="I105" s="26"/>
      <c r="J105" s="26"/>
      <c r="K105" s="26"/>
      <c r="L105" s="24"/>
      <c r="M105" s="24"/>
      <c r="N105" s="24"/>
      <c r="O105" s="24"/>
      <c r="P105" s="24"/>
      <c r="Q105" s="24"/>
    </row>
    <row r="106" spans="1:17" s="322" customFormat="1">
      <c r="A106" s="13"/>
      <c r="B106" s="166" t="s">
        <v>10</v>
      </c>
      <c r="C106" s="277"/>
      <c r="D106" s="322">
        <v>59</v>
      </c>
      <c r="E106" s="322">
        <v>229</v>
      </c>
      <c r="F106" s="26"/>
      <c r="G106" s="26"/>
      <c r="H106" s="26"/>
      <c r="I106" s="26"/>
      <c r="J106" s="26"/>
      <c r="K106" s="26"/>
      <c r="L106" s="24"/>
      <c r="M106" s="24"/>
      <c r="N106" s="24"/>
      <c r="O106" s="24"/>
      <c r="P106" s="24"/>
      <c r="Q106" s="24"/>
    </row>
    <row r="107" spans="1:17" s="322" customFormat="1">
      <c r="A107" s="13"/>
      <c r="B107" s="166" t="s">
        <v>19</v>
      </c>
      <c r="C107" s="277"/>
      <c r="D107" s="322">
        <v>65</v>
      </c>
      <c r="E107" s="322">
        <v>473</v>
      </c>
      <c r="F107" s="26"/>
      <c r="G107" s="26"/>
      <c r="H107" s="26"/>
      <c r="I107" s="26"/>
      <c r="J107" s="26"/>
      <c r="K107" s="26"/>
      <c r="L107" s="24"/>
      <c r="M107" s="24"/>
      <c r="N107" s="24"/>
      <c r="O107" s="24"/>
      <c r="P107" s="24"/>
      <c r="Q107" s="24"/>
    </row>
    <row r="108" spans="1:17" s="322" customFormat="1">
      <c r="A108" s="13"/>
      <c r="B108" s="166" t="s">
        <v>20</v>
      </c>
      <c r="C108" s="277"/>
      <c r="D108" s="322">
        <v>71</v>
      </c>
      <c r="E108" s="322">
        <v>360</v>
      </c>
      <c r="F108" s="26"/>
      <c r="G108" s="26"/>
      <c r="H108" s="26"/>
      <c r="I108" s="26"/>
      <c r="J108" s="26"/>
      <c r="K108" s="26"/>
      <c r="L108" s="24"/>
      <c r="M108" s="24"/>
      <c r="N108" s="24"/>
      <c r="O108" s="24"/>
      <c r="P108" s="24"/>
      <c r="Q108" s="24"/>
    </row>
    <row r="109" spans="1:17" s="322" customFormat="1">
      <c r="A109" s="13"/>
      <c r="B109" s="166" t="s">
        <v>31</v>
      </c>
      <c r="C109" s="277"/>
      <c r="D109" s="322">
        <v>76</v>
      </c>
      <c r="E109" s="322">
        <v>735</v>
      </c>
      <c r="F109" s="26"/>
      <c r="G109" s="26"/>
      <c r="H109" s="26"/>
      <c r="I109" s="26"/>
      <c r="J109" s="26"/>
      <c r="K109" s="26"/>
      <c r="L109" s="24"/>
      <c r="M109" s="24"/>
      <c r="N109" s="24"/>
      <c r="O109" s="24"/>
      <c r="P109" s="24"/>
      <c r="Q109" s="24"/>
    </row>
    <row r="110" spans="1:17" s="322" customFormat="1">
      <c r="A110" s="13"/>
      <c r="B110" s="166" t="s">
        <v>13</v>
      </c>
      <c r="C110" s="277"/>
      <c r="D110" s="322">
        <v>81</v>
      </c>
      <c r="E110" s="322">
        <v>353</v>
      </c>
      <c r="F110" s="26"/>
      <c r="G110" s="28"/>
      <c r="H110" s="28"/>
      <c r="I110" s="28"/>
      <c r="J110" s="28"/>
      <c r="K110" s="28"/>
      <c r="L110" s="24"/>
      <c r="M110" s="24"/>
      <c r="N110" s="24"/>
      <c r="O110" s="24"/>
      <c r="P110" s="24"/>
      <c r="Q110" s="24"/>
    </row>
    <row r="111" spans="1:17" s="322" customFormat="1">
      <c r="A111" s="13"/>
      <c r="B111" s="166" t="s">
        <v>14</v>
      </c>
      <c r="C111" s="277"/>
      <c r="D111" s="322">
        <v>82</v>
      </c>
      <c r="E111" s="322">
        <v>472</v>
      </c>
      <c r="F111" s="26"/>
      <c r="G111" s="26"/>
      <c r="H111" s="26"/>
      <c r="I111" s="26"/>
      <c r="J111" s="26"/>
      <c r="K111" s="26"/>
      <c r="L111" s="24"/>
      <c r="M111" s="24"/>
      <c r="N111" s="24"/>
      <c r="O111" s="24"/>
      <c r="P111" s="24"/>
      <c r="Q111" s="24"/>
    </row>
    <row r="112" spans="1:17" s="322" customFormat="1">
      <c r="A112" s="13"/>
      <c r="B112" s="166" t="s">
        <v>12</v>
      </c>
      <c r="C112" s="279"/>
      <c r="D112" s="322">
        <v>88</v>
      </c>
      <c r="E112" s="322">
        <v>696</v>
      </c>
      <c r="F112" s="28"/>
      <c r="G112" s="26"/>
      <c r="H112" s="26"/>
      <c r="I112" s="26"/>
      <c r="J112" s="26"/>
      <c r="K112" s="26"/>
      <c r="L112" s="24"/>
      <c r="M112" s="24"/>
      <c r="N112" s="24"/>
      <c r="O112" s="24"/>
      <c r="P112" s="24"/>
      <c r="Q112" s="24"/>
    </row>
    <row r="113" spans="1:17" s="322" customFormat="1">
      <c r="A113" s="13"/>
      <c r="B113" s="166" t="s">
        <v>18</v>
      </c>
      <c r="C113" s="277"/>
      <c r="D113" s="322">
        <v>94</v>
      </c>
      <c r="E113" s="322">
        <v>622</v>
      </c>
      <c r="F113" s="26"/>
      <c r="G113" s="26"/>
      <c r="H113" s="26"/>
      <c r="I113" s="26"/>
      <c r="J113" s="26"/>
      <c r="K113" s="26"/>
      <c r="L113" s="24"/>
      <c r="M113" s="24"/>
      <c r="N113" s="24"/>
      <c r="O113" s="24"/>
      <c r="P113" s="24"/>
      <c r="Q113" s="24"/>
    </row>
    <row r="114" spans="1:17" s="322" customFormat="1">
      <c r="A114" s="13"/>
      <c r="B114" s="166" t="s">
        <v>15</v>
      </c>
      <c r="C114" s="277"/>
      <c r="D114" s="322">
        <v>100</v>
      </c>
      <c r="E114" s="322">
        <v>585</v>
      </c>
      <c r="F114" s="26"/>
      <c r="G114" s="26"/>
      <c r="H114" s="26"/>
      <c r="I114" s="26"/>
      <c r="J114" s="26"/>
      <c r="K114" s="26"/>
      <c r="L114" s="24"/>
      <c r="M114" s="24"/>
      <c r="N114" s="24"/>
      <c r="O114" s="24"/>
      <c r="P114" s="24"/>
      <c r="Q114" s="24"/>
    </row>
    <row r="115" spans="1:17" s="322" customFormat="1">
      <c r="A115" s="13"/>
      <c r="B115" s="166" t="s">
        <v>33</v>
      </c>
      <c r="C115" s="277"/>
      <c r="D115" s="322">
        <v>210</v>
      </c>
      <c r="E115" s="322">
        <v>1439</v>
      </c>
      <c r="F115" s="26"/>
      <c r="G115" s="26"/>
      <c r="H115" s="26"/>
      <c r="I115" s="26"/>
      <c r="J115" s="26"/>
      <c r="K115" s="26"/>
      <c r="L115" s="24"/>
      <c r="M115" s="24"/>
      <c r="N115" s="24"/>
      <c r="O115" s="24"/>
      <c r="P115" s="24"/>
      <c r="Q115" s="24"/>
    </row>
    <row r="116" spans="1:17" s="322" customFormat="1">
      <c r="A116" s="13"/>
      <c r="B116" s="334" t="s">
        <v>44</v>
      </c>
      <c r="D116" s="308">
        <v>1273</v>
      </c>
      <c r="E116" s="308">
        <v>8541</v>
      </c>
      <c r="F116" s="26"/>
      <c r="G116" s="26"/>
      <c r="H116" s="26"/>
      <c r="I116" s="26"/>
      <c r="J116" s="26"/>
      <c r="K116" s="26"/>
      <c r="L116" s="24"/>
      <c r="M116" s="24"/>
      <c r="N116" s="24"/>
      <c r="O116" s="24"/>
      <c r="P116" s="24"/>
      <c r="Q116" s="24"/>
    </row>
    <row r="117" spans="1:17" s="322" customFormat="1">
      <c r="A117" s="13"/>
      <c r="B117" s="207"/>
      <c r="D117" s="163"/>
      <c r="E117" s="163"/>
      <c r="F117" s="26"/>
      <c r="G117" s="26"/>
      <c r="H117" s="26"/>
      <c r="I117" s="26"/>
      <c r="J117" s="26"/>
      <c r="K117" s="26"/>
      <c r="L117" s="24"/>
      <c r="M117" s="24"/>
      <c r="N117" s="24"/>
      <c r="O117" s="24"/>
      <c r="P117" s="24"/>
      <c r="Q117" s="24"/>
    </row>
    <row r="118" spans="1:17" s="322" customFormat="1" ht="26.4" customHeight="1">
      <c r="A118" s="452" t="s">
        <v>405</v>
      </c>
      <c r="B118" s="452"/>
      <c r="C118" s="452"/>
      <c r="D118" s="452"/>
      <c r="E118" s="452"/>
    </row>
    <row r="119" spans="1:17" s="322" customFormat="1" ht="15" customHeight="1">
      <c r="A119" s="452"/>
      <c r="B119" s="452"/>
      <c r="C119" s="452"/>
      <c r="D119" s="452"/>
      <c r="E119" s="452"/>
    </row>
    <row r="120" spans="1:17" s="281" customFormat="1">
      <c r="A120" s="280" t="s">
        <v>406</v>
      </c>
    </row>
    <row r="121" spans="1:17" s="267" customFormat="1">
      <c r="B121" s="258"/>
      <c r="C121" s="258"/>
    </row>
    <row r="122" spans="1:17" s="267" customFormat="1" ht="43.2">
      <c r="B122" s="282" t="s">
        <v>69</v>
      </c>
      <c r="C122" s="282" t="s">
        <v>69</v>
      </c>
      <c r="D122" s="283" t="s">
        <v>407</v>
      </c>
      <c r="E122" s="306" t="s">
        <v>408</v>
      </c>
    </row>
    <row r="123" spans="1:17" s="267" customFormat="1">
      <c r="B123" s="284" t="s">
        <v>21</v>
      </c>
      <c r="C123" s="284"/>
      <c r="D123" s="229">
        <v>13.7</v>
      </c>
      <c r="E123" s="267">
        <v>8.6999999999999993</v>
      </c>
    </row>
    <row r="124" spans="1:17" s="267" customFormat="1">
      <c r="B124" s="284" t="s">
        <v>24</v>
      </c>
      <c r="C124" s="284"/>
      <c r="D124" s="229">
        <v>12.5</v>
      </c>
      <c r="E124" s="267">
        <v>8.6999999999999993</v>
      </c>
    </row>
    <row r="125" spans="1:17" s="267" customFormat="1">
      <c r="B125" s="284" t="s">
        <v>19</v>
      </c>
      <c r="C125" s="284"/>
      <c r="D125" s="229">
        <v>11.5</v>
      </c>
      <c r="E125" s="267">
        <v>8.6999999999999993</v>
      </c>
    </row>
    <row r="126" spans="1:17" s="267" customFormat="1">
      <c r="B126" s="284" t="s">
        <v>9</v>
      </c>
      <c r="C126" s="284"/>
      <c r="D126" s="229">
        <v>11</v>
      </c>
      <c r="E126" s="267">
        <v>8.6999999999999993</v>
      </c>
    </row>
    <row r="127" spans="1:17" s="267" customFormat="1">
      <c r="B127" s="284" t="s">
        <v>13</v>
      </c>
      <c r="C127" s="284"/>
      <c r="D127" s="229">
        <v>10.1</v>
      </c>
      <c r="E127" s="267">
        <v>8.6999999999999993</v>
      </c>
    </row>
    <row r="128" spans="1:17" s="267" customFormat="1">
      <c r="B128" s="284" t="s">
        <v>8</v>
      </c>
      <c r="C128" s="284"/>
      <c r="D128" s="229">
        <v>10.1</v>
      </c>
      <c r="E128" s="267">
        <v>8.6999999999999993</v>
      </c>
    </row>
    <row r="129" spans="2:5" s="267" customFormat="1">
      <c r="B129" s="284" t="s">
        <v>28</v>
      </c>
      <c r="C129" s="284"/>
      <c r="D129" s="229">
        <v>10</v>
      </c>
      <c r="E129" s="267">
        <v>8.6999999999999993</v>
      </c>
    </row>
    <row r="130" spans="2:5" s="267" customFormat="1">
      <c r="B130" s="284" t="s">
        <v>10</v>
      </c>
      <c r="C130" s="284"/>
      <c r="D130" s="229">
        <v>9.9</v>
      </c>
      <c r="E130" s="267">
        <v>8.6999999999999993</v>
      </c>
    </row>
    <row r="131" spans="2:5" s="267" customFormat="1">
      <c r="B131" s="284" t="s">
        <v>17</v>
      </c>
      <c r="C131" s="284"/>
      <c r="D131" s="229">
        <v>9.5</v>
      </c>
      <c r="E131" s="267">
        <v>8.6999999999999993</v>
      </c>
    </row>
    <row r="132" spans="2:5" s="267" customFormat="1">
      <c r="B132" s="284" t="s">
        <v>14</v>
      </c>
      <c r="C132" s="284"/>
      <c r="D132" s="229">
        <v>9.4</v>
      </c>
      <c r="E132" s="267">
        <v>8.6999999999999993</v>
      </c>
    </row>
    <row r="133" spans="2:5" s="267" customFormat="1">
      <c r="B133" s="284" t="s">
        <v>11</v>
      </c>
      <c r="C133" s="284"/>
      <c r="D133" s="229">
        <v>8.9</v>
      </c>
      <c r="E133" s="267">
        <v>8.6999999999999993</v>
      </c>
    </row>
    <row r="134" spans="2:5" s="267" customFormat="1">
      <c r="B134" s="284" t="s">
        <v>12</v>
      </c>
      <c r="C134" s="284"/>
      <c r="D134" s="229">
        <v>8.6999999999999993</v>
      </c>
      <c r="E134" s="267">
        <v>8.6999999999999993</v>
      </c>
    </row>
    <row r="135" spans="2:5" s="267" customFormat="1">
      <c r="B135" s="284" t="s">
        <v>18</v>
      </c>
      <c r="C135" s="284"/>
      <c r="D135" s="229">
        <v>8.6</v>
      </c>
      <c r="E135" s="267">
        <v>8.6999999999999993</v>
      </c>
    </row>
    <row r="136" spans="2:5" s="267" customFormat="1">
      <c r="B136" s="284" t="s">
        <v>25</v>
      </c>
      <c r="C136" s="284"/>
      <c r="D136" s="229">
        <v>8.3000000000000007</v>
      </c>
      <c r="E136" s="267">
        <v>8.6999999999999993</v>
      </c>
    </row>
    <row r="137" spans="2:5" s="267" customFormat="1">
      <c r="B137" s="284" t="s">
        <v>23</v>
      </c>
      <c r="C137" s="284"/>
      <c r="D137" s="229">
        <v>8.3000000000000007</v>
      </c>
      <c r="E137" s="267">
        <v>8.6999999999999993</v>
      </c>
    </row>
    <row r="138" spans="2:5" s="267" customFormat="1">
      <c r="B138" s="284" t="s">
        <v>22</v>
      </c>
      <c r="C138" s="284"/>
      <c r="D138" s="229">
        <v>8.1</v>
      </c>
      <c r="E138" s="267">
        <v>8.6999999999999993</v>
      </c>
    </row>
    <row r="139" spans="2:5" s="267" customFormat="1">
      <c r="B139" s="284" t="s">
        <v>16</v>
      </c>
      <c r="C139" s="284"/>
      <c r="D139" s="229">
        <v>8.1</v>
      </c>
      <c r="E139" s="267">
        <v>8.6999999999999993</v>
      </c>
    </row>
    <row r="140" spans="2:5" s="267" customFormat="1">
      <c r="B140" s="228" t="s">
        <v>27</v>
      </c>
      <c r="C140" s="231">
        <v>7.4</v>
      </c>
      <c r="E140" s="267">
        <v>8.6999999999999993</v>
      </c>
    </row>
    <row r="141" spans="2:5" s="267" customFormat="1">
      <c r="B141" s="284" t="s">
        <v>20</v>
      </c>
      <c r="C141" s="284"/>
      <c r="D141" s="229">
        <v>7.3</v>
      </c>
      <c r="E141" s="267">
        <v>8.6999999999999993</v>
      </c>
    </row>
    <row r="142" spans="2:5" s="267" customFormat="1">
      <c r="B142" s="284" t="s">
        <v>15</v>
      </c>
      <c r="C142" s="284"/>
      <c r="D142" s="229">
        <v>6.7</v>
      </c>
      <c r="E142" s="267">
        <v>8.6999999999999993</v>
      </c>
    </row>
    <row r="143" spans="2:5" s="267" customFormat="1">
      <c r="B143" s="284" t="s">
        <v>26</v>
      </c>
      <c r="C143" s="284"/>
      <c r="D143" s="229">
        <v>5.4</v>
      </c>
      <c r="E143" s="267">
        <v>8.6999999999999993</v>
      </c>
    </row>
    <row r="144" spans="2:5" s="267" customFormat="1">
      <c r="B144" s="232" t="s">
        <v>44</v>
      </c>
      <c r="C144" s="232"/>
      <c r="D144" s="232">
        <v>8.6999999999999993</v>
      </c>
    </row>
    <row r="145" spans="1:3" s="267" customFormat="1"/>
    <row r="146" spans="1:3" s="267" customFormat="1">
      <c r="A146" s="258" t="s">
        <v>611</v>
      </c>
      <c r="C146" s="258"/>
    </row>
    <row r="147" spans="1:3" s="267" customFormat="1">
      <c r="A147" s="258" t="s">
        <v>410</v>
      </c>
      <c r="C147" s="258"/>
    </row>
    <row r="148" spans="1:3" s="267" customFormat="1">
      <c r="A148" s="233" t="s">
        <v>411</v>
      </c>
      <c r="C148" s="233"/>
    </row>
    <row r="149" spans="1:3" s="267" customFormat="1">
      <c r="A149" s="233" t="s">
        <v>412</v>
      </c>
      <c r="C149" s="233"/>
    </row>
    <row r="150" spans="1:3" s="322" customFormat="1">
      <c r="A150" s="233" t="s">
        <v>413</v>
      </c>
      <c r="C150" s="233"/>
    </row>
    <row r="151" spans="1:3" s="322" customFormat="1"/>
    <row r="152" spans="1:3" s="254" customFormat="1">
      <c r="A152" s="305" t="s">
        <v>414</v>
      </c>
    </row>
    <row r="153" spans="1:3" s="322" customFormat="1"/>
    <row r="154" spans="1:3" s="322" customFormat="1">
      <c r="B154" s="322" t="s">
        <v>135</v>
      </c>
      <c r="C154" s="322" t="s">
        <v>415</v>
      </c>
    </row>
    <row r="155" spans="1:3" s="322" customFormat="1">
      <c r="B155" s="322">
        <v>2017</v>
      </c>
      <c r="C155" s="285">
        <v>7.4</v>
      </c>
    </row>
    <row r="156" spans="1:3" s="322" customFormat="1">
      <c r="B156" s="322">
        <v>2018</v>
      </c>
      <c r="C156" s="285">
        <v>7.4</v>
      </c>
    </row>
    <row r="157" spans="1:3" s="322" customFormat="1">
      <c r="B157" s="322">
        <v>2019</v>
      </c>
      <c r="C157" s="285">
        <v>7.4</v>
      </c>
    </row>
    <row r="158" spans="1:3" s="322" customFormat="1">
      <c r="B158" s="322">
        <v>2020</v>
      </c>
      <c r="C158" s="229">
        <v>7.3</v>
      </c>
    </row>
    <row r="159" spans="1:3" s="322" customFormat="1">
      <c r="B159" s="322">
        <v>2021</v>
      </c>
      <c r="C159" s="229">
        <v>7.4</v>
      </c>
    </row>
    <row r="160" spans="1:3" s="322" customFormat="1"/>
    <row r="161" spans="1:3" s="267" customFormat="1">
      <c r="A161" s="258" t="s">
        <v>409</v>
      </c>
      <c r="C161" s="258"/>
    </row>
    <row r="162" spans="1:3" s="267" customFormat="1">
      <c r="A162" s="258" t="s">
        <v>410</v>
      </c>
      <c r="C162" s="258"/>
    </row>
    <row r="163" spans="1:3" s="267" customFormat="1">
      <c r="A163" s="233" t="s">
        <v>411</v>
      </c>
      <c r="C163" s="233"/>
    </row>
    <row r="164" spans="1:3" s="267" customFormat="1">
      <c r="A164" s="233" t="s">
        <v>412</v>
      </c>
      <c r="C164" s="233"/>
    </row>
    <row r="165" spans="1:3" s="267" customFormat="1">
      <c r="A165" s="233" t="s">
        <v>416</v>
      </c>
      <c r="C165" s="233"/>
    </row>
    <row r="166" spans="1:3" s="322" customFormat="1">
      <c r="A166" s="233" t="s">
        <v>413</v>
      </c>
      <c r="C166" s="233"/>
    </row>
    <row r="167" spans="1:3" s="322" customFormat="1"/>
  </sheetData>
  <sortState xmlns:xlrd2="http://schemas.microsoft.com/office/spreadsheetml/2017/richdata2" ref="A4:Q24">
    <sortCondition ref="M4:M24"/>
  </sortState>
  <mergeCells count="11">
    <mergeCell ref="A119:E119"/>
    <mergeCell ref="A118:E118"/>
    <mergeCell ref="A1:H1"/>
    <mergeCell ref="A31:H31"/>
    <mergeCell ref="A77:G77"/>
    <mergeCell ref="A89:G89"/>
    <mergeCell ref="A51:H51"/>
    <mergeCell ref="A78:G78"/>
    <mergeCell ref="A80:I80"/>
    <mergeCell ref="A90:G90"/>
    <mergeCell ref="A92:E92"/>
  </mergeCells>
  <hyperlinks>
    <hyperlink ref="A28" r:id="rId1" display="https://www.njsp.org/ucr/uniform-crime-reports.shtml " xr:uid="{00000000-0004-0000-0B00-000000000000}"/>
    <hyperlink ref="A48" r:id="rId2" display="https://www.njsp.org/ucr/uniform-crime-reports.shtml " xr:uid="{00000000-0004-0000-0B00-000001000000}"/>
  </hyperlink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9"/>
  <sheetViews>
    <sheetView zoomScale="80" zoomScaleNormal="80" workbookViewId="0">
      <selection activeCell="F93" sqref="F93"/>
    </sheetView>
  </sheetViews>
  <sheetFormatPr defaultColWidth="8.6640625" defaultRowHeight="14.4"/>
  <cols>
    <col min="2" max="2" width="22.33203125" customWidth="1"/>
    <col min="3" max="3" width="10.6640625" customWidth="1"/>
    <col min="4" max="4" width="12.33203125" customWidth="1"/>
    <col min="5" max="5" width="12" customWidth="1"/>
    <col min="6" max="6" width="9.88671875" customWidth="1"/>
    <col min="8" max="8" width="12.109375" customWidth="1"/>
    <col min="9" max="9" width="16.44140625" customWidth="1"/>
  </cols>
  <sheetData>
    <row r="1" spans="1:9" s="18" customFormat="1">
      <c r="A1" s="451" t="s">
        <v>486</v>
      </c>
      <c r="B1" s="451"/>
      <c r="C1" s="451"/>
      <c r="D1" s="451"/>
      <c r="E1" s="451"/>
      <c r="F1" s="451"/>
      <c r="G1" s="451"/>
      <c r="H1" s="451"/>
      <c r="I1" s="451"/>
    </row>
    <row r="2" spans="1:9" s="322" customFormat="1"/>
    <row r="3" spans="1:9" s="322" customFormat="1">
      <c r="C3" s="324" t="s">
        <v>181</v>
      </c>
      <c r="D3" s="251" t="s">
        <v>69</v>
      </c>
      <c r="E3" s="173"/>
      <c r="F3" s="173"/>
      <c r="G3" s="173"/>
      <c r="H3" s="173"/>
      <c r="I3" s="172"/>
    </row>
    <row r="4" spans="1:9" s="322" customFormat="1">
      <c r="B4" s="200" t="s">
        <v>8</v>
      </c>
      <c r="C4" s="207">
        <v>570</v>
      </c>
      <c r="D4" s="173"/>
      <c r="E4" s="173"/>
      <c r="F4" s="173"/>
      <c r="G4" s="173"/>
      <c r="H4" s="173"/>
      <c r="I4" s="172"/>
    </row>
    <row r="5" spans="1:9" s="322" customFormat="1">
      <c r="B5" s="200" t="s">
        <v>24</v>
      </c>
      <c r="C5" s="207">
        <v>773</v>
      </c>
      <c r="D5" s="173"/>
      <c r="E5" s="173"/>
      <c r="F5" s="173"/>
      <c r="G5" s="173"/>
      <c r="H5" s="173"/>
      <c r="I5" s="172"/>
    </row>
    <row r="6" spans="1:9" s="322" customFormat="1">
      <c r="B6" s="200" t="s">
        <v>11</v>
      </c>
      <c r="C6" s="178">
        <v>1265</v>
      </c>
      <c r="D6" s="173"/>
      <c r="E6" s="173"/>
      <c r="F6" s="173"/>
      <c r="G6" s="173"/>
      <c r="H6" s="173"/>
      <c r="I6" s="172"/>
    </row>
    <row r="7" spans="1:9" s="322" customFormat="1">
      <c r="B7" s="200" t="s">
        <v>17</v>
      </c>
      <c r="C7" s="178">
        <v>1311</v>
      </c>
      <c r="D7" s="173"/>
      <c r="E7" s="173"/>
      <c r="F7" s="173"/>
      <c r="G7" s="173"/>
      <c r="H7" s="173"/>
      <c r="I7" s="172"/>
    </row>
    <row r="8" spans="1:9" s="322" customFormat="1">
      <c r="B8" s="200" t="s">
        <v>21</v>
      </c>
      <c r="C8" s="178">
        <v>1339</v>
      </c>
      <c r="D8" s="173"/>
      <c r="E8" s="173"/>
      <c r="F8" s="173"/>
      <c r="G8" s="173"/>
      <c r="H8" s="173"/>
      <c r="I8" s="172"/>
    </row>
    <row r="9" spans="1:9" s="322" customFormat="1">
      <c r="B9" s="200" t="s">
        <v>9</v>
      </c>
      <c r="C9" s="178">
        <v>1802</v>
      </c>
      <c r="D9" s="173"/>
      <c r="E9" s="173"/>
      <c r="F9" s="173"/>
      <c r="G9" s="173"/>
      <c r="H9" s="173"/>
      <c r="I9" s="172"/>
    </row>
    <row r="10" spans="1:9" s="322" customFormat="1">
      <c r="B10" s="200" t="s">
        <v>10</v>
      </c>
      <c r="C10" s="178">
        <v>1840</v>
      </c>
      <c r="D10" s="173"/>
      <c r="E10" s="173"/>
      <c r="F10" s="173"/>
      <c r="G10" s="173"/>
      <c r="H10" s="173"/>
      <c r="I10" s="172"/>
    </row>
    <row r="11" spans="1:9" s="322" customFormat="1">
      <c r="B11" s="200" t="s">
        <v>19</v>
      </c>
      <c r="C11" s="178">
        <v>2139</v>
      </c>
      <c r="D11" s="173"/>
      <c r="E11" s="173"/>
      <c r="F11" s="173"/>
      <c r="G11" s="173"/>
      <c r="H11" s="173"/>
      <c r="I11" s="172"/>
    </row>
    <row r="12" spans="1:9" s="322" customFormat="1">
      <c r="B12" s="200" t="s">
        <v>16</v>
      </c>
      <c r="C12" s="178">
        <v>2417</v>
      </c>
      <c r="D12" s="173"/>
      <c r="E12" s="173"/>
      <c r="F12" s="173"/>
      <c r="G12" s="173"/>
      <c r="H12" s="173"/>
      <c r="I12" s="172"/>
    </row>
    <row r="13" spans="1:9" s="329" customFormat="1">
      <c r="B13" s="16" t="s">
        <v>27</v>
      </c>
      <c r="D13" s="175">
        <v>2451</v>
      </c>
      <c r="E13" s="173"/>
      <c r="F13" s="173"/>
      <c r="G13" s="173"/>
      <c r="H13" s="173"/>
      <c r="I13" s="172"/>
    </row>
    <row r="14" spans="1:9" s="322" customFormat="1">
      <c r="B14" s="200" t="s">
        <v>28</v>
      </c>
      <c r="C14" s="178">
        <v>2510</v>
      </c>
      <c r="D14" s="175"/>
      <c r="E14" s="173"/>
      <c r="F14" s="173"/>
      <c r="G14" s="173"/>
      <c r="H14" s="173"/>
      <c r="I14" s="172"/>
    </row>
    <row r="15" spans="1:9" s="322" customFormat="1">
      <c r="B15" s="200" t="s">
        <v>26</v>
      </c>
      <c r="C15" s="178">
        <v>2656</v>
      </c>
      <c r="D15" s="173"/>
      <c r="E15" s="173"/>
      <c r="F15" s="173"/>
      <c r="G15" s="173"/>
      <c r="H15" s="173"/>
      <c r="I15" s="172"/>
    </row>
    <row r="16" spans="1:9" s="322" customFormat="1">
      <c r="B16" s="200" t="s">
        <v>18</v>
      </c>
      <c r="C16" s="178">
        <v>3054</v>
      </c>
      <c r="D16" s="173"/>
      <c r="E16" s="173"/>
      <c r="F16" s="173"/>
      <c r="G16" s="173"/>
      <c r="H16" s="173"/>
      <c r="I16" s="172"/>
    </row>
    <row r="17" spans="1:9" s="322" customFormat="1">
      <c r="B17" s="194" t="s">
        <v>25</v>
      </c>
      <c r="C17" s="207">
        <v>3187</v>
      </c>
      <c r="D17" s="207"/>
      <c r="E17" s="207"/>
      <c r="F17" s="207"/>
      <c r="G17" s="207"/>
      <c r="H17" s="207"/>
    </row>
    <row r="18" spans="1:9" s="322" customFormat="1">
      <c r="B18" s="200" t="s">
        <v>13</v>
      </c>
      <c r="C18" s="178">
        <v>3410</v>
      </c>
      <c r="D18" s="207"/>
      <c r="E18" s="207"/>
      <c r="F18" s="207"/>
      <c r="G18" s="207"/>
      <c r="H18" s="207"/>
    </row>
    <row r="19" spans="1:9" s="322" customFormat="1">
      <c r="B19" s="200" t="s">
        <v>14</v>
      </c>
      <c r="C19" s="178">
        <v>3514</v>
      </c>
      <c r="D19" s="207"/>
      <c r="E19" s="207"/>
      <c r="F19" s="207"/>
      <c r="G19" s="207"/>
      <c r="H19" s="207"/>
    </row>
    <row r="20" spans="1:9" s="322" customFormat="1">
      <c r="B20" s="200" t="s">
        <v>12</v>
      </c>
      <c r="C20" s="178">
        <v>3747</v>
      </c>
      <c r="D20" s="207"/>
      <c r="E20" s="207"/>
      <c r="F20" s="207"/>
      <c r="G20" s="207"/>
      <c r="H20" s="207"/>
    </row>
    <row r="21" spans="1:9" s="322" customFormat="1">
      <c r="B21" s="200" t="s">
        <v>15</v>
      </c>
      <c r="C21" s="178">
        <v>4336</v>
      </c>
      <c r="D21" s="207"/>
      <c r="E21" s="207"/>
      <c r="F21" s="207"/>
      <c r="G21" s="207"/>
      <c r="H21" s="207"/>
    </row>
    <row r="22" spans="1:9" s="322" customFormat="1">
      <c r="B22" s="200" t="s">
        <v>20</v>
      </c>
      <c r="C22" s="178">
        <v>4372</v>
      </c>
      <c r="D22" s="207"/>
      <c r="E22" s="207"/>
      <c r="F22" s="207"/>
      <c r="G22" s="207"/>
      <c r="H22" s="207"/>
    </row>
    <row r="23" spans="1:9" s="322" customFormat="1">
      <c r="B23" s="200" t="s">
        <v>23</v>
      </c>
      <c r="C23" s="178">
        <v>6420</v>
      </c>
      <c r="D23" s="207"/>
      <c r="E23" s="207"/>
      <c r="F23" s="207"/>
      <c r="G23" s="207"/>
      <c r="H23" s="207"/>
    </row>
    <row r="24" spans="1:9" s="322" customFormat="1">
      <c r="B24" s="200" t="s">
        <v>22</v>
      </c>
      <c r="C24" s="178">
        <v>6532</v>
      </c>
      <c r="D24" s="207"/>
      <c r="E24" s="207"/>
      <c r="F24" s="207"/>
      <c r="G24" s="207"/>
      <c r="H24" s="207"/>
    </row>
    <row r="25" spans="1:9" s="322" customFormat="1">
      <c r="B25" s="331" t="s">
        <v>44</v>
      </c>
      <c r="C25" s="178">
        <v>59645</v>
      </c>
      <c r="D25" s="207"/>
      <c r="E25" s="207"/>
      <c r="F25" s="207"/>
      <c r="G25" s="207"/>
      <c r="H25" s="207"/>
    </row>
    <row r="26" spans="1:9" s="322" customFormat="1"/>
    <row r="27" spans="1:9" s="322" customFormat="1" ht="14.25" customHeight="1">
      <c r="A27" s="452" t="s">
        <v>182</v>
      </c>
      <c r="B27" s="452"/>
      <c r="C27" s="452"/>
      <c r="D27" s="452"/>
      <c r="E27" s="452"/>
      <c r="F27" s="452"/>
      <c r="G27" s="452"/>
      <c r="H27" s="452"/>
    </row>
    <row r="28" spans="1:9" s="322" customFormat="1" ht="25.35" customHeight="1">
      <c r="A28" s="452" t="s">
        <v>260</v>
      </c>
      <c r="B28" s="452"/>
      <c r="C28" s="452"/>
      <c r="D28" s="452"/>
      <c r="E28" s="452"/>
      <c r="F28" s="452"/>
      <c r="G28" s="452"/>
      <c r="H28" s="452"/>
    </row>
    <row r="29" spans="1:9" s="322" customFormat="1">
      <c r="A29" s="335"/>
      <c r="B29" s="335"/>
      <c r="C29" s="335"/>
      <c r="D29" s="335"/>
      <c r="E29" s="335"/>
      <c r="F29" s="335"/>
      <c r="G29" s="335"/>
      <c r="H29" s="335"/>
    </row>
    <row r="30" spans="1:9" s="18" customFormat="1">
      <c r="A30" s="471" t="s">
        <v>487</v>
      </c>
      <c r="B30" s="471"/>
      <c r="C30" s="471"/>
      <c r="D30" s="471"/>
      <c r="E30" s="471"/>
      <c r="F30" s="471"/>
      <c r="G30" s="471"/>
      <c r="H30" s="471"/>
      <c r="I30" s="471"/>
    </row>
    <row r="31" spans="1:9">
      <c r="A31" s="322"/>
      <c r="B31" s="322"/>
      <c r="C31" s="322"/>
      <c r="D31" s="322"/>
      <c r="E31" s="322"/>
      <c r="F31" s="322"/>
      <c r="G31" s="322"/>
      <c r="H31" s="322"/>
      <c r="I31" s="322"/>
    </row>
    <row r="32" spans="1:9">
      <c r="A32" s="387"/>
      <c r="B32" s="387"/>
      <c r="C32" s="389" t="s">
        <v>181</v>
      </c>
      <c r="D32" s="390"/>
      <c r="E32" s="390"/>
      <c r="F32" s="390"/>
      <c r="G32" s="390"/>
      <c r="H32" s="391"/>
      <c r="I32" s="392"/>
    </row>
    <row r="33" spans="1:14">
      <c r="A33" s="387"/>
      <c r="B33" s="400">
        <v>2015</v>
      </c>
      <c r="C33" s="395">
        <v>3248</v>
      </c>
      <c r="D33" s="395"/>
      <c r="E33" s="395"/>
      <c r="F33" s="395"/>
      <c r="G33" s="395"/>
      <c r="H33" s="396"/>
      <c r="I33" s="387"/>
    </row>
    <row r="34" spans="1:14">
      <c r="A34" s="387"/>
      <c r="B34" s="400">
        <v>2016</v>
      </c>
      <c r="C34" s="395">
        <v>3367</v>
      </c>
      <c r="D34" s="395"/>
      <c r="E34" s="395"/>
      <c r="F34" s="395"/>
      <c r="G34" s="395"/>
      <c r="H34" s="396"/>
      <c r="I34" s="387"/>
    </row>
    <row r="35" spans="1:14">
      <c r="A35" s="387"/>
      <c r="B35" s="400">
        <v>2017</v>
      </c>
      <c r="C35" s="395">
        <v>3342</v>
      </c>
      <c r="D35" s="395"/>
      <c r="E35" s="395"/>
      <c r="F35" s="395"/>
      <c r="G35" s="395"/>
      <c r="H35" s="396"/>
      <c r="I35" s="387"/>
    </row>
    <row r="36" spans="1:14">
      <c r="A36" s="387"/>
      <c r="B36" s="400">
        <v>2018</v>
      </c>
      <c r="C36" s="395">
        <v>3326</v>
      </c>
      <c r="D36" s="395"/>
      <c r="E36" s="395"/>
      <c r="F36" s="395"/>
      <c r="G36" s="395"/>
      <c r="H36" s="396"/>
      <c r="I36" s="387"/>
    </row>
    <row r="37" spans="1:14">
      <c r="A37" s="387"/>
      <c r="B37" s="400">
        <v>2019</v>
      </c>
      <c r="C37" s="395">
        <v>2451</v>
      </c>
      <c r="D37" s="395"/>
      <c r="E37" s="395"/>
      <c r="F37" s="395"/>
      <c r="G37" s="395"/>
      <c r="H37" s="396"/>
      <c r="I37" s="387"/>
    </row>
    <row r="38" spans="1:14">
      <c r="A38" s="322"/>
      <c r="B38" s="322"/>
      <c r="C38" s="322"/>
      <c r="D38" s="322"/>
      <c r="E38" s="322"/>
      <c r="F38" s="322"/>
      <c r="G38" s="322"/>
      <c r="H38" s="322"/>
      <c r="I38" s="322"/>
    </row>
    <row r="39" spans="1:14" ht="14.25" customHeight="1">
      <c r="A39" s="453" t="s">
        <v>182</v>
      </c>
      <c r="B39" s="453"/>
      <c r="C39" s="453"/>
      <c r="D39" s="453"/>
      <c r="E39" s="453"/>
      <c r="F39" s="453"/>
      <c r="G39" s="453"/>
      <c r="H39" s="453"/>
      <c r="I39" s="399"/>
    </row>
    <row r="40" spans="1:14" ht="25.35" customHeight="1">
      <c r="A40" s="453" t="s">
        <v>260</v>
      </c>
      <c r="B40" s="453"/>
      <c r="C40" s="453"/>
      <c r="D40" s="453"/>
      <c r="E40" s="453"/>
      <c r="F40" s="453"/>
      <c r="G40" s="453"/>
      <c r="H40" s="453"/>
      <c r="I40" s="399"/>
    </row>
    <row r="41" spans="1:14">
      <c r="A41" s="401"/>
      <c r="B41" s="401"/>
      <c r="C41" s="401"/>
      <c r="D41" s="401"/>
      <c r="E41" s="401"/>
      <c r="F41" s="401"/>
      <c r="G41" s="401"/>
      <c r="H41" s="401"/>
      <c r="I41" s="399"/>
    </row>
    <row r="42" spans="1:14" s="387" customFormat="1">
      <c r="A42" s="451" t="s">
        <v>488</v>
      </c>
      <c r="B42" s="451"/>
      <c r="C42" s="451"/>
      <c r="D42" s="451"/>
      <c r="E42" s="451"/>
      <c r="F42" s="451"/>
      <c r="G42" s="451"/>
      <c r="H42" s="451"/>
      <c r="I42" s="451"/>
      <c r="J42" s="388"/>
      <c r="K42" s="388"/>
      <c r="L42" s="388"/>
      <c r="M42" s="388"/>
      <c r="N42" s="388"/>
    </row>
    <row r="43" spans="1:14" s="387" customFormat="1"/>
    <row r="44" spans="1:14" s="387" customFormat="1">
      <c r="B44" s="206" t="s">
        <v>183</v>
      </c>
      <c r="C44" s="206">
        <v>2019</v>
      </c>
    </row>
    <row r="45" spans="1:14" s="387" customFormat="1">
      <c r="B45" s="177" t="s">
        <v>185</v>
      </c>
      <c r="C45" s="394">
        <v>1099</v>
      </c>
    </row>
    <row r="46" spans="1:14" s="387" customFormat="1">
      <c r="B46" s="177" t="s">
        <v>192</v>
      </c>
      <c r="C46" s="395">
        <v>806</v>
      </c>
    </row>
    <row r="47" spans="1:14" s="387" customFormat="1">
      <c r="B47" s="177" t="s">
        <v>323</v>
      </c>
      <c r="C47" s="395">
        <v>196</v>
      </c>
    </row>
    <row r="48" spans="1:14" s="387" customFormat="1">
      <c r="B48" s="177" t="s">
        <v>190</v>
      </c>
      <c r="C48" s="395">
        <v>179</v>
      </c>
    </row>
    <row r="49" spans="2:3" s="387" customFormat="1">
      <c r="B49" s="177" t="s">
        <v>265</v>
      </c>
      <c r="C49" s="394">
        <v>125</v>
      </c>
    </row>
    <row r="50" spans="2:3" s="387" customFormat="1">
      <c r="B50" s="177" t="s">
        <v>175</v>
      </c>
      <c r="C50" s="395">
        <v>34</v>
      </c>
    </row>
    <row r="51" spans="2:3" s="387" customFormat="1">
      <c r="B51" s="177" t="s">
        <v>193</v>
      </c>
      <c r="C51" s="395">
        <v>14</v>
      </c>
    </row>
    <row r="52" spans="2:3" s="387" customFormat="1">
      <c r="B52" s="177" t="s">
        <v>322</v>
      </c>
      <c r="C52" s="395">
        <v>11</v>
      </c>
    </row>
    <row r="53" spans="2:3" s="387" customFormat="1">
      <c r="B53" s="177" t="s">
        <v>191</v>
      </c>
      <c r="C53" s="395">
        <v>8</v>
      </c>
    </row>
    <row r="54" spans="2:3" s="387" customFormat="1">
      <c r="B54" s="177" t="s">
        <v>267</v>
      </c>
      <c r="C54" s="395">
        <v>8</v>
      </c>
    </row>
    <row r="55" spans="2:3" s="387" customFormat="1">
      <c r="B55" s="177" t="s">
        <v>172</v>
      </c>
      <c r="C55" s="395">
        <v>6</v>
      </c>
    </row>
    <row r="56" spans="2:3" s="387" customFormat="1">
      <c r="B56" s="177" t="s">
        <v>187</v>
      </c>
      <c r="C56" s="394">
        <v>4</v>
      </c>
    </row>
    <row r="57" spans="2:3" s="387" customFormat="1">
      <c r="B57" s="177" t="s">
        <v>188</v>
      </c>
      <c r="C57" s="394">
        <v>3</v>
      </c>
    </row>
    <row r="58" spans="2:3" s="387" customFormat="1">
      <c r="B58" s="177" t="s">
        <v>321</v>
      </c>
      <c r="C58" s="395">
        <v>3</v>
      </c>
    </row>
    <row r="59" spans="2:3" s="387" customFormat="1">
      <c r="B59" s="177" t="s">
        <v>266</v>
      </c>
      <c r="C59" s="395">
        <v>3</v>
      </c>
    </row>
    <row r="60" spans="2:3" s="387" customFormat="1">
      <c r="B60" s="177" t="s">
        <v>320</v>
      </c>
      <c r="C60" s="395">
        <v>2</v>
      </c>
    </row>
    <row r="61" spans="2:3" s="387" customFormat="1">
      <c r="B61" s="177" t="s">
        <v>184</v>
      </c>
      <c r="C61" s="395">
        <v>1</v>
      </c>
    </row>
    <row r="62" spans="2:3" s="387" customFormat="1">
      <c r="B62" s="177" t="s">
        <v>186</v>
      </c>
      <c r="C62" s="395">
        <v>1</v>
      </c>
    </row>
    <row r="63" spans="2:3" s="387" customFormat="1">
      <c r="B63" s="177" t="s">
        <v>189</v>
      </c>
      <c r="C63" s="395">
        <v>0</v>
      </c>
    </row>
    <row r="64" spans="2:3" s="387" customFormat="1">
      <c r="B64" s="191" t="s">
        <v>70</v>
      </c>
      <c r="C64" s="394">
        <v>2503</v>
      </c>
    </row>
    <row r="65" spans="1:20" s="387" customFormat="1"/>
    <row r="66" spans="1:20" s="387" customFormat="1">
      <c r="A66" s="452" t="s">
        <v>182</v>
      </c>
      <c r="B66" s="452"/>
      <c r="C66" s="452"/>
      <c r="D66" s="452"/>
      <c r="E66" s="452"/>
      <c r="F66" s="452"/>
      <c r="G66" s="452"/>
      <c r="H66" s="452"/>
    </row>
    <row r="67" spans="1:20" s="387" customFormat="1">
      <c r="A67" s="452" t="s">
        <v>300</v>
      </c>
      <c r="B67" s="452"/>
      <c r="C67" s="452"/>
      <c r="D67" s="452"/>
      <c r="E67" s="452"/>
      <c r="F67" s="452"/>
      <c r="G67" s="452"/>
      <c r="H67" s="452"/>
    </row>
    <row r="68" spans="1:20" s="387" customFormat="1"/>
    <row r="69" spans="1:20" s="388" customFormat="1">
      <c r="A69" s="451" t="s">
        <v>417</v>
      </c>
      <c r="B69" s="451"/>
      <c r="C69" s="451"/>
      <c r="D69" s="451"/>
      <c r="E69" s="451"/>
      <c r="F69" s="451"/>
    </row>
    <row r="70" spans="1:20" s="387" customFormat="1">
      <c r="A70" s="397"/>
      <c r="B70" s="397"/>
      <c r="C70" s="397"/>
      <c r="D70" s="397"/>
      <c r="E70" s="397"/>
      <c r="F70" s="397"/>
    </row>
    <row r="71" spans="1:20" s="387" customFormat="1">
      <c r="A71" s="13"/>
      <c r="C71" s="472" t="s">
        <v>158</v>
      </c>
      <c r="D71" s="472"/>
      <c r="E71" s="472"/>
      <c r="F71" s="472"/>
      <c r="G71" s="206"/>
      <c r="H71" s="206"/>
      <c r="I71" s="206"/>
      <c r="J71" s="206"/>
      <c r="K71" s="206"/>
      <c r="L71" s="206"/>
      <c r="M71" s="206"/>
      <c r="N71" s="206"/>
    </row>
    <row r="72" spans="1:20" s="387" customFormat="1" ht="24">
      <c r="A72" s="13"/>
      <c r="B72" s="334"/>
      <c r="C72" s="387" t="s">
        <v>254</v>
      </c>
      <c r="D72" s="389" t="s">
        <v>159</v>
      </c>
      <c r="E72" s="389" t="s">
        <v>160</v>
      </c>
      <c r="F72" s="389" t="s">
        <v>161</v>
      </c>
      <c r="G72" s="389" t="s">
        <v>160</v>
      </c>
      <c r="H72" s="26" t="s">
        <v>255</v>
      </c>
      <c r="I72" s="26"/>
      <c r="J72" s="26"/>
      <c r="K72" s="26"/>
      <c r="L72" s="26"/>
      <c r="M72" s="26"/>
      <c r="N72" s="27"/>
      <c r="O72" s="24"/>
      <c r="P72" s="24"/>
      <c r="Q72" s="24"/>
      <c r="R72" s="24"/>
      <c r="S72" s="24"/>
      <c r="T72" s="25"/>
    </row>
    <row r="73" spans="1:20" s="387" customFormat="1">
      <c r="A73" s="13"/>
      <c r="B73" s="166" t="s">
        <v>34</v>
      </c>
      <c r="D73" s="163">
        <v>48475</v>
      </c>
      <c r="E73" s="163">
        <v>6427</v>
      </c>
      <c r="F73" s="163">
        <v>37240</v>
      </c>
      <c r="G73" s="163">
        <v>5230</v>
      </c>
      <c r="H73" s="26"/>
      <c r="I73" s="26"/>
      <c r="J73" s="26"/>
      <c r="K73" s="26"/>
      <c r="L73" s="26"/>
      <c r="M73" s="26"/>
      <c r="N73" s="26"/>
      <c r="O73" s="24"/>
      <c r="P73" s="24"/>
      <c r="Q73" s="24"/>
      <c r="R73" s="24"/>
      <c r="S73" s="24"/>
      <c r="T73" s="24"/>
    </row>
    <row r="74" spans="1:20" s="387" customFormat="1">
      <c r="A74" s="13"/>
      <c r="B74" s="166" t="s">
        <v>25</v>
      </c>
      <c r="D74" s="163">
        <v>50804</v>
      </c>
      <c r="E74" s="163">
        <v>1794</v>
      </c>
      <c r="F74" s="163">
        <v>42462</v>
      </c>
      <c r="G74" s="163">
        <v>3730</v>
      </c>
      <c r="H74" s="26"/>
      <c r="I74" s="26"/>
      <c r="J74" s="26"/>
      <c r="K74" s="26"/>
      <c r="L74" s="26"/>
      <c r="M74" s="26"/>
      <c r="N74" s="26"/>
      <c r="O74" s="24"/>
      <c r="P74" s="24"/>
      <c r="Q74" s="24"/>
      <c r="R74" s="24"/>
      <c r="S74" s="24"/>
      <c r="T74" s="24"/>
    </row>
    <row r="75" spans="1:20" s="329" customFormat="1">
      <c r="A75" s="151"/>
      <c r="B75" s="154" t="s">
        <v>27</v>
      </c>
      <c r="C75" s="162">
        <v>51381</v>
      </c>
      <c r="D75" s="162">
        <v>51381</v>
      </c>
      <c r="E75" s="162">
        <v>1609</v>
      </c>
      <c r="F75" s="162">
        <v>44029</v>
      </c>
      <c r="G75" s="162">
        <v>3412</v>
      </c>
      <c r="H75" s="162">
        <v>44029</v>
      </c>
      <c r="I75" s="28"/>
      <c r="J75" s="28"/>
      <c r="K75" s="28"/>
      <c r="L75" s="28"/>
      <c r="M75" s="28"/>
      <c r="N75" s="28"/>
      <c r="O75" s="152"/>
      <c r="P75" s="152"/>
      <c r="Q75" s="152"/>
      <c r="R75" s="152"/>
      <c r="S75" s="152"/>
      <c r="T75" s="152"/>
    </row>
    <row r="76" spans="1:20" s="387" customFormat="1">
      <c r="A76" s="13"/>
      <c r="B76" s="166" t="s">
        <v>33</v>
      </c>
      <c r="D76" s="163">
        <v>55151</v>
      </c>
      <c r="E76" s="163">
        <v>2851</v>
      </c>
      <c r="F76" s="163">
        <v>49475</v>
      </c>
      <c r="G76" s="163">
        <v>2457</v>
      </c>
      <c r="H76" s="26"/>
      <c r="I76" s="26"/>
      <c r="J76" s="26"/>
      <c r="K76" s="26"/>
      <c r="L76" s="26"/>
      <c r="M76" s="26"/>
      <c r="N76" s="26"/>
      <c r="O76" s="24"/>
      <c r="P76" s="24"/>
      <c r="Q76" s="24"/>
      <c r="R76" s="24"/>
      <c r="S76" s="24"/>
      <c r="T76" s="24"/>
    </row>
    <row r="77" spans="1:20" s="387" customFormat="1">
      <c r="A77" s="13"/>
      <c r="B77" s="166" t="s">
        <v>32</v>
      </c>
      <c r="D77" s="163">
        <v>55444</v>
      </c>
      <c r="E77" s="163">
        <v>6695</v>
      </c>
      <c r="F77" s="163">
        <v>56062</v>
      </c>
      <c r="G77" s="163">
        <v>9822</v>
      </c>
      <c r="H77" s="26"/>
      <c r="I77" s="26"/>
      <c r="J77" s="26"/>
      <c r="K77" s="26"/>
      <c r="L77" s="26"/>
      <c r="M77" s="26"/>
      <c r="N77" s="26"/>
      <c r="O77" s="24"/>
      <c r="P77" s="24"/>
      <c r="Q77" s="24"/>
      <c r="R77" s="24"/>
      <c r="S77" s="24"/>
      <c r="T77" s="24"/>
    </row>
    <row r="78" spans="1:20" s="387" customFormat="1">
      <c r="A78" s="13"/>
      <c r="B78" s="166" t="s">
        <v>18</v>
      </c>
      <c r="D78" s="163">
        <v>57069</v>
      </c>
      <c r="E78" s="163">
        <v>4396</v>
      </c>
      <c r="F78" s="163">
        <v>50585</v>
      </c>
      <c r="G78" s="163">
        <v>2127</v>
      </c>
      <c r="H78" s="26"/>
      <c r="I78" s="26"/>
      <c r="J78" s="26"/>
      <c r="K78" s="26"/>
      <c r="L78" s="26"/>
      <c r="M78" s="26"/>
      <c r="N78" s="26"/>
      <c r="O78" s="24"/>
      <c r="P78" s="24"/>
      <c r="Q78" s="24"/>
      <c r="R78" s="24"/>
      <c r="S78" s="24"/>
      <c r="T78" s="24"/>
    </row>
    <row r="79" spans="1:20" s="387" customFormat="1">
      <c r="A79" s="13"/>
      <c r="B79" s="166" t="s">
        <v>31</v>
      </c>
      <c r="D79" s="163">
        <v>57290</v>
      </c>
      <c r="E79" s="163">
        <v>3944</v>
      </c>
      <c r="F79" s="163">
        <v>51083</v>
      </c>
      <c r="G79" s="163">
        <v>1542</v>
      </c>
      <c r="H79" s="26"/>
      <c r="I79" s="26"/>
      <c r="J79" s="26"/>
      <c r="K79" s="26"/>
      <c r="L79" s="26"/>
      <c r="M79" s="26"/>
      <c r="N79" s="26"/>
      <c r="O79" s="24"/>
      <c r="P79" s="24"/>
      <c r="Q79" s="24"/>
      <c r="R79" s="24"/>
      <c r="S79" s="24"/>
      <c r="T79" s="24"/>
    </row>
    <row r="80" spans="1:20" s="387" customFormat="1">
      <c r="A80" s="13"/>
      <c r="B80" s="166" t="s">
        <v>29</v>
      </c>
      <c r="D80" s="163">
        <v>61826</v>
      </c>
      <c r="E80" s="163">
        <v>1403</v>
      </c>
      <c r="F80" s="163">
        <v>53860</v>
      </c>
      <c r="G80" s="163">
        <v>3423</v>
      </c>
      <c r="H80" s="26"/>
      <c r="I80" s="26"/>
      <c r="J80" s="26"/>
      <c r="K80" s="26"/>
      <c r="L80" s="26"/>
      <c r="M80" s="26"/>
      <c r="N80" s="26"/>
      <c r="O80" s="24"/>
      <c r="P80" s="24"/>
      <c r="Q80" s="24"/>
      <c r="R80" s="24"/>
      <c r="S80" s="24"/>
      <c r="T80" s="24"/>
    </row>
    <row r="81" spans="1:20" s="387" customFormat="1">
      <c r="A81" s="13"/>
      <c r="B81" s="166" t="s">
        <v>12</v>
      </c>
      <c r="D81" s="165">
        <v>65618</v>
      </c>
      <c r="E81" s="165">
        <v>2857</v>
      </c>
      <c r="F81" s="165">
        <v>56292</v>
      </c>
      <c r="G81" s="165">
        <v>2189</v>
      </c>
      <c r="H81" s="26"/>
      <c r="I81" s="26"/>
      <c r="J81" s="26"/>
      <c r="K81" s="26"/>
      <c r="L81" s="26"/>
      <c r="M81" s="26"/>
      <c r="N81" s="26"/>
      <c r="O81" s="24"/>
      <c r="P81" s="24"/>
      <c r="Q81" s="24"/>
      <c r="R81" s="24"/>
      <c r="S81" s="24"/>
      <c r="T81" s="24"/>
    </row>
    <row r="82" spans="1:20" s="387" customFormat="1">
      <c r="A82" s="13"/>
      <c r="B82" s="166" t="s">
        <v>19</v>
      </c>
      <c r="D82" s="163">
        <v>65744</v>
      </c>
      <c r="E82" s="163">
        <v>2525</v>
      </c>
      <c r="F82" s="163">
        <v>53136</v>
      </c>
      <c r="G82" s="163">
        <v>4129</v>
      </c>
      <c r="H82" s="26"/>
      <c r="I82" s="26"/>
      <c r="J82" s="26"/>
      <c r="K82" s="26"/>
      <c r="L82" s="26"/>
      <c r="M82" s="26"/>
      <c r="N82" s="26"/>
      <c r="O82" s="24"/>
      <c r="P82" s="24"/>
      <c r="Q82" s="24"/>
      <c r="R82" s="24"/>
      <c r="S82" s="24"/>
      <c r="T82" s="24"/>
    </row>
    <row r="83" spans="1:20" s="387" customFormat="1">
      <c r="A83" s="13"/>
      <c r="B83" s="166" t="s">
        <v>24</v>
      </c>
      <c r="D83" s="163">
        <v>68365</v>
      </c>
      <c r="E83" s="163">
        <v>8183</v>
      </c>
      <c r="F83" s="163">
        <v>40948</v>
      </c>
      <c r="G83" s="163">
        <v>1758</v>
      </c>
      <c r="H83" s="26"/>
      <c r="I83" s="26"/>
      <c r="J83" s="26"/>
      <c r="K83" s="26"/>
      <c r="L83" s="26"/>
      <c r="M83" s="26"/>
      <c r="N83" s="26"/>
      <c r="O83" s="24"/>
      <c r="P83" s="24"/>
      <c r="Q83" s="24"/>
      <c r="R83" s="24"/>
      <c r="S83" s="24"/>
      <c r="T83" s="24"/>
    </row>
    <row r="84" spans="1:20" s="387" customFormat="1">
      <c r="A84" s="13"/>
      <c r="B84" s="166" t="s">
        <v>20</v>
      </c>
      <c r="D84" s="163">
        <v>69262</v>
      </c>
      <c r="E84" s="163">
        <v>4690</v>
      </c>
      <c r="F84" s="163">
        <v>50334</v>
      </c>
      <c r="G84" s="163">
        <v>1872</v>
      </c>
      <c r="H84" s="26"/>
      <c r="I84" s="26"/>
      <c r="J84" s="26"/>
      <c r="K84" s="26"/>
      <c r="L84" s="26"/>
      <c r="M84" s="26"/>
      <c r="N84" s="26"/>
      <c r="O84" s="24"/>
      <c r="P84" s="24"/>
      <c r="Q84" s="24"/>
      <c r="R84" s="24"/>
      <c r="S84" s="24"/>
      <c r="T84" s="24"/>
    </row>
    <row r="85" spans="1:20" s="387" customFormat="1">
      <c r="A85" s="13"/>
      <c r="B85" s="166" t="s">
        <v>15</v>
      </c>
      <c r="D85" s="163">
        <v>70126</v>
      </c>
      <c r="E85" s="163">
        <v>2863</v>
      </c>
      <c r="F85" s="163">
        <v>54272</v>
      </c>
      <c r="G85" s="163">
        <v>2658</v>
      </c>
      <c r="H85" s="26"/>
      <c r="I85" s="26"/>
      <c r="J85" s="26"/>
      <c r="K85" s="26"/>
      <c r="L85" s="26"/>
      <c r="M85" s="26"/>
      <c r="N85" s="26"/>
      <c r="O85" s="24"/>
      <c r="P85" s="24"/>
      <c r="Q85" s="24"/>
      <c r="R85" s="24"/>
      <c r="S85" s="24"/>
      <c r="T85" s="24"/>
    </row>
    <row r="86" spans="1:20" s="387" customFormat="1">
      <c r="A86" s="13"/>
      <c r="B86" s="166" t="s">
        <v>30</v>
      </c>
      <c r="D86" s="163">
        <v>70376</v>
      </c>
      <c r="E86" s="163">
        <v>4281</v>
      </c>
      <c r="F86" s="163">
        <v>52376</v>
      </c>
      <c r="G86" s="163">
        <v>2726</v>
      </c>
      <c r="H86" s="26"/>
      <c r="I86" s="26"/>
      <c r="J86" s="26"/>
      <c r="K86" s="26"/>
      <c r="L86" s="26"/>
      <c r="M86" s="26"/>
      <c r="N86" s="26"/>
      <c r="O86" s="24"/>
      <c r="P86" s="24"/>
      <c r="Q86" s="24"/>
      <c r="R86" s="24"/>
      <c r="S86" s="24"/>
      <c r="T86" s="24"/>
    </row>
    <row r="87" spans="1:20" s="387" customFormat="1">
      <c r="A87" s="13"/>
      <c r="B87" s="166" t="s">
        <v>17</v>
      </c>
      <c r="D87" s="163">
        <v>71622</v>
      </c>
      <c r="E87" s="163">
        <v>5088</v>
      </c>
      <c r="F87" s="163">
        <v>54780</v>
      </c>
      <c r="G87" s="163">
        <v>5463</v>
      </c>
      <c r="H87" s="26"/>
      <c r="I87" s="26"/>
      <c r="J87" s="26"/>
      <c r="K87" s="26"/>
      <c r="L87" s="26"/>
      <c r="M87" s="26"/>
      <c r="N87" s="26"/>
      <c r="O87" s="24"/>
      <c r="P87" s="24"/>
      <c r="Q87" s="24"/>
      <c r="R87" s="24"/>
      <c r="S87" s="24"/>
      <c r="T87" s="24"/>
    </row>
    <row r="88" spans="1:20" s="387" customFormat="1">
      <c r="A88" s="13"/>
      <c r="B88" s="166" t="s">
        <v>11</v>
      </c>
      <c r="D88" s="163">
        <v>73782</v>
      </c>
      <c r="E88" s="163">
        <v>6215</v>
      </c>
      <c r="F88" s="163">
        <v>57163</v>
      </c>
      <c r="G88" s="163">
        <v>3028</v>
      </c>
      <c r="H88" s="28"/>
      <c r="I88" s="28"/>
      <c r="J88" s="28"/>
      <c r="K88" s="28"/>
      <c r="L88" s="28"/>
      <c r="M88" s="28"/>
      <c r="N88" s="28"/>
      <c r="O88" s="24"/>
      <c r="P88" s="24"/>
      <c r="Q88" s="24"/>
      <c r="R88" s="24"/>
      <c r="S88" s="24"/>
      <c r="T88" s="24"/>
    </row>
    <row r="89" spans="1:20" s="387" customFormat="1">
      <c r="A89" s="13"/>
      <c r="B89" s="166" t="s">
        <v>13</v>
      </c>
      <c r="D89" s="163">
        <v>78131</v>
      </c>
      <c r="E89" s="163">
        <v>4920</v>
      </c>
      <c r="F89" s="163">
        <v>64035</v>
      </c>
      <c r="G89" s="163">
        <v>3484</v>
      </c>
      <c r="H89" s="26"/>
      <c r="I89" s="26"/>
      <c r="J89" s="26"/>
      <c r="K89" s="26"/>
      <c r="L89" s="26"/>
      <c r="M89" s="26"/>
      <c r="N89" s="26"/>
      <c r="O89" s="24"/>
      <c r="P89" s="24"/>
      <c r="Q89" s="24"/>
      <c r="R89" s="24"/>
      <c r="S89" s="24"/>
      <c r="T89" s="24"/>
    </row>
    <row r="90" spans="1:20" s="387" customFormat="1">
      <c r="A90" s="13"/>
      <c r="B90" s="166" t="s">
        <v>14</v>
      </c>
      <c r="D90" s="163">
        <v>85136</v>
      </c>
      <c r="E90" s="163">
        <v>4935</v>
      </c>
      <c r="F90" s="163">
        <v>55707</v>
      </c>
      <c r="G90" s="163">
        <v>2395</v>
      </c>
      <c r="H90" s="26"/>
      <c r="I90" s="26"/>
      <c r="J90" s="26"/>
      <c r="K90" s="26"/>
      <c r="L90" s="26"/>
      <c r="M90" s="26"/>
      <c r="N90" s="26"/>
      <c r="O90" s="24"/>
      <c r="P90" s="24"/>
      <c r="Q90" s="24"/>
      <c r="R90" s="24"/>
      <c r="S90" s="24"/>
      <c r="T90" s="24"/>
    </row>
    <row r="91" spans="1:20" s="387" customFormat="1">
      <c r="A91" s="13"/>
      <c r="B91" s="166" t="s">
        <v>8</v>
      </c>
      <c r="D91" s="164">
        <v>85139</v>
      </c>
      <c r="E91" s="164">
        <v>9202</v>
      </c>
      <c r="F91" s="164">
        <v>64846</v>
      </c>
      <c r="G91" s="164">
        <v>5772</v>
      </c>
      <c r="H91" s="26"/>
      <c r="I91" s="26"/>
      <c r="J91" s="26"/>
      <c r="K91" s="26"/>
      <c r="L91" s="26"/>
      <c r="M91" s="26"/>
      <c r="N91" s="26"/>
      <c r="O91" s="24"/>
      <c r="P91" s="24"/>
      <c r="Q91" s="24"/>
      <c r="R91" s="24"/>
      <c r="S91" s="24"/>
      <c r="T91" s="24"/>
    </row>
    <row r="92" spans="1:20" s="387" customFormat="1">
      <c r="A92" s="13"/>
      <c r="B92" s="166" t="s">
        <v>10</v>
      </c>
      <c r="D92" s="163">
        <v>90100</v>
      </c>
      <c r="E92" s="163">
        <v>5202</v>
      </c>
      <c r="F92" s="163">
        <v>65402</v>
      </c>
      <c r="G92" s="163">
        <v>4644</v>
      </c>
      <c r="H92" s="26"/>
      <c r="I92" s="26"/>
      <c r="J92" s="26"/>
      <c r="K92" s="26"/>
      <c r="L92" s="26"/>
      <c r="M92" s="26"/>
      <c r="N92" s="26"/>
      <c r="O92" s="24"/>
      <c r="P92" s="24"/>
      <c r="Q92" s="24"/>
      <c r="R92" s="24"/>
      <c r="S92" s="24"/>
      <c r="T92" s="24"/>
    </row>
    <row r="93" spans="1:20" s="387" customFormat="1">
      <c r="A93" s="13"/>
      <c r="B93" s="166" t="s">
        <v>9</v>
      </c>
      <c r="D93" s="163">
        <v>91140</v>
      </c>
      <c r="E93" s="163">
        <v>3039</v>
      </c>
      <c r="F93" s="163">
        <v>67965</v>
      </c>
      <c r="G93" s="163">
        <v>3783</v>
      </c>
      <c r="H93" s="26"/>
      <c r="I93" s="26"/>
      <c r="J93" s="26"/>
      <c r="K93" s="26"/>
      <c r="L93" s="26"/>
      <c r="M93" s="26"/>
      <c r="N93" s="26"/>
      <c r="O93" s="24"/>
      <c r="P93" s="24"/>
      <c r="Q93" s="24"/>
      <c r="R93" s="24"/>
      <c r="S93" s="24"/>
      <c r="T93" s="24"/>
    </row>
    <row r="94" spans="1:20" s="387" customFormat="1">
      <c r="A94" s="13"/>
      <c r="B94" s="395"/>
      <c r="D94" s="163"/>
      <c r="E94" s="163"/>
      <c r="F94" s="163"/>
      <c r="G94" s="163"/>
      <c r="H94" s="26"/>
      <c r="I94" s="26"/>
      <c r="J94" s="26"/>
      <c r="K94" s="26"/>
      <c r="L94" s="26"/>
      <c r="M94" s="26"/>
      <c r="N94" s="26"/>
      <c r="O94" s="24"/>
      <c r="P94" s="24"/>
      <c r="Q94" s="24"/>
      <c r="R94" s="24"/>
      <c r="S94" s="24"/>
      <c r="T94" s="24"/>
    </row>
    <row r="95" spans="1:20" s="387" customFormat="1" ht="26.4" customHeight="1">
      <c r="A95" s="452" t="s">
        <v>298</v>
      </c>
      <c r="B95" s="452"/>
      <c r="C95" s="452"/>
      <c r="D95" s="452"/>
      <c r="E95" s="452"/>
      <c r="F95" s="452"/>
    </row>
    <row r="96" spans="1:20" s="387" customFormat="1" ht="15" customHeight="1">
      <c r="A96" s="452" t="s">
        <v>162</v>
      </c>
      <c r="B96" s="452"/>
      <c r="C96" s="452"/>
      <c r="D96" s="452"/>
      <c r="E96" s="452"/>
      <c r="F96" s="452"/>
    </row>
    <row r="97" spans="1:20" s="387" customFormat="1"/>
    <row r="98" spans="1:20" s="387" customFormat="1">
      <c r="A98" s="451" t="s">
        <v>418</v>
      </c>
      <c r="B98" s="451"/>
      <c r="C98" s="451"/>
      <c r="D98" s="451"/>
      <c r="E98" s="451"/>
      <c r="F98" s="451"/>
      <c r="G98" s="451"/>
      <c r="H98" s="451"/>
      <c r="I98" s="451"/>
      <c r="J98" s="388"/>
      <c r="K98" s="388"/>
      <c r="L98" s="388"/>
      <c r="M98" s="388"/>
      <c r="N98" s="388"/>
      <c r="O98" s="388"/>
      <c r="P98" s="388"/>
      <c r="Q98" s="388"/>
      <c r="R98" s="388"/>
      <c r="S98" s="388"/>
      <c r="T98" s="388"/>
    </row>
    <row r="99" spans="1:20" s="387" customFormat="1">
      <c r="L99" s="167"/>
      <c r="M99" s="167"/>
      <c r="N99" s="167"/>
      <c r="O99" s="167"/>
    </row>
    <row r="100" spans="1:20" s="387" customFormat="1">
      <c r="C100" s="472" t="s">
        <v>158</v>
      </c>
      <c r="D100" s="472"/>
      <c r="E100" s="472"/>
      <c r="F100" s="472"/>
      <c r="L100" s="167"/>
      <c r="M100" s="167"/>
      <c r="N100" s="167"/>
      <c r="O100" s="167"/>
    </row>
    <row r="101" spans="1:20" s="387" customFormat="1" ht="24">
      <c r="C101" s="389" t="s">
        <v>159</v>
      </c>
      <c r="D101" s="389" t="s">
        <v>160</v>
      </c>
      <c r="E101" s="389" t="s">
        <v>161</v>
      </c>
      <c r="F101" s="389" t="s">
        <v>160</v>
      </c>
      <c r="L101" s="167"/>
      <c r="M101" s="167"/>
      <c r="N101" s="167"/>
      <c r="O101" s="167"/>
    </row>
    <row r="102" spans="1:20" s="387" customFormat="1">
      <c r="B102" s="395">
        <v>2015</v>
      </c>
      <c r="C102" s="165">
        <v>49253</v>
      </c>
      <c r="D102" s="165">
        <v>3476</v>
      </c>
      <c r="E102" s="165">
        <v>40185</v>
      </c>
      <c r="F102" s="165">
        <v>3361</v>
      </c>
      <c r="L102" s="167"/>
      <c r="M102" s="167"/>
      <c r="N102" s="167"/>
      <c r="O102" s="167"/>
    </row>
    <row r="103" spans="1:20" s="387" customFormat="1">
      <c r="B103" s="395">
        <v>2016</v>
      </c>
      <c r="C103" s="165">
        <v>50810</v>
      </c>
      <c r="D103" s="165">
        <v>1430</v>
      </c>
      <c r="E103" s="165">
        <v>37343</v>
      </c>
      <c r="F103" s="165">
        <v>3804</v>
      </c>
      <c r="L103" s="167"/>
      <c r="M103" s="167"/>
      <c r="N103" s="167"/>
      <c r="O103" s="167"/>
    </row>
    <row r="104" spans="1:20" s="387" customFormat="1">
      <c r="B104" s="395">
        <v>2017</v>
      </c>
      <c r="C104" s="165">
        <v>48442</v>
      </c>
      <c r="D104" s="165">
        <v>3010</v>
      </c>
      <c r="E104" s="165">
        <v>43310</v>
      </c>
      <c r="F104" s="165">
        <v>2930</v>
      </c>
      <c r="L104" s="167"/>
      <c r="M104" s="167"/>
      <c r="N104" s="167"/>
      <c r="O104" s="167"/>
    </row>
    <row r="105" spans="1:20" s="387" customFormat="1">
      <c r="B105" s="395">
        <v>2018</v>
      </c>
      <c r="C105" s="165">
        <v>51737</v>
      </c>
      <c r="D105" s="165">
        <v>1624</v>
      </c>
      <c r="E105" s="165">
        <v>47251</v>
      </c>
      <c r="F105" s="165">
        <v>2868</v>
      </c>
      <c r="L105" s="167"/>
      <c r="M105" s="167"/>
      <c r="N105" s="167"/>
      <c r="O105" s="167"/>
    </row>
    <row r="106" spans="1:20" s="387" customFormat="1">
      <c r="B106" s="191">
        <v>2019</v>
      </c>
      <c r="C106" s="71">
        <v>51381</v>
      </c>
      <c r="D106" s="71">
        <v>1609</v>
      </c>
      <c r="E106" s="71">
        <v>44029</v>
      </c>
      <c r="F106" s="71">
        <v>3412</v>
      </c>
      <c r="L106" s="167"/>
      <c r="M106" s="167"/>
      <c r="N106" s="167"/>
      <c r="O106" s="167"/>
    </row>
    <row r="107" spans="1:20" s="387" customFormat="1">
      <c r="L107" s="167"/>
      <c r="M107" s="167"/>
      <c r="N107" s="167"/>
      <c r="O107" s="167"/>
    </row>
    <row r="108" spans="1:20" s="387" customFormat="1">
      <c r="A108" s="452" t="s">
        <v>299</v>
      </c>
      <c r="B108" s="452"/>
      <c r="C108" s="452"/>
      <c r="D108" s="452"/>
      <c r="E108" s="452"/>
      <c r="F108" s="452"/>
    </row>
    <row r="109" spans="1:20" s="387" customFormat="1"/>
  </sheetData>
  <mergeCells count="16">
    <mergeCell ref="C100:F100"/>
    <mergeCell ref="A108:F108"/>
    <mergeCell ref="A69:F69"/>
    <mergeCell ref="C71:F71"/>
    <mergeCell ref="A95:F95"/>
    <mergeCell ref="A96:F96"/>
    <mergeCell ref="A98:I98"/>
    <mergeCell ref="A66:H66"/>
    <mergeCell ref="A67:H67"/>
    <mergeCell ref="A1:I1"/>
    <mergeCell ref="A27:H27"/>
    <mergeCell ref="A28:H28"/>
    <mergeCell ref="A42:I42"/>
    <mergeCell ref="A30:I30"/>
    <mergeCell ref="A39:H39"/>
    <mergeCell ref="A40:H4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1"/>
  <sheetViews>
    <sheetView zoomScale="85" zoomScaleNormal="85" workbookViewId="0">
      <selection activeCell="A2" sqref="A2"/>
    </sheetView>
  </sheetViews>
  <sheetFormatPr defaultColWidth="8.6640625" defaultRowHeight="14.4"/>
  <cols>
    <col min="2" max="2" width="16.5546875" bestFit="1" customWidth="1"/>
  </cols>
  <sheetData>
    <row r="1" spans="1:4" s="388" customFormat="1">
      <c r="A1" s="402" t="s">
        <v>419</v>
      </c>
    </row>
    <row r="2" spans="1:4" s="387" customFormat="1"/>
    <row r="3" spans="1:4" s="387" customFormat="1">
      <c r="C3" s="387" t="s">
        <v>420</v>
      </c>
    </row>
    <row r="4" spans="1:4" s="387" customFormat="1">
      <c r="C4" s="387" t="s">
        <v>297</v>
      </c>
      <c r="D4" s="387" t="s">
        <v>69</v>
      </c>
    </row>
    <row r="5" spans="1:4" s="387" customFormat="1">
      <c r="B5" s="387" t="s">
        <v>24</v>
      </c>
      <c r="C5" s="387">
        <v>25</v>
      </c>
      <c r="D5" s="329"/>
    </row>
    <row r="6" spans="1:4" s="387" customFormat="1">
      <c r="B6" s="387" t="s">
        <v>11</v>
      </c>
      <c r="C6" s="387">
        <v>39</v>
      </c>
      <c r="D6" s="326"/>
    </row>
    <row r="7" spans="1:4" s="387" customFormat="1">
      <c r="B7" s="387" t="s">
        <v>21</v>
      </c>
      <c r="C7" s="387">
        <v>47</v>
      </c>
    </row>
    <row r="8" spans="1:4" s="387" customFormat="1">
      <c r="B8" s="387" t="s">
        <v>17</v>
      </c>
      <c r="C8" s="387">
        <v>51</v>
      </c>
    </row>
    <row r="9" spans="1:4" s="387" customFormat="1">
      <c r="B9" s="387" t="s">
        <v>8</v>
      </c>
      <c r="C9" s="387">
        <v>80</v>
      </c>
    </row>
    <row r="10" spans="1:4" s="387" customFormat="1">
      <c r="B10" s="387" t="s">
        <v>28</v>
      </c>
      <c r="C10" s="387">
        <v>105</v>
      </c>
    </row>
    <row r="11" spans="1:4" s="387" customFormat="1">
      <c r="B11" s="387" t="s">
        <v>16</v>
      </c>
      <c r="C11" s="387">
        <v>110</v>
      </c>
    </row>
    <row r="12" spans="1:4" s="387" customFormat="1">
      <c r="B12" s="387" t="s">
        <v>10</v>
      </c>
      <c r="C12" s="387">
        <v>139</v>
      </c>
    </row>
    <row r="13" spans="1:4" s="387" customFormat="1">
      <c r="B13" s="387" t="s">
        <v>19</v>
      </c>
      <c r="C13" s="387">
        <v>144</v>
      </c>
      <c r="D13" s="326"/>
    </row>
    <row r="14" spans="1:4" s="387" customFormat="1">
      <c r="B14" s="387" t="s">
        <v>12</v>
      </c>
      <c r="C14" s="387">
        <v>169</v>
      </c>
      <c r="D14" s="326"/>
    </row>
    <row r="15" spans="1:4" s="387" customFormat="1">
      <c r="B15" s="387" t="s">
        <v>25</v>
      </c>
      <c r="C15" s="387">
        <v>174</v>
      </c>
    </row>
    <row r="16" spans="1:4" s="387" customFormat="1">
      <c r="B16" s="387" t="s">
        <v>9</v>
      </c>
      <c r="C16" s="387">
        <v>180</v>
      </c>
    </row>
    <row r="17" spans="1:15" s="387" customFormat="1">
      <c r="B17" s="387" t="s">
        <v>22</v>
      </c>
      <c r="C17" s="387">
        <v>182</v>
      </c>
    </row>
    <row r="18" spans="1:15" s="387" customFormat="1">
      <c r="B18" s="387" t="s">
        <v>26</v>
      </c>
      <c r="C18" s="387">
        <v>203</v>
      </c>
    </row>
    <row r="19" spans="1:15" s="387" customFormat="1">
      <c r="B19" s="387" t="s">
        <v>20</v>
      </c>
      <c r="C19" s="387">
        <v>260</v>
      </c>
    </row>
    <row r="20" spans="1:15" s="387" customFormat="1">
      <c r="B20" s="387" t="s">
        <v>13</v>
      </c>
      <c r="C20" s="387">
        <v>271</v>
      </c>
    </row>
    <row r="21" spans="1:15" s="329" customFormat="1">
      <c r="B21" s="387" t="s">
        <v>14</v>
      </c>
      <c r="C21" s="387">
        <v>275</v>
      </c>
      <c r="D21" s="326"/>
    </row>
    <row r="22" spans="1:15" s="387" customFormat="1">
      <c r="B22" s="329" t="s">
        <v>27</v>
      </c>
      <c r="D22" s="329">
        <v>297</v>
      </c>
    </row>
    <row r="23" spans="1:15" s="387" customFormat="1">
      <c r="B23" s="387" t="s">
        <v>23</v>
      </c>
      <c r="C23" s="387">
        <v>304</v>
      </c>
      <c r="D23" s="326"/>
    </row>
    <row r="24" spans="1:15" s="387" customFormat="1">
      <c r="B24" s="387" t="s">
        <v>18</v>
      </c>
      <c r="C24" s="387">
        <v>323</v>
      </c>
    </row>
    <row r="25" spans="1:15" s="387" customFormat="1">
      <c r="B25" s="387" t="s">
        <v>15</v>
      </c>
      <c r="C25" s="387">
        <v>454</v>
      </c>
    </row>
    <row r="26" spans="1:15" s="387" customFormat="1">
      <c r="B26" s="308" t="s">
        <v>44</v>
      </c>
      <c r="C26" s="387">
        <v>3832</v>
      </c>
    </row>
    <row r="27" spans="1:15" s="387" customFormat="1"/>
    <row r="28" spans="1:15" s="387" customFormat="1">
      <c r="A28" s="286" t="s">
        <v>405</v>
      </c>
    </row>
    <row r="29" spans="1:15" s="387" customFormat="1">
      <c r="A29" s="286" t="s">
        <v>421</v>
      </c>
    </row>
    <row r="30" spans="1:15" s="387" customFormat="1"/>
    <row r="31" spans="1:15" s="388" customFormat="1">
      <c r="A31" s="451" t="s">
        <v>489</v>
      </c>
      <c r="B31" s="451"/>
      <c r="C31" s="451"/>
      <c r="D31" s="451"/>
      <c r="E31" s="451"/>
      <c r="F31" s="451"/>
      <c r="G31" s="451"/>
      <c r="H31" s="451"/>
      <c r="I31" s="451"/>
    </row>
    <row r="32" spans="1:15" s="387" customFormat="1">
      <c r="L32" s="167"/>
      <c r="M32" s="167"/>
      <c r="N32" s="167"/>
      <c r="O32" s="167"/>
    </row>
    <row r="33" spans="2:15" s="387" customFormat="1">
      <c r="C33" s="472" t="s">
        <v>180</v>
      </c>
      <c r="D33" s="472"/>
      <c r="L33" s="167"/>
      <c r="M33" s="167"/>
      <c r="N33" s="167"/>
      <c r="O33" s="167"/>
    </row>
    <row r="34" spans="2:15" s="387" customFormat="1" ht="17.850000000000001" customHeight="1">
      <c r="B34" s="182"/>
      <c r="C34" s="183">
        <v>2018</v>
      </c>
      <c r="D34" s="184">
        <v>2019</v>
      </c>
      <c r="E34" s="183" t="s">
        <v>194</v>
      </c>
      <c r="F34" s="251" t="s">
        <v>69</v>
      </c>
      <c r="G34" s="185" t="s">
        <v>559</v>
      </c>
      <c r="L34" s="167"/>
      <c r="M34" s="167"/>
      <c r="N34" s="167"/>
      <c r="O34" s="167"/>
    </row>
    <row r="35" spans="2:15" s="387" customFormat="1">
      <c r="B35" s="186" t="s">
        <v>24</v>
      </c>
      <c r="C35" s="181">
        <v>31</v>
      </c>
      <c r="D35" s="184">
        <v>43</v>
      </c>
      <c r="E35" s="213">
        <f t="shared" ref="E35:E48" si="0">(D35-C35)/C35</f>
        <v>0.38709677419354838</v>
      </c>
      <c r="F35" s="393"/>
      <c r="G35" s="187">
        <v>0</v>
      </c>
      <c r="L35" s="167"/>
      <c r="M35" s="167"/>
      <c r="N35" s="167"/>
      <c r="O35" s="167"/>
    </row>
    <row r="36" spans="2:15" s="387" customFormat="1">
      <c r="B36" s="186" t="s">
        <v>21</v>
      </c>
      <c r="C36" s="181">
        <v>43</v>
      </c>
      <c r="D36" s="184">
        <v>59</v>
      </c>
      <c r="E36" s="213">
        <f t="shared" si="0"/>
        <v>0.37209302325581395</v>
      </c>
      <c r="F36" s="393"/>
      <c r="G36" s="187">
        <v>0</v>
      </c>
      <c r="I36" s="213"/>
      <c r="L36" s="167"/>
      <c r="M36" s="167"/>
      <c r="N36" s="167"/>
      <c r="O36" s="167"/>
    </row>
    <row r="37" spans="2:15" s="387" customFormat="1">
      <c r="B37" s="186" t="s">
        <v>11</v>
      </c>
      <c r="C37" s="181">
        <v>34</v>
      </c>
      <c r="D37" s="184">
        <v>41</v>
      </c>
      <c r="E37" s="213">
        <f t="shared" si="0"/>
        <v>0.20588235294117646</v>
      </c>
      <c r="F37" s="393"/>
      <c r="G37" s="187">
        <v>0</v>
      </c>
      <c r="I37" s="213"/>
      <c r="L37" s="167"/>
      <c r="M37" s="167"/>
      <c r="N37" s="167"/>
      <c r="O37" s="167"/>
    </row>
    <row r="38" spans="2:15" s="387" customFormat="1">
      <c r="B38" s="186" t="s">
        <v>23</v>
      </c>
      <c r="C38" s="181">
        <v>368</v>
      </c>
      <c r="D38" s="184">
        <v>428</v>
      </c>
      <c r="E38" s="213">
        <f t="shared" si="0"/>
        <v>0.16304347826086957</v>
      </c>
      <c r="F38" s="393"/>
      <c r="G38" s="187">
        <v>0</v>
      </c>
      <c r="I38" s="213"/>
      <c r="L38" s="167"/>
      <c r="M38" s="167"/>
      <c r="N38" s="167"/>
      <c r="O38" s="167"/>
    </row>
    <row r="39" spans="2:15" s="387" customFormat="1">
      <c r="B39" s="186" t="s">
        <v>13</v>
      </c>
      <c r="C39" s="181">
        <v>141</v>
      </c>
      <c r="D39" s="184">
        <v>162</v>
      </c>
      <c r="E39" s="213">
        <f t="shared" si="0"/>
        <v>0.14893617021276595</v>
      </c>
      <c r="F39" s="393"/>
      <c r="G39" s="187">
        <v>0</v>
      </c>
      <c r="I39" s="213"/>
      <c r="L39" s="167"/>
      <c r="M39" s="167"/>
      <c r="N39" s="167"/>
      <c r="O39" s="167"/>
    </row>
    <row r="40" spans="2:15" s="387" customFormat="1">
      <c r="B40" s="186" t="s">
        <v>18</v>
      </c>
      <c r="C40" s="181">
        <v>138</v>
      </c>
      <c r="D40" s="184">
        <v>147</v>
      </c>
      <c r="E40" s="213">
        <f t="shared" si="0"/>
        <v>6.5217391304347824E-2</v>
      </c>
      <c r="F40" s="393"/>
      <c r="G40" s="187">
        <v>0</v>
      </c>
      <c r="I40" s="213"/>
      <c r="L40" s="167"/>
      <c r="M40" s="167"/>
      <c r="N40" s="167"/>
      <c r="O40" s="167"/>
    </row>
    <row r="41" spans="2:15" s="387" customFormat="1">
      <c r="B41" s="186" t="s">
        <v>22</v>
      </c>
      <c r="C41" s="181">
        <v>327</v>
      </c>
      <c r="D41" s="184">
        <v>340</v>
      </c>
      <c r="E41" s="213">
        <f t="shared" si="0"/>
        <v>3.9755351681957186E-2</v>
      </c>
      <c r="F41" s="393"/>
      <c r="G41" s="187">
        <v>0</v>
      </c>
      <c r="I41" s="213"/>
      <c r="L41" s="167"/>
      <c r="M41" s="167"/>
      <c r="N41" s="167"/>
      <c r="O41" s="167"/>
    </row>
    <row r="42" spans="2:15" s="387" customFormat="1">
      <c r="B42" s="186" t="s">
        <v>12</v>
      </c>
      <c r="C42" s="181">
        <v>159</v>
      </c>
      <c r="D42" s="184">
        <v>164</v>
      </c>
      <c r="E42" s="213">
        <f t="shared" si="0"/>
        <v>3.1446540880503145E-2</v>
      </c>
      <c r="F42" s="393"/>
      <c r="G42" s="187">
        <v>0</v>
      </c>
      <c r="I42" s="213"/>
      <c r="L42" s="167"/>
      <c r="M42" s="167"/>
      <c r="N42" s="167"/>
      <c r="O42" s="167"/>
    </row>
    <row r="43" spans="2:15" s="387" customFormat="1">
      <c r="B43" s="186" t="s">
        <v>26</v>
      </c>
      <c r="C43" s="181">
        <v>174</v>
      </c>
      <c r="D43" s="184">
        <v>179</v>
      </c>
      <c r="E43" s="213">
        <f t="shared" si="0"/>
        <v>2.8735632183908046E-2</v>
      </c>
      <c r="F43" s="393"/>
      <c r="G43" s="187">
        <v>0</v>
      </c>
      <c r="I43" s="213"/>
      <c r="L43" s="167"/>
      <c r="M43" s="167"/>
      <c r="N43" s="167"/>
      <c r="O43" s="167"/>
    </row>
    <row r="44" spans="2:15" s="387" customFormat="1">
      <c r="B44" s="186" t="s">
        <v>15</v>
      </c>
      <c r="C44" s="181">
        <v>204</v>
      </c>
      <c r="D44" s="184">
        <v>206</v>
      </c>
      <c r="E44" s="213">
        <f t="shared" si="0"/>
        <v>9.8039215686274508E-3</v>
      </c>
      <c r="F44" s="393"/>
      <c r="G44" s="187">
        <v>0</v>
      </c>
      <c r="I44" s="213"/>
      <c r="L44" s="167"/>
      <c r="M44" s="167"/>
      <c r="N44" s="167"/>
      <c r="O44" s="167"/>
    </row>
    <row r="45" spans="2:15" s="387" customFormat="1">
      <c r="B45" s="186" t="s">
        <v>9</v>
      </c>
      <c r="C45" s="181">
        <v>88</v>
      </c>
      <c r="D45" s="184">
        <v>86</v>
      </c>
      <c r="E45" s="213">
        <f t="shared" si="0"/>
        <v>-2.2727272727272728E-2</v>
      </c>
      <c r="F45" s="449"/>
      <c r="G45" s="187">
        <v>0</v>
      </c>
      <c r="I45" s="213"/>
      <c r="L45" s="167"/>
      <c r="M45" s="167"/>
      <c r="N45" s="167"/>
      <c r="O45" s="167"/>
    </row>
    <row r="46" spans="2:15" s="387" customFormat="1">
      <c r="B46" s="186" t="s">
        <v>16</v>
      </c>
      <c r="C46" s="181">
        <v>144</v>
      </c>
      <c r="D46" s="184">
        <v>138</v>
      </c>
      <c r="E46" s="213">
        <f t="shared" si="0"/>
        <v>-4.1666666666666664E-2</v>
      </c>
      <c r="F46" s="180"/>
      <c r="G46" s="187">
        <v>0</v>
      </c>
      <c r="I46" s="213"/>
      <c r="L46" s="167"/>
      <c r="M46" s="167"/>
      <c r="N46" s="167"/>
      <c r="O46" s="167"/>
    </row>
    <row r="47" spans="2:15" s="387" customFormat="1">
      <c r="B47" s="188" t="s">
        <v>25</v>
      </c>
      <c r="C47" s="181">
        <v>190</v>
      </c>
      <c r="D47" s="184">
        <v>180</v>
      </c>
      <c r="E47" s="213">
        <f t="shared" si="0"/>
        <v>-5.2631578947368418E-2</v>
      </c>
      <c r="F47" s="393"/>
      <c r="G47" s="187">
        <v>0</v>
      </c>
      <c r="I47" s="213"/>
      <c r="L47" s="167"/>
      <c r="M47" s="167"/>
      <c r="N47" s="167"/>
      <c r="O47" s="167"/>
    </row>
    <row r="48" spans="2:15" s="387" customFormat="1">
      <c r="B48" s="186" t="s">
        <v>10</v>
      </c>
      <c r="C48" s="181">
        <v>50</v>
      </c>
      <c r="D48" s="184">
        <v>47</v>
      </c>
      <c r="E48" s="213">
        <f t="shared" si="0"/>
        <v>-0.06</v>
      </c>
      <c r="F48" s="393"/>
      <c r="G48" s="187">
        <v>0</v>
      </c>
      <c r="I48" s="213"/>
      <c r="L48" s="167"/>
      <c r="M48" s="167"/>
      <c r="N48" s="167"/>
      <c r="O48" s="167"/>
    </row>
    <row r="49" spans="1:20" s="387" customFormat="1">
      <c r="B49" s="386" t="s">
        <v>27</v>
      </c>
      <c r="C49" s="179">
        <v>182</v>
      </c>
      <c r="D49" s="179">
        <v>171</v>
      </c>
      <c r="F49" s="372">
        <f>(D49-C49)/C49</f>
        <v>-6.043956043956044E-2</v>
      </c>
      <c r="G49" s="187">
        <v>0</v>
      </c>
      <c r="I49" s="213"/>
      <c r="L49" s="167"/>
      <c r="M49" s="167"/>
      <c r="N49" s="167"/>
      <c r="O49" s="167"/>
    </row>
    <row r="50" spans="1:20" s="387" customFormat="1">
      <c r="B50" s="186" t="s">
        <v>20</v>
      </c>
      <c r="C50" s="181">
        <v>219</v>
      </c>
      <c r="D50" s="184">
        <v>204</v>
      </c>
      <c r="E50" s="213">
        <f t="shared" ref="E50:E55" si="1">(D50-C50)/C50</f>
        <v>-6.8493150684931503E-2</v>
      </c>
      <c r="F50" s="449"/>
      <c r="G50" s="187">
        <v>0</v>
      </c>
      <c r="I50" s="213"/>
      <c r="L50" s="167"/>
      <c r="M50" s="167"/>
      <c r="N50" s="167"/>
      <c r="O50" s="167"/>
    </row>
    <row r="51" spans="1:20" s="387" customFormat="1">
      <c r="B51" s="186" t="s">
        <v>14</v>
      </c>
      <c r="C51" s="181">
        <v>215</v>
      </c>
      <c r="D51" s="184">
        <v>187</v>
      </c>
      <c r="E51" s="213">
        <f t="shared" si="1"/>
        <v>-0.13023255813953488</v>
      </c>
      <c r="F51" s="393"/>
      <c r="G51" s="187">
        <v>0</v>
      </c>
      <c r="I51" s="213"/>
      <c r="L51" s="167"/>
      <c r="M51" s="167"/>
      <c r="N51" s="167"/>
      <c r="O51" s="167"/>
    </row>
    <row r="52" spans="1:20" s="387" customFormat="1">
      <c r="B52" s="186" t="s">
        <v>19</v>
      </c>
      <c r="C52" s="181">
        <v>138</v>
      </c>
      <c r="D52" s="184">
        <v>115</v>
      </c>
      <c r="E52" s="213">
        <f t="shared" si="1"/>
        <v>-0.16666666666666666</v>
      </c>
      <c r="F52" s="393"/>
      <c r="G52" s="187">
        <v>0</v>
      </c>
      <c r="I52" s="213"/>
      <c r="L52" s="167"/>
      <c r="M52" s="167"/>
      <c r="N52" s="167"/>
      <c r="O52" s="167"/>
    </row>
    <row r="53" spans="1:20" s="387" customFormat="1">
      <c r="B53" s="186" t="s">
        <v>28</v>
      </c>
      <c r="C53" s="181">
        <v>112</v>
      </c>
      <c r="D53" s="184">
        <v>91</v>
      </c>
      <c r="E53" s="213">
        <f t="shared" si="1"/>
        <v>-0.1875</v>
      </c>
      <c r="F53" s="393"/>
      <c r="G53" s="187">
        <v>0</v>
      </c>
      <c r="I53" s="213"/>
      <c r="L53" s="167"/>
      <c r="M53" s="167"/>
      <c r="N53" s="167"/>
      <c r="O53" s="167"/>
    </row>
    <row r="54" spans="1:20" s="387" customFormat="1">
      <c r="B54" s="186" t="s">
        <v>8</v>
      </c>
      <c r="C54" s="181">
        <v>19</v>
      </c>
      <c r="D54" s="184">
        <v>13</v>
      </c>
      <c r="E54" s="213">
        <f t="shared" si="1"/>
        <v>-0.31578947368421051</v>
      </c>
      <c r="F54" s="448"/>
      <c r="G54" s="187">
        <v>0</v>
      </c>
      <c r="I54" s="213"/>
      <c r="L54" s="167"/>
      <c r="M54" s="167"/>
      <c r="N54" s="167"/>
      <c r="O54" s="167"/>
    </row>
    <row r="55" spans="1:20" s="329" customFormat="1">
      <c r="B55" s="186" t="s">
        <v>17</v>
      </c>
      <c r="C55" s="189">
        <v>30</v>
      </c>
      <c r="D55" s="184">
        <v>20</v>
      </c>
      <c r="E55" s="213">
        <f t="shared" si="1"/>
        <v>-0.33333333333333331</v>
      </c>
      <c r="F55" s="447"/>
      <c r="G55" s="187">
        <v>0</v>
      </c>
      <c r="I55" s="213"/>
      <c r="N55" s="87"/>
      <c r="O55" s="87"/>
    </row>
    <row r="56" spans="1:20" s="387" customFormat="1">
      <c r="B56" s="308" t="s">
        <v>44</v>
      </c>
      <c r="C56" s="190">
        <v>3006</v>
      </c>
      <c r="D56" s="190">
        <v>3021</v>
      </c>
      <c r="E56" s="213">
        <v>0</v>
      </c>
      <c r="F56" s="393"/>
      <c r="I56" s="213"/>
      <c r="L56" s="167"/>
      <c r="M56" s="167"/>
      <c r="N56" s="167"/>
      <c r="O56" s="167"/>
    </row>
    <row r="57" spans="1:20" s="387" customFormat="1">
      <c r="B57" s="334"/>
      <c r="C57" s="31"/>
      <c r="D57" s="383"/>
      <c r="E57" s="6"/>
      <c r="F57" s="393"/>
      <c r="L57" s="167"/>
      <c r="M57" s="167"/>
      <c r="N57" s="167"/>
      <c r="O57" s="167"/>
    </row>
    <row r="58" spans="1:20" s="387" customFormat="1">
      <c r="A58" s="455" t="s">
        <v>195</v>
      </c>
      <c r="B58" s="455"/>
      <c r="C58" s="455"/>
      <c r="D58" s="455"/>
      <c r="E58" s="455"/>
      <c r="F58" s="455"/>
      <c r="G58" s="455"/>
      <c r="H58" s="455"/>
      <c r="I58" s="455"/>
    </row>
    <row r="59" spans="1:20" s="387" customFormat="1">
      <c r="A59" s="452" t="s">
        <v>301</v>
      </c>
      <c r="B59" s="452"/>
      <c r="C59" s="452"/>
      <c r="D59" s="452"/>
      <c r="E59" s="452"/>
      <c r="F59" s="452"/>
      <c r="G59" s="452"/>
      <c r="H59" s="452"/>
      <c r="I59" s="452"/>
    </row>
    <row r="60" spans="1:20" s="387" customFormat="1">
      <c r="A60" s="397"/>
      <c r="B60" s="397"/>
      <c r="C60" s="397"/>
      <c r="D60" s="397"/>
      <c r="E60" s="397"/>
      <c r="F60" s="397"/>
      <c r="G60" s="397"/>
      <c r="H60" s="397"/>
      <c r="I60" s="397"/>
    </row>
    <row r="61" spans="1:20" s="387" customFormat="1">
      <c r="A61" s="451" t="s">
        <v>490</v>
      </c>
      <c r="B61" s="451"/>
      <c r="C61" s="451"/>
      <c r="D61" s="451"/>
      <c r="E61" s="451"/>
      <c r="F61" s="451"/>
      <c r="G61" s="451"/>
      <c r="H61" s="451"/>
      <c r="I61" s="451"/>
      <c r="J61" s="388"/>
      <c r="K61" s="388"/>
      <c r="L61" s="388"/>
      <c r="M61" s="388"/>
      <c r="N61" s="388"/>
      <c r="O61" s="388"/>
      <c r="P61" s="388"/>
      <c r="Q61" s="388"/>
      <c r="R61" s="388"/>
      <c r="S61" s="388"/>
      <c r="T61" s="388"/>
    </row>
    <row r="62" spans="1:20" s="387" customFormat="1"/>
    <row r="63" spans="1:20" s="387" customFormat="1">
      <c r="C63" s="389" t="s">
        <v>180</v>
      </c>
      <c r="D63" s="390"/>
      <c r="E63" s="390"/>
      <c r="F63" s="390"/>
      <c r="G63" s="390"/>
      <c r="H63" s="391"/>
      <c r="I63" s="392"/>
    </row>
    <row r="64" spans="1:20" s="387" customFormat="1">
      <c r="B64" s="393">
        <v>2015</v>
      </c>
      <c r="C64" s="395">
        <v>83</v>
      </c>
      <c r="D64" s="395"/>
      <c r="E64" s="395"/>
      <c r="F64" s="395"/>
      <c r="G64" s="395"/>
      <c r="H64" s="396"/>
    </row>
    <row r="65" spans="1:16" s="387" customFormat="1">
      <c r="B65" s="393">
        <v>2016</v>
      </c>
      <c r="C65" s="395">
        <v>108</v>
      </c>
      <c r="D65" s="395"/>
      <c r="E65" s="395"/>
      <c r="F65" s="395"/>
      <c r="G65" s="395"/>
      <c r="H65" s="396"/>
    </row>
    <row r="66" spans="1:16" s="387" customFormat="1">
      <c r="B66" s="393">
        <v>2017</v>
      </c>
      <c r="C66" s="395">
        <v>131</v>
      </c>
      <c r="D66" s="395"/>
      <c r="E66" s="395"/>
      <c r="F66" s="395"/>
      <c r="G66" s="395"/>
      <c r="H66" s="396"/>
    </row>
    <row r="67" spans="1:16" s="387" customFormat="1">
      <c r="B67" s="393">
        <v>2018</v>
      </c>
      <c r="C67" s="395">
        <v>182</v>
      </c>
      <c r="D67" s="395"/>
      <c r="E67" s="395"/>
      <c r="F67" s="395"/>
      <c r="G67" s="395"/>
      <c r="H67" s="396"/>
    </row>
    <row r="68" spans="1:16" s="387" customFormat="1">
      <c r="B68" s="393">
        <v>2019</v>
      </c>
      <c r="C68" s="395">
        <v>171</v>
      </c>
      <c r="D68" s="395"/>
      <c r="E68" s="395"/>
      <c r="F68" s="395"/>
      <c r="G68" s="395"/>
      <c r="H68" s="396"/>
    </row>
    <row r="69" spans="1:16" s="387" customFormat="1"/>
    <row r="70" spans="1:16" s="387" customFormat="1">
      <c r="A70" s="455" t="s">
        <v>630</v>
      </c>
      <c r="B70" s="455"/>
      <c r="C70" s="455"/>
      <c r="D70" s="455"/>
      <c r="E70" s="455"/>
      <c r="F70" s="455"/>
      <c r="G70" s="455"/>
      <c r="H70" s="455"/>
      <c r="I70" s="455"/>
    </row>
    <row r="71" spans="1:16" s="387" customFormat="1">
      <c r="A71" s="452" t="s">
        <v>258</v>
      </c>
      <c r="B71" s="452"/>
      <c r="C71" s="452"/>
      <c r="D71" s="452"/>
      <c r="E71" s="452"/>
      <c r="F71" s="452"/>
      <c r="G71" s="452"/>
      <c r="H71" s="452"/>
      <c r="I71" s="452"/>
    </row>
    <row r="72" spans="1:16" s="387" customFormat="1">
      <c r="K72" s="328"/>
      <c r="L72" s="328"/>
      <c r="M72" s="328"/>
      <c r="N72" s="328"/>
      <c r="O72" s="328"/>
      <c r="P72" s="328"/>
    </row>
    <row r="73" spans="1:16" s="388" customFormat="1">
      <c r="A73" s="402" t="s">
        <v>560</v>
      </c>
      <c r="B73" s="402"/>
      <c r="C73" s="402"/>
      <c r="D73" s="402"/>
      <c r="E73" s="402"/>
      <c r="F73" s="402"/>
      <c r="G73" s="402"/>
      <c r="H73" s="402"/>
      <c r="I73" s="402"/>
    </row>
    <row r="74" spans="1:16" s="387" customFormat="1">
      <c r="A74" s="329"/>
      <c r="B74" s="329"/>
      <c r="C74" s="329"/>
      <c r="D74" s="329"/>
      <c r="E74" s="329"/>
      <c r="F74" s="329"/>
      <c r="G74" s="329"/>
      <c r="H74" s="329"/>
      <c r="I74" s="329"/>
    </row>
    <row r="75" spans="1:16" s="248" customFormat="1" ht="24">
      <c r="C75" s="389" t="s">
        <v>196</v>
      </c>
      <c r="D75" s="389" t="s">
        <v>197</v>
      </c>
      <c r="E75" s="389" t="s">
        <v>198</v>
      </c>
      <c r="F75" s="389" t="s">
        <v>199</v>
      </c>
      <c r="G75" s="389" t="s">
        <v>200</v>
      </c>
      <c r="H75" s="389" t="s">
        <v>201</v>
      </c>
      <c r="I75" s="389"/>
      <c r="J75" s="389"/>
      <c r="K75" s="389"/>
      <c r="L75" s="389"/>
      <c r="M75" s="389"/>
      <c r="N75" s="389"/>
    </row>
    <row r="76" spans="1:16" s="387" customFormat="1">
      <c r="B76" s="194" t="s">
        <v>25</v>
      </c>
      <c r="C76" s="326">
        <v>0.25</v>
      </c>
      <c r="D76" s="326">
        <v>0.53</v>
      </c>
      <c r="E76" s="326">
        <v>7.0000000000000007E-2</v>
      </c>
      <c r="F76" s="326">
        <v>0.04</v>
      </c>
      <c r="G76" s="326">
        <v>7.0000000000000007E-2</v>
      </c>
      <c r="H76" s="326">
        <v>0.05</v>
      </c>
      <c r="I76" s="13"/>
      <c r="J76" s="32"/>
      <c r="K76" s="13"/>
      <c r="L76" s="32"/>
      <c r="M76" s="13"/>
      <c r="N76" s="32"/>
    </row>
    <row r="77" spans="1:16" s="387" customFormat="1">
      <c r="B77" s="200" t="s">
        <v>13</v>
      </c>
      <c r="C77" s="326">
        <v>0.36</v>
      </c>
      <c r="D77" s="326">
        <v>0.37</v>
      </c>
      <c r="E77" s="326">
        <v>0.06</v>
      </c>
      <c r="F77" s="326">
        <v>0.05</v>
      </c>
      <c r="G77" s="326">
        <v>0.1</v>
      </c>
      <c r="H77" s="326">
        <v>0.05</v>
      </c>
      <c r="I77" s="13"/>
      <c r="J77" s="32"/>
      <c r="K77" s="13"/>
      <c r="L77" s="32"/>
      <c r="M77" s="13"/>
      <c r="N77" s="32"/>
    </row>
    <row r="78" spans="1:16" s="387" customFormat="1">
      <c r="B78" s="200" t="s">
        <v>12</v>
      </c>
      <c r="C78" s="326">
        <v>0.33</v>
      </c>
      <c r="D78" s="326">
        <v>0.39</v>
      </c>
      <c r="E78" s="326">
        <v>0.08</v>
      </c>
      <c r="F78" s="326">
        <v>0.05</v>
      </c>
      <c r="G78" s="326">
        <v>0.08</v>
      </c>
      <c r="H78" s="326">
        <v>0.06</v>
      </c>
      <c r="I78" s="13"/>
      <c r="J78" s="32"/>
      <c r="K78" s="13"/>
      <c r="L78" s="32"/>
      <c r="M78" s="13"/>
      <c r="N78" s="32"/>
    </row>
    <row r="79" spans="1:16" s="387" customFormat="1">
      <c r="B79" s="200" t="s">
        <v>22</v>
      </c>
      <c r="C79" s="326">
        <v>0.27</v>
      </c>
      <c r="D79" s="326">
        <v>0.43</v>
      </c>
      <c r="E79" s="326">
        <v>0.09</v>
      </c>
      <c r="F79" s="326">
        <v>0.06</v>
      </c>
      <c r="G79" s="326">
        <v>0.09</v>
      </c>
      <c r="H79" s="326">
        <v>0.06</v>
      </c>
      <c r="I79" s="13"/>
      <c r="J79" s="32"/>
      <c r="K79" s="13"/>
      <c r="L79" s="32"/>
      <c r="M79" s="13"/>
      <c r="N79" s="32"/>
    </row>
    <row r="80" spans="1:16" s="387" customFormat="1">
      <c r="B80" s="200" t="s">
        <v>21</v>
      </c>
      <c r="C80" s="326">
        <v>0.32</v>
      </c>
      <c r="D80" s="326">
        <v>0.38</v>
      </c>
      <c r="E80" s="326">
        <v>0.08</v>
      </c>
      <c r="F80" s="326">
        <v>0.05</v>
      </c>
      <c r="G80" s="326">
        <v>7.0000000000000007E-2</v>
      </c>
      <c r="H80" s="326">
        <v>0.1</v>
      </c>
      <c r="I80" s="13"/>
      <c r="J80" s="32"/>
      <c r="K80" s="13"/>
      <c r="L80" s="32"/>
      <c r="M80" s="13"/>
      <c r="N80" s="32"/>
    </row>
    <row r="81" spans="2:14" s="387" customFormat="1">
      <c r="B81" s="200" t="s">
        <v>28</v>
      </c>
      <c r="C81" s="326">
        <v>0.3</v>
      </c>
      <c r="D81" s="326">
        <v>0.45</v>
      </c>
      <c r="E81" s="326">
        <v>0.06</v>
      </c>
      <c r="F81" s="326">
        <v>0.06</v>
      </c>
      <c r="G81" s="326">
        <v>0.08</v>
      </c>
      <c r="H81" s="326">
        <v>0.05</v>
      </c>
      <c r="I81" s="13"/>
      <c r="J81" s="32"/>
      <c r="K81" s="13"/>
      <c r="L81" s="32"/>
      <c r="M81" s="13"/>
      <c r="N81" s="32"/>
    </row>
    <row r="82" spans="2:14" s="387" customFormat="1">
      <c r="B82" s="200" t="s">
        <v>23</v>
      </c>
      <c r="C82" s="326">
        <v>0.25</v>
      </c>
      <c r="D82" s="326">
        <v>0.46</v>
      </c>
      <c r="E82" s="326">
        <v>0.06</v>
      </c>
      <c r="F82" s="326">
        <v>0.05</v>
      </c>
      <c r="G82" s="326">
        <v>0.14000000000000001</v>
      </c>
      <c r="H82" s="326">
        <v>0.04</v>
      </c>
      <c r="I82" s="13"/>
      <c r="J82" s="32"/>
      <c r="K82" s="13"/>
      <c r="L82" s="32"/>
      <c r="M82" s="13"/>
      <c r="N82" s="32"/>
    </row>
    <row r="83" spans="2:14" s="387" customFormat="1">
      <c r="B83" s="200" t="s">
        <v>16</v>
      </c>
      <c r="C83" s="326">
        <v>0.26</v>
      </c>
      <c r="D83" s="326">
        <v>0.47</v>
      </c>
      <c r="E83" s="326">
        <v>0.08</v>
      </c>
      <c r="F83" s="326">
        <v>7.0000000000000007E-2</v>
      </c>
      <c r="G83" s="326">
        <v>0.05</v>
      </c>
      <c r="H83" s="326">
        <v>0.06</v>
      </c>
      <c r="I83" s="13"/>
      <c r="J83" s="32"/>
      <c r="K83" s="13"/>
      <c r="L83" s="32"/>
      <c r="M83" s="13"/>
      <c r="N83" s="32"/>
    </row>
    <row r="84" spans="2:14" s="387" customFormat="1">
      <c r="B84" s="200" t="s">
        <v>26</v>
      </c>
      <c r="C84" s="326">
        <v>0.26</v>
      </c>
      <c r="D84" s="326">
        <v>0.39</v>
      </c>
      <c r="E84" s="326">
        <v>0.05</v>
      </c>
      <c r="F84" s="326">
        <v>0.05</v>
      </c>
      <c r="G84" s="326">
        <v>0.19</v>
      </c>
      <c r="H84" s="326">
        <v>0.06</v>
      </c>
      <c r="I84" s="13"/>
      <c r="J84" s="32"/>
      <c r="K84" s="13"/>
      <c r="L84" s="32"/>
      <c r="M84" s="13"/>
      <c r="N84" s="32"/>
    </row>
    <row r="85" spans="2:14" s="387" customFormat="1">
      <c r="B85" s="200" t="s">
        <v>8</v>
      </c>
      <c r="C85" s="326">
        <v>0.36</v>
      </c>
      <c r="D85" s="326">
        <v>0.4</v>
      </c>
      <c r="E85" s="326">
        <v>0.05</v>
      </c>
      <c r="F85" s="326">
        <v>7.0000000000000007E-2</v>
      </c>
      <c r="G85" s="326">
        <v>0.05</v>
      </c>
      <c r="H85" s="326">
        <v>7.0000000000000007E-2</v>
      </c>
      <c r="I85" s="13"/>
      <c r="J85" s="32"/>
      <c r="K85" s="13"/>
      <c r="L85" s="32"/>
      <c r="M85" s="13"/>
      <c r="N85" s="32"/>
    </row>
    <row r="86" spans="2:14" s="387" customFormat="1">
      <c r="B86" s="200" t="s">
        <v>19</v>
      </c>
      <c r="C86" s="326">
        <v>0.31</v>
      </c>
      <c r="D86" s="326">
        <v>0.39</v>
      </c>
      <c r="E86" s="326">
        <v>0.09</v>
      </c>
      <c r="F86" s="326">
        <v>7.0000000000000007E-2</v>
      </c>
      <c r="G86" s="326">
        <v>0.11</v>
      </c>
      <c r="H86" s="326">
        <v>0.04</v>
      </c>
      <c r="I86" s="13"/>
      <c r="J86" s="32"/>
      <c r="K86" s="13"/>
      <c r="L86" s="32"/>
      <c r="M86" s="13"/>
      <c r="N86" s="32"/>
    </row>
    <row r="87" spans="2:14" s="387" customFormat="1">
      <c r="B87" s="200" t="s">
        <v>15</v>
      </c>
      <c r="C87" s="326">
        <v>0.35</v>
      </c>
      <c r="D87" s="326">
        <v>0.4</v>
      </c>
      <c r="E87" s="326">
        <v>0.06</v>
      </c>
      <c r="F87" s="326">
        <v>0.05</v>
      </c>
      <c r="G87" s="326">
        <v>0.11</v>
      </c>
      <c r="H87" s="326">
        <v>0.04</v>
      </c>
      <c r="I87" s="13"/>
      <c r="J87" s="32"/>
      <c r="K87" s="13"/>
      <c r="L87" s="32"/>
      <c r="M87" s="13"/>
      <c r="N87" s="32"/>
    </row>
    <row r="88" spans="2:14" s="387" customFormat="1">
      <c r="B88" s="200" t="s">
        <v>14</v>
      </c>
      <c r="C88" s="326">
        <v>0.4</v>
      </c>
      <c r="D88" s="326">
        <v>0.39</v>
      </c>
      <c r="E88" s="326">
        <v>0.06</v>
      </c>
      <c r="F88" s="326">
        <v>0.05</v>
      </c>
      <c r="G88" s="326">
        <v>0.06</v>
      </c>
      <c r="H88" s="326">
        <v>0.05</v>
      </c>
      <c r="I88" s="13"/>
      <c r="J88" s="32"/>
      <c r="K88" s="13"/>
      <c r="L88" s="32"/>
      <c r="M88" s="13"/>
      <c r="N88" s="32"/>
    </row>
    <row r="89" spans="2:14" s="387" customFormat="1">
      <c r="B89" s="200" t="s">
        <v>9</v>
      </c>
      <c r="C89" s="326">
        <v>0.41</v>
      </c>
      <c r="D89" s="326">
        <v>0.38</v>
      </c>
      <c r="E89" s="326">
        <v>0.05</v>
      </c>
      <c r="F89" s="326">
        <v>0.05</v>
      </c>
      <c r="G89" s="326">
        <v>0.06</v>
      </c>
      <c r="H89" s="326">
        <v>0.05</v>
      </c>
      <c r="I89" s="13"/>
      <c r="J89" s="32"/>
      <c r="K89" s="13"/>
      <c r="L89" s="32"/>
      <c r="M89" s="13"/>
      <c r="N89" s="32"/>
    </row>
    <row r="90" spans="2:14" s="387" customFormat="1">
      <c r="B90" s="200" t="s">
        <v>20</v>
      </c>
      <c r="C90" s="326">
        <v>0.36</v>
      </c>
      <c r="D90" s="326">
        <v>0.43</v>
      </c>
      <c r="E90" s="326">
        <v>0.06</v>
      </c>
      <c r="F90" s="326">
        <v>0.04</v>
      </c>
      <c r="G90" s="326">
        <v>0.06</v>
      </c>
      <c r="H90" s="326">
        <v>0.04</v>
      </c>
      <c r="I90" s="13"/>
      <c r="J90" s="32"/>
      <c r="K90" s="13"/>
      <c r="L90" s="32"/>
      <c r="M90" s="13"/>
      <c r="N90" s="32"/>
    </row>
    <row r="91" spans="2:14" s="329" customFormat="1">
      <c r="B91" s="396" t="s">
        <v>27</v>
      </c>
      <c r="C91" s="330">
        <v>0.26</v>
      </c>
      <c r="D91" s="330">
        <v>0.45</v>
      </c>
      <c r="E91" s="330">
        <v>0.05</v>
      </c>
      <c r="F91" s="330">
        <v>0.06</v>
      </c>
      <c r="G91" s="330">
        <v>0.13</v>
      </c>
      <c r="H91" s="330">
        <v>0.05</v>
      </c>
      <c r="I91" s="192"/>
      <c r="J91" s="89"/>
      <c r="K91" s="192"/>
      <c r="L91" s="89"/>
      <c r="M91" s="192"/>
      <c r="N91" s="89"/>
    </row>
    <row r="92" spans="2:14" s="387" customFormat="1">
      <c r="B92" s="200" t="s">
        <v>24</v>
      </c>
      <c r="C92" s="326">
        <v>0.25</v>
      </c>
      <c r="D92" s="326">
        <v>0.43</v>
      </c>
      <c r="E92" s="326">
        <v>0.06</v>
      </c>
      <c r="F92" s="326">
        <v>0.09</v>
      </c>
      <c r="G92" s="326">
        <v>7.0000000000000007E-2</v>
      </c>
      <c r="H92" s="326">
        <v>0.09</v>
      </c>
      <c r="I92" s="13"/>
      <c r="J92" s="32"/>
      <c r="K92" s="13"/>
      <c r="L92" s="32"/>
      <c r="M92" s="13"/>
      <c r="N92" s="32"/>
    </row>
    <row r="93" spans="2:14" s="387" customFormat="1">
      <c r="B93" s="200" t="s">
        <v>10</v>
      </c>
      <c r="C93" s="326">
        <v>0.45</v>
      </c>
      <c r="D93" s="326">
        <v>0.31</v>
      </c>
      <c r="E93" s="326">
        <v>0.06</v>
      </c>
      <c r="F93" s="326">
        <v>0.04</v>
      </c>
      <c r="G93" s="326">
        <v>0.09</v>
      </c>
      <c r="H93" s="326">
        <v>0.05</v>
      </c>
      <c r="I93" s="13"/>
      <c r="J93" s="32"/>
      <c r="K93" s="13"/>
      <c r="L93" s="32"/>
      <c r="M93" s="13"/>
      <c r="N93" s="32"/>
    </row>
    <row r="94" spans="2:14" s="387" customFormat="1">
      <c r="B94" s="200" t="s">
        <v>11</v>
      </c>
      <c r="C94" s="326">
        <v>0.37</v>
      </c>
      <c r="D94" s="326">
        <v>0.45</v>
      </c>
      <c r="E94" s="326">
        <v>0.05</v>
      </c>
      <c r="F94" s="326">
        <v>0.03</v>
      </c>
      <c r="G94" s="326">
        <v>7.0000000000000007E-2</v>
      </c>
      <c r="H94" s="326">
        <v>0.02</v>
      </c>
      <c r="I94" s="13"/>
      <c r="J94" s="32"/>
      <c r="K94" s="13"/>
      <c r="L94" s="32"/>
      <c r="M94" s="13"/>
      <c r="N94" s="32"/>
    </row>
    <row r="95" spans="2:14" s="387" customFormat="1">
      <c r="B95" s="200" t="s">
        <v>18</v>
      </c>
      <c r="C95" s="326">
        <v>0.35</v>
      </c>
      <c r="D95" s="326">
        <v>0.37</v>
      </c>
      <c r="E95" s="326">
        <v>0.06</v>
      </c>
      <c r="F95" s="326">
        <v>0.05</v>
      </c>
      <c r="G95" s="326">
        <v>0.12</v>
      </c>
      <c r="H95" s="326">
        <v>0.05</v>
      </c>
      <c r="I95" s="13"/>
      <c r="J95" s="32"/>
      <c r="K95" s="13"/>
      <c r="L95" s="32"/>
      <c r="M95" s="13"/>
      <c r="N95" s="32"/>
    </row>
    <row r="96" spans="2:14" s="387" customFormat="1">
      <c r="B96" s="200" t="s">
        <v>17</v>
      </c>
      <c r="C96" s="326">
        <v>0.32</v>
      </c>
      <c r="D96" s="326">
        <v>0.41</v>
      </c>
      <c r="E96" s="326">
        <v>7.0000000000000007E-2</v>
      </c>
      <c r="F96" s="326">
        <v>0.04</v>
      </c>
      <c r="G96" s="326">
        <v>0.09</v>
      </c>
      <c r="H96" s="326">
        <v>7.0000000000000007E-2</v>
      </c>
      <c r="I96" s="13"/>
      <c r="J96" s="32"/>
      <c r="K96" s="13"/>
      <c r="L96" s="32"/>
      <c r="M96" s="13"/>
      <c r="N96" s="32"/>
    </row>
    <row r="97" spans="1:14" s="329" customFormat="1">
      <c r="B97" s="396" t="s">
        <v>27</v>
      </c>
      <c r="C97" s="330">
        <v>0.26</v>
      </c>
      <c r="D97" s="330">
        <v>0.45</v>
      </c>
      <c r="E97" s="330">
        <v>0.05</v>
      </c>
      <c r="F97" s="330">
        <v>0.06</v>
      </c>
      <c r="G97" s="330">
        <v>0.13</v>
      </c>
      <c r="H97" s="330">
        <v>0.05</v>
      </c>
      <c r="I97" s="192"/>
      <c r="J97" s="89"/>
      <c r="K97" s="192"/>
      <c r="L97" s="89"/>
      <c r="M97" s="192"/>
      <c r="N97" s="89"/>
    </row>
    <row r="98" spans="1:14" s="329" customFormat="1">
      <c r="B98" s="396"/>
      <c r="C98" s="330"/>
      <c r="D98" s="330"/>
      <c r="E98" s="330"/>
      <c r="F98" s="330"/>
      <c r="G98" s="330"/>
      <c r="H98" s="330"/>
      <c r="I98" s="192"/>
      <c r="J98" s="89"/>
      <c r="K98" s="192"/>
      <c r="L98" s="89"/>
      <c r="M98" s="192"/>
      <c r="N98" s="89"/>
    </row>
    <row r="99" spans="1:14" s="387" customFormat="1" ht="100.5" customHeight="1">
      <c r="A99" s="452" t="s">
        <v>561</v>
      </c>
      <c r="B99" s="452"/>
      <c r="C99" s="452"/>
      <c r="D99" s="452"/>
      <c r="E99" s="452"/>
      <c r="F99" s="452"/>
      <c r="G99" s="452"/>
      <c r="H99" s="452"/>
      <c r="I99" s="452"/>
    </row>
    <row r="100" spans="1:14" s="387" customFormat="1" ht="25.35" customHeight="1">
      <c r="A100" s="452" t="s">
        <v>202</v>
      </c>
      <c r="B100" s="452"/>
      <c r="C100" s="452"/>
      <c r="D100" s="452"/>
      <c r="E100" s="452"/>
      <c r="F100" s="452"/>
      <c r="G100" s="452"/>
      <c r="H100" s="452"/>
      <c r="I100" s="452"/>
    </row>
    <row r="101" spans="1:14" s="387" customFormat="1"/>
  </sheetData>
  <sortState xmlns:xlrd2="http://schemas.microsoft.com/office/spreadsheetml/2017/richdata2" ref="B35:G55">
    <sortCondition descending="1" ref="E35:E55"/>
  </sortState>
  <mergeCells count="9">
    <mergeCell ref="A99:I99"/>
    <mergeCell ref="A100:I100"/>
    <mergeCell ref="A31:I31"/>
    <mergeCell ref="A58:I58"/>
    <mergeCell ref="A59:I59"/>
    <mergeCell ref="A61:I61"/>
    <mergeCell ref="A70:I70"/>
    <mergeCell ref="A71:I71"/>
    <mergeCell ref="C33:D33"/>
  </mergeCells>
  <conditionalFormatting sqref="D97:D98">
    <cfRule type="top10" dxfId="19" priority="7" percent="1" bottom="1" rank="10"/>
    <cfRule type="top10" dxfId="18" priority="10" percent="1" rank="10"/>
  </conditionalFormatting>
  <conditionalFormatting sqref="C97:C98">
    <cfRule type="top10" dxfId="17" priority="8" percent="1" bottom="1" rank="10"/>
    <cfRule type="top10" dxfId="16" priority="9" percent="1" rank="10"/>
  </conditionalFormatting>
  <conditionalFormatting sqref="E97:E98">
    <cfRule type="top10" dxfId="15" priority="5" percent="1" bottom="1" rank="10"/>
    <cfRule type="top10" dxfId="14" priority="6" percent="1" rank="10"/>
  </conditionalFormatting>
  <conditionalFormatting sqref="F97:F98">
    <cfRule type="top10" dxfId="13" priority="3" percent="1" bottom="1" rank="10"/>
    <cfRule type="top10" dxfId="12" priority="4" percent="1" rank="10"/>
  </conditionalFormatting>
  <conditionalFormatting sqref="G97:G98">
    <cfRule type="top10" dxfId="11" priority="1" percent="1" bottom="1" rank="10"/>
    <cfRule type="top10" dxfId="10" priority="2" percent="1" rank="10"/>
  </conditionalFormatting>
  <conditionalFormatting sqref="D76:D96">
    <cfRule type="top10" dxfId="9" priority="17" percent="1" bottom="1" rank="10"/>
    <cfRule type="top10" dxfId="8" priority="20" percent="1" rank="10"/>
  </conditionalFormatting>
  <conditionalFormatting sqref="C76:C96">
    <cfRule type="top10" dxfId="7" priority="18" percent="1" bottom="1" rank="10"/>
    <cfRule type="top10" dxfId="6" priority="19" percent="1" rank="10"/>
  </conditionalFormatting>
  <conditionalFormatting sqref="E76:E96">
    <cfRule type="top10" dxfId="5" priority="15" percent="1" bottom="1" rank="10"/>
    <cfRule type="top10" dxfId="4" priority="16" percent="1" rank="10"/>
  </conditionalFormatting>
  <conditionalFormatting sqref="F76:F96">
    <cfRule type="top10" dxfId="3" priority="13" percent="1" bottom="1" rank="10"/>
    <cfRule type="top10" dxfId="2" priority="14" percent="1" rank="10"/>
  </conditionalFormatting>
  <conditionalFormatting sqref="G76:G96">
    <cfRule type="top10" dxfId="1" priority="11" percent="1" bottom="1" rank="10"/>
    <cfRule type="top10" dxfId="0" priority="12" percent="1" rank="10"/>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78"/>
  <sheetViews>
    <sheetView workbookViewId="0">
      <selection activeCell="A2" sqref="A2"/>
    </sheetView>
  </sheetViews>
  <sheetFormatPr defaultColWidth="8.6640625" defaultRowHeight="14.4"/>
  <cols>
    <col min="2" max="2" width="36.33203125" customWidth="1"/>
    <col min="3" max="3" width="9.44140625" customWidth="1"/>
  </cols>
  <sheetData>
    <row r="1" spans="1:9" s="18" customFormat="1">
      <c r="A1" s="471" t="s">
        <v>562</v>
      </c>
      <c r="B1" s="471"/>
      <c r="C1" s="471"/>
      <c r="D1" s="471"/>
      <c r="E1" s="471"/>
      <c r="F1" s="471"/>
      <c r="G1" s="471"/>
      <c r="H1" s="471"/>
      <c r="I1" s="471"/>
    </row>
    <row r="2" spans="1:9">
      <c r="A2" s="387"/>
      <c r="B2" s="387"/>
      <c r="C2" s="387"/>
      <c r="D2" s="387"/>
      <c r="E2" s="387"/>
      <c r="F2" s="387"/>
      <c r="G2" s="387"/>
      <c r="H2" s="387"/>
      <c r="I2" s="387"/>
    </row>
    <row r="3" spans="1:9" ht="24.6">
      <c r="A3" s="421"/>
      <c r="B3" s="421"/>
      <c r="C3" s="426" t="s">
        <v>203</v>
      </c>
      <c r="D3" s="421"/>
      <c r="E3" s="421"/>
      <c r="F3" s="421"/>
      <c r="G3" s="421"/>
      <c r="H3" s="421"/>
      <c r="I3" s="421"/>
    </row>
    <row r="4" spans="1:9">
      <c r="A4" s="421"/>
      <c r="B4" s="425" t="s">
        <v>204</v>
      </c>
      <c r="C4" s="424">
        <v>1</v>
      </c>
      <c r="D4" s="421"/>
      <c r="E4" s="421"/>
      <c r="F4" s="421"/>
      <c r="G4" s="421"/>
      <c r="H4" s="421"/>
      <c r="I4" s="421"/>
    </row>
    <row r="5" spans="1:9">
      <c r="A5" s="421"/>
      <c r="B5" s="425" t="s">
        <v>205</v>
      </c>
      <c r="C5" s="424">
        <v>1</v>
      </c>
      <c r="D5" s="421"/>
      <c r="E5" s="421"/>
      <c r="F5" s="421"/>
      <c r="G5" s="421"/>
      <c r="H5" s="421"/>
      <c r="I5" s="421"/>
    </row>
    <row r="6" spans="1:9">
      <c r="A6" s="421"/>
      <c r="B6" s="425" t="s">
        <v>206</v>
      </c>
      <c r="C6" s="424">
        <v>1</v>
      </c>
      <c r="D6" s="421"/>
      <c r="E6" s="421"/>
      <c r="F6" s="421"/>
      <c r="G6" s="421"/>
      <c r="H6" s="421"/>
      <c r="I6" s="421"/>
    </row>
    <row r="7" spans="1:9">
      <c r="A7" s="421"/>
      <c r="B7" s="425" t="s">
        <v>207</v>
      </c>
      <c r="C7" s="424">
        <v>1</v>
      </c>
      <c r="D7" s="421"/>
      <c r="E7" s="421"/>
      <c r="F7" s="421"/>
      <c r="G7" s="421"/>
      <c r="H7" s="421"/>
      <c r="I7" s="421"/>
    </row>
    <row r="8" spans="1:9">
      <c r="A8" s="421"/>
      <c r="B8" s="425" t="s">
        <v>208</v>
      </c>
      <c r="C8" s="424">
        <v>1</v>
      </c>
      <c r="D8" s="421"/>
      <c r="E8" s="421"/>
      <c r="F8" s="421"/>
      <c r="G8" s="421"/>
      <c r="H8" s="421"/>
      <c r="I8" s="421"/>
    </row>
    <row r="9" spans="1:9">
      <c r="A9" s="421"/>
      <c r="B9" s="425" t="s">
        <v>209</v>
      </c>
      <c r="C9" s="424">
        <v>1</v>
      </c>
      <c r="D9" s="421"/>
      <c r="E9" s="421"/>
      <c r="F9" s="421"/>
      <c r="G9" s="421"/>
      <c r="H9" s="421"/>
      <c r="I9" s="421"/>
    </row>
    <row r="10" spans="1:9">
      <c r="A10" s="421"/>
      <c r="B10" s="425" t="s">
        <v>210</v>
      </c>
      <c r="C10" s="424">
        <v>1</v>
      </c>
      <c r="D10" s="421"/>
      <c r="E10" s="421"/>
      <c r="F10" s="421"/>
      <c r="G10" s="421"/>
      <c r="H10" s="421"/>
      <c r="I10" s="421"/>
    </row>
    <row r="11" spans="1:9">
      <c r="A11" s="421"/>
      <c r="B11" s="425" t="s">
        <v>211</v>
      </c>
      <c r="C11" s="424">
        <v>1</v>
      </c>
      <c r="D11" s="421"/>
      <c r="E11" s="421"/>
      <c r="F11" s="421"/>
      <c r="G11" s="421"/>
      <c r="H11" s="421"/>
      <c r="I11" s="421"/>
    </row>
    <row r="12" spans="1:9">
      <c r="A12" s="421"/>
      <c r="B12" s="425" t="s">
        <v>212</v>
      </c>
      <c r="C12" s="424">
        <v>1</v>
      </c>
      <c r="D12" s="421"/>
      <c r="E12" s="421"/>
      <c r="F12" s="421"/>
      <c r="G12" s="421"/>
      <c r="H12" s="421"/>
      <c r="I12" s="421"/>
    </row>
    <row r="13" spans="1:9">
      <c r="A13" s="421"/>
      <c r="B13" s="425" t="s">
        <v>213</v>
      </c>
      <c r="C13" s="424">
        <v>6</v>
      </c>
      <c r="D13" s="421"/>
      <c r="E13" s="421"/>
      <c r="F13" s="421"/>
      <c r="G13" s="421"/>
      <c r="H13" s="421"/>
      <c r="I13" s="421"/>
    </row>
    <row r="14" spans="1:9">
      <c r="A14" s="421"/>
      <c r="B14" s="425" t="s">
        <v>214</v>
      </c>
      <c r="C14" s="424">
        <v>4</v>
      </c>
      <c r="D14" s="421"/>
      <c r="E14" s="421"/>
      <c r="F14" s="421"/>
      <c r="G14" s="421"/>
      <c r="H14" s="421"/>
      <c r="I14" s="421"/>
    </row>
    <row r="15" spans="1:9">
      <c r="A15" s="421"/>
      <c r="B15" s="425" t="s">
        <v>215</v>
      </c>
      <c r="C15" s="424">
        <v>1</v>
      </c>
      <c r="D15" s="421"/>
      <c r="E15" s="421"/>
      <c r="F15" s="421"/>
      <c r="G15" s="421"/>
      <c r="H15" s="421"/>
      <c r="I15" s="421"/>
    </row>
    <row r="16" spans="1:9">
      <c r="A16" s="421"/>
      <c r="B16" s="425" t="s">
        <v>216</v>
      </c>
      <c r="C16" s="424">
        <v>1</v>
      </c>
      <c r="D16" s="421"/>
      <c r="E16" s="421"/>
      <c r="F16" s="421"/>
      <c r="G16" s="421"/>
      <c r="H16" s="421"/>
      <c r="I16" s="421"/>
    </row>
    <row r="17" spans="1:9">
      <c r="A17" s="421"/>
      <c r="B17" s="425" t="s">
        <v>217</v>
      </c>
      <c r="C17" s="424">
        <v>5</v>
      </c>
      <c r="D17" s="421"/>
      <c r="E17" s="421"/>
      <c r="F17" s="421"/>
      <c r="G17" s="421"/>
      <c r="H17" s="421"/>
      <c r="I17" s="421"/>
    </row>
    <row r="18" spans="1:9">
      <c r="A18" s="421"/>
      <c r="B18" s="425" t="s">
        <v>218</v>
      </c>
      <c r="C18" s="424">
        <v>3</v>
      </c>
      <c r="D18" s="421"/>
      <c r="E18" s="421"/>
      <c r="F18" s="421"/>
      <c r="G18" s="421"/>
      <c r="H18" s="421"/>
      <c r="I18" s="421"/>
    </row>
    <row r="19" spans="1:9">
      <c r="A19" s="421"/>
      <c r="B19" s="425" t="s">
        <v>219</v>
      </c>
      <c r="C19" s="424">
        <v>1</v>
      </c>
      <c r="D19" s="421"/>
      <c r="E19" s="421"/>
      <c r="F19" s="421"/>
      <c r="G19" s="421"/>
      <c r="H19" s="421"/>
      <c r="I19" s="421"/>
    </row>
    <row r="20" spans="1:9">
      <c r="A20" s="421"/>
      <c r="B20" s="425" t="s">
        <v>220</v>
      </c>
      <c r="C20" s="424">
        <v>1</v>
      </c>
      <c r="D20" s="421"/>
      <c r="E20" s="421"/>
      <c r="F20" s="421"/>
      <c r="G20" s="421"/>
      <c r="H20" s="421"/>
      <c r="I20" s="421"/>
    </row>
    <row r="21" spans="1:9">
      <c r="A21" s="421"/>
      <c r="B21" s="425" t="s">
        <v>221</v>
      </c>
      <c r="C21" s="424">
        <v>1</v>
      </c>
      <c r="D21" s="421"/>
      <c r="E21" s="421"/>
      <c r="F21" s="421"/>
      <c r="G21" s="421"/>
      <c r="H21" s="421"/>
      <c r="I21" s="421"/>
    </row>
    <row r="22" spans="1:9">
      <c r="A22" s="421"/>
      <c r="B22" s="427" t="s">
        <v>563</v>
      </c>
      <c r="C22" s="423">
        <v>9</v>
      </c>
      <c r="D22" s="421"/>
      <c r="E22" s="421"/>
      <c r="F22" s="421"/>
      <c r="G22" s="421"/>
      <c r="H22" s="421"/>
      <c r="I22" s="421"/>
    </row>
    <row r="23" spans="1:9">
      <c r="A23" s="421"/>
      <c r="B23" s="425" t="s">
        <v>222</v>
      </c>
      <c r="C23" s="424">
        <v>2</v>
      </c>
      <c r="D23" s="421"/>
      <c r="E23" s="421"/>
      <c r="F23" s="421"/>
      <c r="G23" s="421"/>
      <c r="H23" s="421"/>
      <c r="I23" s="421"/>
    </row>
    <row r="24" spans="1:9">
      <c r="A24" s="421"/>
      <c r="B24" s="425" t="s">
        <v>223</v>
      </c>
      <c r="C24" s="424">
        <v>1</v>
      </c>
      <c r="D24" s="421"/>
      <c r="E24" s="421"/>
      <c r="F24" s="421"/>
      <c r="G24" s="421"/>
      <c r="H24" s="421"/>
      <c r="I24" s="421"/>
    </row>
    <row r="25" spans="1:9">
      <c r="A25" s="387"/>
      <c r="B25" s="387"/>
      <c r="C25" s="387"/>
      <c r="D25" s="387"/>
      <c r="E25" s="387"/>
      <c r="F25" s="387"/>
      <c r="G25" s="387"/>
      <c r="H25" s="387"/>
      <c r="I25" s="387"/>
    </row>
    <row r="26" spans="1:9" ht="15.6" customHeight="1">
      <c r="A26" s="453" t="s">
        <v>564</v>
      </c>
      <c r="B26" s="453"/>
      <c r="C26" s="453"/>
      <c r="D26" s="453"/>
      <c r="E26" s="453"/>
      <c r="F26" s="453"/>
      <c r="G26" s="453"/>
      <c r="H26" s="453"/>
      <c r="I26" s="453"/>
    </row>
    <row r="27" spans="1:9" ht="14.25" customHeight="1">
      <c r="A27" s="453" t="s">
        <v>224</v>
      </c>
      <c r="B27" s="453"/>
      <c r="C27" s="453"/>
      <c r="D27" s="453"/>
      <c r="E27" s="453"/>
      <c r="F27" s="453"/>
      <c r="G27" s="453"/>
      <c r="H27" s="453"/>
      <c r="I27" s="453"/>
    </row>
    <row r="29" spans="1:9" s="422" customFormat="1">
      <c r="A29" s="451" t="s">
        <v>565</v>
      </c>
      <c r="B29" s="451"/>
      <c r="C29" s="451"/>
      <c r="D29" s="451"/>
      <c r="E29" s="451"/>
      <c r="F29" s="451"/>
      <c r="G29" s="451"/>
      <c r="H29" s="451"/>
      <c r="I29" s="451"/>
    </row>
    <row r="30" spans="1:9" s="421" customFormat="1"/>
    <row r="31" spans="1:9" s="421" customFormat="1" ht="27.6">
      <c r="B31" s="424"/>
      <c r="C31" s="313" t="s">
        <v>225</v>
      </c>
      <c r="D31" s="313" t="s">
        <v>226</v>
      </c>
      <c r="E31" s="313" t="s">
        <v>69</v>
      </c>
      <c r="F31" s="313" t="s">
        <v>566</v>
      </c>
    </row>
    <row r="32" spans="1:9" s="421" customFormat="1">
      <c r="B32" s="29" t="s">
        <v>8</v>
      </c>
      <c r="C32" s="375">
        <v>0.03</v>
      </c>
      <c r="D32" s="385">
        <v>121</v>
      </c>
      <c r="E32" s="384"/>
      <c r="F32" s="406">
        <v>0.115</v>
      </c>
    </row>
    <row r="33" spans="2:8" s="421" customFormat="1">
      <c r="B33" s="29" t="s">
        <v>13</v>
      </c>
      <c r="C33" s="375">
        <v>7.0999999999999994E-2</v>
      </c>
      <c r="D33" s="385">
        <v>178</v>
      </c>
      <c r="E33" s="416"/>
      <c r="F33" s="406">
        <v>0.115</v>
      </c>
      <c r="H33" s="410"/>
    </row>
    <row r="34" spans="2:8" s="421" customFormat="1">
      <c r="B34" s="29" t="s">
        <v>10</v>
      </c>
      <c r="C34" s="375">
        <v>7.0999999999999994E-2</v>
      </c>
      <c r="D34" s="385">
        <v>137</v>
      </c>
      <c r="E34" s="384"/>
      <c r="F34" s="406">
        <v>0.115</v>
      </c>
      <c r="H34" s="410"/>
    </row>
    <row r="35" spans="2:8" s="421" customFormat="1">
      <c r="B35" s="407" t="s">
        <v>27</v>
      </c>
      <c r="D35" s="374">
        <v>142</v>
      </c>
      <c r="E35" s="378">
        <v>7.3999999999999996E-2</v>
      </c>
      <c r="F35" s="406">
        <v>0.115</v>
      </c>
      <c r="H35" s="410"/>
    </row>
    <row r="36" spans="2:8" s="421" customFormat="1">
      <c r="B36" s="29" t="s">
        <v>9</v>
      </c>
      <c r="C36" s="375">
        <v>7.4999999999999997E-2</v>
      </c>
      <c r="D36" s="385">
        <v>154</v>
      </c>
      <c r="E36" s="416"/>
      <c r="F36" s="406">
        <v>0.115</v>
      </c>
      <c r="H36" s="410"/>
    </row>
    <row r="37" spans="2:8" s="421" customFormat="1">
      <c r="B37" s="29" t="s">
        <v>25</v>
      </c>
      <c r="C37" s="375">
        <v>0.113</v>
      </c>
      <c r="D37" s="385">
        <v>135</v>
      </c>
      <c r="E37" s="416"/>
      <c r="F37" s="406">
        <v>0.115</v>
      </c>
      <c r="H37" s="410"/>
    </row>
    <row r="38" spans="2:8" s="421" customFormat="1">
      <c r="B38" s="29" t="s">
        <v>23</v>
      </c>
      <c r="C38" s="375">
        <v>0.11600000000000001</v>
      </c>
      <c r="D38" s="385">
        <v>272</v>
      </c>
      <c r="E38" s="416"/>
      <c r="F38" s="406">
        <v>0.115</v>
      </c>
      <c r="H38" s="410"/>
    </row>
    <row r="39" spans="2:8" s="421" customFormat="1">
      <c r="B39" s="29" t="s">
        <v>15</v>
      </c>
      <c r="C39" s="375">
        <v>0.11600000000000001</v>
      </c>
      <c r="D39" s="385">
        <v>157</v>
      </c>
      <c r="E39" s="416"/>
      <c r="F39" s="406">
        <v>0.115</v>
      </c>
      <c r="H39" s="410"/>
    </row>
    <row r="40" spans="2:8" s="421" customFormat="1">
      <c r="B40" s="29" t="s">
        <v>26</v>
      </c>
      <c r="C40" s="375">
        <v>0.121</v>
      </c>
      <c r="D40" s="385">
        <v>135</v>
      </c>
      <c r="E40" s="416"/>
      <c r="F40" s="406">
        <v>0.115</v>
      </c>
      <c r="H40" s="410"/>
    </row>
    <row r="41" spans="2:8" s="329" customFormat="1">
      <c r="B41" s="29" t="s">
        <v>14</v>
      </c>
      <c r="C41" s="375">
        <v>0.128</v>
      </c>
      <c r="D41" s="385">
        <v>141</v>
      </c>
      <c r="E41" s="416"/>
      <c r="F41" s="406">
        <v>0.115</v>
      </c>
      <c r="H41" s="420"/>
    </row>
    <row r="42" spans="2:8" s="421" customFormat="1">
      <c r="B42" s="29" t="s">
        <v>24</v>
      </c>
      <c r="C42" s="375">
        <v>0.13</v>
      </c>
      <c r="D42" s="385">
        <v>105</v>
      </c>
      <c r="E42" s="416"/>
      <c r="F42" s="406">
        <v>0.115</v>
      </c>
      <c r="H42" s="410"/>
    </row>
    <row r="43" spans="2:8" s="421" customFormat="1">
      <c r="B43" s="29" t="s">
        <v>18</v>
      </c>
      <c r="C43" s="375">
        <v>0.13200000000000001</v>
      </c>
      <c r="D43" s="385">
        <v>142</v>
      </c>
      <c r="E43" s="416"/>
      <c r="F43" s="406">
        <v>0.115</v>
      </c>
      <c r="H43" s="410"/>
    </row>
    <row r="44" spans="2:8" s="421" customFormat="1">
      <c r="B44" s="29" t="s">
        <v>20</v>
      </c>
      <c r="C44" s="375">
        <v>0.13900000000000001</v>
      </c>
      <c r="D44" s="385">
        <v>153</v>
      </c>
      <c r="E44" s="416"/>
      <c r="F44" s="406">
        <v>0.115</v>
      </c>
      <c r="H44" s="410"/>
    </row>
    <row r="45" spans="2:8" s="421" customFormat="1">
      <c r="B45" s="29" t="s">
        <v>19</v>
      </c>
      <c r="C45" s="375">
        <v>0.14000000000000001</v>
      </c>
      <c r="D45" s="385">
        <v>142</v>
      </c>
      <c r="E45" s="416"/>
      <c r="F45" s="406">
        <v>0.115</v>
      </c>
      <c r="H45" s="410"/>
    </row>
    <row r="46" spans="2:8" s="421" customFormat="1">
      <c r="B46" s="29" t="s">
        <v>16</v>
      </c>
      <c r="C46" s="375">
        <v>0.14799999999999999</v>
      </c>
      <c r="D46" s="385">
        <v>106</v>
      </c>
      <c r="E46" s="416"/>
      <c r="F46" s="406">
        <v>0.115</v>
      </c>
      <c r="H46" s="410"/>
    </row>
    <row r="47" spans="2:8" s="421" customFormat="1">
      <c r="B47" s="29" t="s">
        <v>28</v>
      </c>
      <c r="C47" s="375">
        <v>0.16200000000000001</v>
      </c>
      <c r="D47" s="385">
        <v>119</v>
      </c>
      <c r="E47" s="416"/>
      <c r="F47" s="406">
        <v>0.115</v>
      </c>
      <c r="H47" s="410"/>
    </row>
    <row r="48" spans="2:8" s="421" customFormat="1">
      <c r="B48" s="29" t="s">
        <v>11</v>
      </c>
      <c r="C48" s="375">
        <v>0.17199999999999999</v>
      </c>
      <c r="D48" s="385">
        <v>121</v>
      </c>
      <c r="E48" s="416"/>
      <c r="F48" s="406">
        <v>0.115</v>
      </c>
      <c r="H48" s="410"/>
    </row>
    <row r="49" spans="1:9" s="421" customFormat="1">
      <c r="B49" s="29" t="s">
        <v>22</v>
      </c>
      <c r="C49" s="375">
        <v>0.17399999999999999</v>
      </c>
      <c r="D49" s="385">
        <v>156</v>
      </c>
      <c r="E49" s="416"/>
      <c r="F49" s="406">
        <v>0.115</v>
      </c>
      <c r="H49" s="410"/>
    </row>
    <row r="50" spans="1:9" s="421" customFormat="1">
      <c r="B50" s="29" t="s">
        <v>12</v>
      </c>
      <c r="C50" s="375">
        <v>0.184</v>
      </c>
      <c r="D50" s="385">
        <v>139</v>
      </c>
      <c r="E50" s="416"/>
      <c r="F50" s="406">
        <v>0.115</v>
      </c>
      <c r="H50" s="410"/>
    </row>
    <row r="51" spans="1:9" s="421" customFormat="1">
      <c r="B51" s="29" t="s">
        <v>17</v>
      </c>
      <c r="C51" s="375">
        <v>0.22</v>
      </c>
      <c r="D51" s="385">
        <v>121</v>
      </c>
      <c r="E51" s="416"/>
      <c r="F51" s="406">
        <v>0.115</v>
      </c>
      <c r="H51" s="410"/>
    </row>
    <row r="52" spans="1:9" s="421" customFormat="1">
      <c r="B52" s="29" t="s">
        <v>21</v>
      </c>
      <c r="C52" s="375">
        <v>0.25</v>
      </c>
      <c r="D52" s="385">
        <v>114</v>
      </c>
      <c r="E52" s="416"/>
      <c r="F52" s="406">
        <v>0.115</v>
      </c>
      <c r="H52" s="410"/>
    </row>
    <row r="53" spans="1:9" s="421" customFormat="1"/>
    <row r="54" spans="1:9" s="421" customFormat="1" ht="25.35" customHeight="1">
      <c r="A54" s="452" t="s">
        <v>227</v>
      </c>
      <c r="B54" s="452"/>
      <c r="C54" s="452"/>
      <c r="D54" s="452"/>
      <c r="E54" s="452"/>
      <c r="F54" s="452"/>
      <c r="G54" s="452"/>
      <c r="H54" s="452"/>
      <c r="I54" s="452"/>
    </row>
    <row r="55" spans="1:9" s="421" customFormat="1" ht="95.1" customHeight="1">
      <c r="A55" s="452" t="s">
        <v>567</v>
      </c>
      <c r="B55" s="452"/>
      <c r="C55" s="452"/>
      <c r="D55" s="452"/>
      <c r="E55" s="452"/>
      <c r="F55" s="452"/>
      <c r="G55" s="452"/>
      <c r="H55" s="452"/>
      <c r="I55" s="452"/>
    </row>
    <row r="56" spans="1:9" s="421" customFormat="1">
      <c r="A56" s="428"/>
      <c r="B56" s="428"/>
      <c r="C56" s="428"/>
      <c r="D56" s="428"/>
      <c r="E56" s="428"/>
      <c r="F56" s="428"/>
      <c r="G56" s="428"/>
      <c r="H56" s="428"/>
      <c r="I56" s="428"/>
    </row>
    <row r="57" spans="1:9" s="422" customFormat="1">
      <c r="A57" s="451" t="s">
        <v>491</v>
      </c>
      <c r="B57" s="451"/>
      <c r="C57" s="451"/>
      <c r="D57" s="451"/>
      <c r="E57" s="451"/>
      <c r="F57" s="451"/>
      <c r="G57" s="451"/>
      <c r="H57" s="451"/>
      <c r="I57" s="451"/>
    </row>
    <row r="58" spans="1:9" s="421" customFormat="1"/>
    <row r="59" spans="1:9" s="421" customFormat="1">
      <c r="C59" s="426" t="s">
        <v>225</v>
      </c>
      <c r="D59" s="426" t="s">
        <v>226</v>
      </c>
      <c r="E59" s="426"/>
      <c r="F59" s="426"/>
    </row>
    <row r="60" spans="1:9" s="421" customFormat="1">
      <c r="B60" s="411">
        <v>2014</v>
      </c>
      <c r="C60" s="325">
        <v>8.6999999999999994E-2</v>
      </c>
      <c r="D60" s="421">
        <v>539</v>
      </c>
      <c r="E60" s="416"/>
      <c r="F60" s="405"/>
    </row>
    <row r="61" spans="1:9" s="421" customFormat="1">
      <c r="B61" s="411">
        <v>2015</v>
      </c>
      <c r="C61" s="325">
        <v>8.2000000000000003E-2</v>
      </c>
      <c r="D61" s="421">
        <v>501</v>
      </c>
      <c r="E61" s="416"/>
      <c r="F61" s="405"/>
    </row>
    <row r="62" spans="1:9" s="421" customFormat="1">
      <c r="B62" s="411">
        <v>2016</v>
      </c>
      <c r="C62" s="325">
        <v>0.108</v>
      </c>
      <c r="D62" s="421">
        <v>291</v>
      </c>
      <c r="E62" s="416"/>
      <c r="F62" s="405"/>
    </row>
    <row r="63" spans="1:9" s="421" customFormat="1">
      <c r="B63" s="411">
        <v>2017</v>
      </c>
      <c r="C63" s="325">
        <v>0.13300000000000001</v>
      </c>
      <c r="D63" s="421">
        <v>548</v>
      </c>
      <c r="E63" s="416"/>
      <c r="F63" s="405"/>
    </row>
    <row r="64" spans="1:9" s="421" customFormat="1">
      <c r="B64" s="411">
        <v>2018</v>
      </c>
      <c r="C64" s="325">
        <v>7.3999999999999996E-2</v>
      </c>
      <c r="D64" s="421">
        <v>142</v>
      </c>
      <c r="E64" s="416"/>
      <c r="F64" s="405"/>
    </row>
    <row r="65" spans="1:9" s="421" customFormat="1"/>
    <row r="66" spans="1:9" s="421" customFormat="1">
      <c r="A66" s="452" t="s">
        <v>227</v>
      </c>
      <c r="B66" s="452"/>
      <c r="C66" s="452"/>
      <c r="D66" s="452"/>
      <c r="E66" s="452"/>
      <c r="F66" s="452"/>
      <c r="G66" s="452"/>
      <c r="H66" s="452"/>
      <c r="I66" s="452"/>
    </row>
    <row r="67" spans="1:9" s="421" customFormat="1">
      <c r="A67" s="452" t="s">
        <v>567</v>
      </c>
      <c r="B67" s="452"/>
      <c r="C67" s="452"/>
      <c r="D67" s="452"/>
      <c r="E67" s="452"/>
      <c r="F67" s="452"/>
      <c r="G67" s="452"/>
      <c r="H67" s="452"/>
      <c r="I67" s="452"/>
    </row>
    <row r="68" spans="1:9" s="421" customFormat="1"/>
    <row r="69" spans="1:9" s="422" customFormat="1">
      <c r="A69" s="451" t="s">
        <v>615</v>
      </c>
      <c r="B69" s="451"/>
      <c r="C69" s="451"/>
      <c r="D69" s="451"/>
      <c r="E69" s="451"/>
      <c r="F69" s="451"/>
      <c r="G69" s="451"/>
      <c r="H69" s="451"/>
      <c r="I69" s="451"/>
    </row>
    <row r="70" spans="1:9" s="421" customFormat="1"/>
    <row r="71" spans="1:9" s="421" customFormat="1">
      <c r="B71" s="206" t="s">
        <v>228</v>
      </c>
      <c r="C71" s="426" t="s">
        <v>225</v>
      </c>
      <c r="D71" s="426"/>
      <c r="E71" s="426"/>
      <c r="F71" s="426"/>
      <c r="G71" s="426"/>
    </row>
    <row r="72" spans="1:9" s="421" customFormat="1">
      <c r="B72" s="421" t="s">
        <v>239</v>
      </c>
      <c r="C72" s="325">
        <v>4.8000000000000001E-2</v>
      </c>
      <c r="D72" s="416"/>
      <c r="E72" s="416"/>
      <c r="F72" s="405"/>
      <c r="G72" s="405"/>
    </row>
    <row r="73" spans="1:9" s="421" customFormat="1">
      <c r="B73" s="421" t="s">
        <v>238</v>
      </c>
      <c r="C73" s="421" t="s">
        <v>179</v>
      </c>
      <c r="D73" s="416"/>
      <c r="E73" s="416"/>
      <c r="F73" s="405"/>
      <c r="G73" s="405"/>
    </row>
    <row r="74" spans="1:9" s="421" customFormat="1">
      <c r="B74" s="421" t="s">
        <v>229</v>
      </c>
      <c r="C74" s="325">
        <v>7.4999999999999997E-2</v>
      </c>
      <c r="D74" s="416"/>
      <c r="E74" s="416"/>
      <c r="F74" s="405"/>
      <c r="G74" s="405"/>
    </row>
    <row r="75" spans="1:9" s="421" customFormat="1">
      <c r="B75" s="421" t="s">
        <v>246</v>
      </c>
      <c r="C75" s="421" t="s">
        <v>179</v>
      </c>
      <c r="D75" s="416"/>
      <c r="E75" s="416"/>
      <c r="F75" s="405"/>
      <c r="G75" s="405"/>
    </row>
    <row r="76" spans="1:9" s="421" customFormat="1">
      <c r="B76" s="421" t="s">
        <v>245</v>
      </c>
      <c r="C76" s="421" t="s">
        <v>179</v>
      </c>
      <c r="D76" s="416"/>
      <c r="E76" s="416"/>
      <c r="F76" s="405"/>
      <c r="G76" s="405"/>
    </row>
    <row r="77" spans="1:9" s="421" customFormat="1">
      <c r="B77" s="424"/>
      <c r="C77" s="416"/>
      <c r="D77" s="416"/>
      <c r="E77" s="416"/>
      <c r="F77" s="405"/>
      <c r="G77" s="405"/>
    </row>
    <row r="78" spans="1:9" s="421" customFormat="1" ht="24" customHeight="1">
      <c r="A78" s="452" t="s">
        <v>227</v>
      </c>
      <c r="B78" s="452"/>
      <c r="C78" s="452"/>
      <c r="D78" s="452"/>
      <c r="E78" s="452"/>
      <c r="F78" s="452"/>
      <c r="G78" s="452"/>
      <c r="H78" s="452"/>
      <c r="I78" s="452"/>
    </row>
    <row r="79" spans="1:9" s="421" customFormat="1" ht="85.2" customHeight="1">
      <c r="A79" s="452" t="s">
        <v>567</v>
      </c>
      <c r="B79" s="452"/>
      <c r="C79" s="452"/>
      <c r="D79" s="452"/>
      <c r="E79" s="452"/>
      <c r="F79" s="452"/>
      <c r="G79" s="452"/>
      <c r="H79" s="452"/>
      <c r="I79" s="452"/>
    </row>
    <row r="80" spans="1:9" s="421" customFormat="1">
      <c r="A80" s="450" t="s">
        <v>631</v>
      </c>
      <c r="B80" s="424"/>
      <c r="C80" s="416"/>
      <c r="D80" s="416"/>
      <c r="E80" s="416"/>
      <c r="F80" s="405"/>
      <c r="G80" s="405"/>
    </row>
    <row r="81" spans="1:129" s="421" customFormat="1">
      <c r="A81" s="451" t="s">
        <v>616</v>
      </c>
      <c r="B81" s="451"/>
      <c r="C81" s="451"/>
      <c r="D81" s="451"/>
      <c r="E81" s="451"/>
      <c r="F81" s="451"/>
      <c r="G81" s="451"/>
      <c r="H81" s="451"/>
      <c r="I81" s="451"/>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422"/>
      <c r="AL81" s="422"/>
      <c r="AM81" s="422"/>
      <c r="AN81" s="422"/>
      <c r="AO81" s="422"/>
      <c r="AP81" s="422"/>
      <c r="AQ81" s="422"/>
      <c r="AR81" s="422"/>
      <c r="AS81" s="422"/>
      <c r="AT81" s="422"/>
      <c r="AU81" s="422"/>
      <c r="AV81" s="422"/>
      <c r="AW81" s="422"/>
      <c r="AX81" s="422"/>
      <c r="AY81" s="422"/>
      <c r="AZ81" s="422"/>
      <c r="BA81" s="422"/>
      <c r="BB81" s="422"/>
      <c r="BC81" s="422"/>
      <c r="BD81" s="422"/>
      <c r="BE81" s="422"/>
      <c r="BF81" s="422"/>
      <c r="BG81" s="422"/>
      <c r="BH81" s="422"/>
      <c r="BI81" s="422"/>
      <c r="BJ81" s="422"/>
      <c r="BK81" s="422"/>
      <c r="BL81" s="422"/>
      <c r="BM81" s="422"/>
      <c r="BN81" s="422"/>
      <c r="BO81" s="422"/>
      <c r="BP81" s="422"/>
      <c r="BQ81" s="422"/>
      <c r="BR81" s="422"/>
      <c r="BS81" s="422"/>
      <c r="BT81" s="422"/>
      <c r="BU81" s="422"/>
      <c r="BV81" s="422"/>
      <c r="BW81" s="422"/>
      <c r="BX81" s="422"/>
      <c r="BY81" s="422"/>
      <c r="BZ81" s="422"/>
      <c r="CA81" s="422"/>
      <c r="CB81" s="422"/>
      <c r="CC81" s="422"/>
      <c r="CD81" s="422"/>
      <c r="CE81" s="422"/>
      <c r="CF81" s="422"/>
      <c r="CG81" s="422"/>
      <c r="CH81" s="422"/>
      <c r="CI81" s="422"/>
      <c r="CJ81" s="422"/>
      <c r="CK81" s="422"/>
      <c r="CL81" s="422"/>
      <c r="CM81" s="422"/>
      <c r="CN81" s="422"/>
      <c r="CO81" s="422"/>
      <c r="CP81" s="422"/>
      <c r="CQ81" s="422"/>
      <c r="CR81" s="422"/>
      <c r="CS81" s="422"/>
      <c r="CT81" s="422"/>
      <c r="CU81" s="422"/>
      <c r="CV81" s="422"/>
      <c r="CW81" s="422"/>
      <c r="CX81" s="422"/>
      <c r="CY81" s="422"/>
      <c r="CZ81" s="422"/>
      <c r="DA81" s="422"/>
      <c r="DB81" s="422"/>
      <c r="DC81" s="422"/>
      <c r="DD81" s="422"/>
      <c r="DE81" s="422"/>
      <c r="DF81" s="422"/>
      <c r="DG81" s="422"/>
      <c r="DH81" s="422"/>
      <c r="DI81" s="422"/>
      <c r="DJ81" s="422"/>
      <c r="DK81" s="422"/>
      <c r="DL81" s="422"/>
      <c r="DM81" s="422"/>
      <c r="DN81" s="422"/>
      <c r="DO81" s="422"/>
      <c r="DP81" s="422"/>
      <c r="DQ81" s="422"/>
      <c r="DR81" s="422"/>
      <c r="DS81" s="422"/>
      <c r="DT81" s="422"/>
      <c r="DU81" s="422"/>
      <c r="DV81" s="422"/>
      <c r="DW81" s="422"/>
      <c r="DX81" s="422"/>
      <c r="DY81" s="422"/>
    </row>
    <row r="82" spans="1:129" s="421" customFormat="1">
      <c r="B82" s="424"/>
      <c r="C82" s="416"/>
      <c r="D82" s="416"/>
      <c r="E82" s="416"/>
      <c r="F82" s="405"/>
      <c r="G82" s="405"/>
    </row>
    <row r="83" spans="1:129" s="421" customFormat="1">
      <c r="B83" s="206" t="s">
        <v>230</v>
      </c>
      <c r="C83" s="426" t="s">
        <v>225</v>
      </c>
      <c r="D83" s="426"/>
      <c r="E83" s="426"/>
      <c r="F83" s="426"/>
      <c r="G83" s="426"/>
    </row>
    <row r="84" spans="1:129" s="421" customFormat="1">
      <c r="B84" s="424" t="s">
        <v>231</v>
      </c>
      <c r="C84" s="416">
        <v>0.104</v>
      </c>
      <c r="D84" s="416"/>
      <c r="E84" s="416"/>
      <c r="F84" s="405"/>
      <c r="G84" s="405"/>
    </row>
    <row r="85" spans="1:129" s="421" customFormat="1">
      <c r="B85" s="424" t="s">
        <v>232</v>
      </c>
      <c r="C85" s="416">
        <v>8.3000000000000004E-2</v>
      </c>
      <c r="D85" s="416"/>
      <c r="E85" s="416"/>
      <c r="F85" s="405"/>
      <c r="G85" s="405"/>
    </row>
    <row r="86" spans="1:129" s="421" customFormat="1"/>
    <row r="87" spans="1:129" s="421" customFormat="1">
      <c r="A87" s="452" t="s">
        <v>227</v>
      </c>
      <c r="B87" s="452"/>
      <c r="C87" s="452"/>
      <c r="D87" s="452"/>
      <c r="E87" s="452"/>
      <c r="F87" s="452"/>
      <c r="G87" s="452"/>
      <c r="H87" s="452"/>
      <c r="I87" s="452"/>
    </row>
    <row r="88" spans="1:129" s="421" customFormat="1">
      <c r="A88" s="452" t="s">
        <v>567</v>
      </c>
      <c r="B88" s="452"/>
      <c r="C88" s="452"/>
      <c r="D88" s="452"/>
      <c r="E88" s="452"/>
      <c r="F88" s="452"/>
      <c r="G88" s="452"/>
      <c r="H88" s="452"/>
      <c r="I88" s="452"/>
    </row>
    <row r="89" spans="1:129" s="421" customFormat="1"/>
    <row r="90" spans="1:129" s="422" customFormat="1">
      <c r="A90" s="451" t="s">
        <v>568</v>
      </c>
      <c r="B90" s="451"/>
      <c r="C90" s="451"/>
      <c r="D90" s="451"/>
      <c r="E90" s="451"/>
      <c r="F90" s="451"/>
      <c r="G90" s="451"/>
      <c r="H90" s="451"/>
      <c r="I90" s="451"/>
    </row>
    <row r="91" spans="1:129" s="421" customFormat="1"/>
    <row r="92" spans="1:129" s="421" customFormat="1" ht="27.6">
      <c r="B92" s="424"/>
      <c r="C92" s="313" t="s">
        <v>225</v>
      </c>
      <c r="D92" s="313" t="s">
        <v>226</v>
      </c>
      <c r="E92" s="313" t="s">
        <v>69</v>
      </c>
      <c r="F92" s="313" t="s">
        <v>569</v>
      </c>
    </row>
    <row r="93" spans="1:129" s="421" customFormat="1">
      <c r="B93" s="407" t="s">
        <v>27</v>
      </c>
      <c r="C93" s="424"/>
      <c r="D93" s="374">
        <v>145</v>
      </c>
      <c r="E93" s="378">
        <v>6.9000000000000006E-2</v>
      </c>
      <c r="F93" s="419">
        <v>0.11700000000000001</v>
      </c>
    </row>
    <row r="94" spans="1:129" s="421" customFormat="1">
      <c r="B94" s="29" t="s">
        <v>9</v>
      </c>
      <c r="C94" s="375">
        <v>7.0999999999999994E-2</v>
      </c>
      <c r="D94" s="385">
        <v>155</v>
      </c>
      <c r="E94" s="404"/>
      <c r="F94" s="419">
        <v>0.11700000000000001</v>
      </c>
    </row>
    <row r="95" spans="1:129" s="421" customFormat="1">
      <c r="B95" s="29" t="s">
        <v>15</v>
      </c>
      <c r="C95" s="375">
        <v>7.5999999999999998E-2</v>
      </c>
      <c r="D95" s="385">
        <v>158</v>
      </c>
      <c r="E95" s="404"/>
      <c r="F95" s="419">
        <v>0.11700000000000001</v>
      </c>
    </row>
    <row r="96" spans="1:129" s="421" customFormat="1">
      <c r="B96" s="29" t="s">
        <v>26</v>
      </c>
      <c r="C96" s="375">
        <v>8.6999999999999994E-2</v>
      </c>
      <c r="D96" s="385">
        <v>138</v>
      </c>
      <c r="E96" s="404"/>
      <c r="F96" s="419">
        <v>0.11700000000000001</v>
      </c>
    </row>
    <row r="97" spans="2:6" s="421" customFormat="1">
      <c r="B97" s="29" t="s">
        <v>20</v>
      </c>
      <c r="C97" s="375">
        <v>8.6999999999999994E-2</v>
      </c>
      <c r="D97" s="385">
        <v>157</v>
      </c>
      <c r="E97" s="404"/>
      <c r="F97" s="419">
        <v>0.11700000000000001</v>
      </c>
    </row>
    <row r="98" spans="2:6" s="421" customFormat="1">
      <c r="B98" s="29" t="s">
        <v>14</v>
      </c>
      <c r="C98" s="375">
        <v>9.4E-2</v>
      </c>
      <c r="D98" s="385">
        <v>143</v>
      </c>
      <c r="E98" s="404"/>
      <c r="F98" s="419">
        <v>0.11700000000000001</v>
      </c>
    </row>
    <row r="99" spans="2:6" s="421" customFormat="1">
      <c r="B99" s="29" t="s">
        <v>25</v>
      </c>
      <c r="C99" s="375">
        <v>0.106</v>
      </c>
      <c r="D99" s="385">
        <v>138</v>
      </c>
      <c r="E99" s="404"/>
      <c r="F99" s="419">
        <v>0.11700000000000001</v>
      </c>
    </row>
    <row r="100" spans="2:6" s="421" customFormat="1">
      <c r="B100" s="29" t="s">
        <v>19</v>
      </c>
      <c r="C100" s="375">
        <v>0.123</v>
      </c>
      <c r="D100" s="385">
        <v>142</v>
      </c>
      <c r="E100" s="417"/>
      <c r="F100" s="419">
        <v>0.11700000000000001</v>
      </c>
    </row>
    <row r="101" spans="2:6" s="421" customFormat="1">
      <c r="B101" s="29" t="s">
        <v>24</v>
      </c>
      <c r="C101" s="375">
        <v>0.124</v>
      </c>
      <c r="D101" s="385">
        <v>105</v>
      </c>
      <c r="E101" s="404"/>
      <c r="F101" s="419">
        <v>0.11700000000000001</v>
      </c>
    </row>
    <row r="102" spans="2:6" s="421" customFormat="1">
      <c r="B102" s="29" t="s">
        <v>16</v>
      </c>
      <c r="C102" s="375">
        <v>0.125</v>
      </c>
      <c r="D102" s="385">
        <v>107</v>
      </c>
      <c r="E102" s="417"/>
      <c r="F102" s="419">
        <v>0.11700000000000001</v>
      </c>
    </row>
    <row r="103" spans="2:6" s="329" customFormat="1">
      <c r="B103" s="29" t="s">
        <v>13</v>
      </c>
      <c r="C103" s="375">
        <v>0.13100000000000001</v>
      </c>
      <c r="D103" s="385">
        <v>179</v>
      </c>
      <c r="E103" s="404"/>
      <c r="F103" s="419">
        <v>0.11700000000000001</v>
      </c>
    </row>
    <row r="104" spans="2:6" s="421" customFormat="1">
      <c r="B104" s="29" t="s">
        <v>23</v>
      </c>
      <c r="C104" s="375">
        <v>0.14299999999999999</v>
      </c>
      <c r="D104" s="385">
        <v>273</v>
      </c>
      <c r="E104" s="404"/>
      <c r="F104" s="419">
        <v>0.11700000000000001</v>
      </c>
    </row>
    <row r="105" spans="2:6" s="421" customFormat="1">
      <c r="B105" s="29" t="s">
        <v>18</v>
      </c>
      <c r="C105" s="375">
        <v>0.14699999999999999</v>
      </c>
      <c r="D105" s="385">
        <v>144</v>
      </c>
      <c r="E105" s="404"/>
      <c r="F105" s="419">
        <v>0.11700000000000001</v>
      </c>
    </row>
    <row r="106" spans="2:6" s="421" customFormat="1">
      <c r="B106" s="29" t="s">
        <v>11</v>
      </c>
      <c r="C106" s="375">
        <v>0.159</v>
      </c>
      <c r="D106" s="385">
        <v>121</v>
      </c>
      <c r="E106" s="404"/>
      <c r="F106" s="419">
        <v>0.11700000000000001</v>
      </c>
    </row>
    <row r="107" spans="2:6" s="421" customFormat="1">
      <c r="B107" s="29" t="s">
        <v>17</v>
      </c>
      <c r="C107" s="375">
        <v>0.16500000000000001</v>
      </c>
      <c r="D107" s="385">
        <v>125</v>
      </c>
      <c r="E107" s="404"/>
      <c r="F107" s="419">
        <v>0.11700000000000001</v>
      </c>
    </row>
    <row r="108" spans="2:6" s="421" customFormat="1">
      <c r="B108" s="29" t="s">
        <v>10</v>
      </c>
      <c r="C108" s="375">
        <v>0.186</v>
      </c>
      <c r="D108" s="385">
        <v>139</v>
      </c>
      <c r="E108" s="404"/>
      <c r="F108" s="419">
        <v>0.11700000000000001</v>
      </c>
    </row>
    <row r="109" spans="2:6" s="421" customFormat="1">
      <c r="B109" s="29" t="s">
        <v>28</v>
      </c>
      <c r="C109" s="375">
        <v>0.20200000000000001</v>
      </c>
      <c r="D109" s="385">
        <v>122</v>
      </c>
      <c r="E109" s="404"/>
      <c r="F109" s="419">
        <v>0.11700000000000001</v>
      </c>
    </row>
    <row r="110" spans="2:6" s="421" customFormat="1">
      <c r="B110" s="29" t="s">
        <v>12</v>
      </c>
      <c r="C110" s="375">
        <v>0.22</v>
      </c>
      <c r="D110" s="385">
        <v>139</v>
      </c>
      <c r="E110" s="404"/>
      <c r="F110" s="419">
        <v>0.11700000000000001</v>
      </c>
    </row>
    <row r="111" spans="2:6" s="421" customFormat="1">
      <c r="B111" s="29" t="s">
        <v>22</v>
      </c>
      <c r="C111" s="375">
        <v>0.23699999999999999</v>
      </c>
      <c r="D111" s="385">
        <v>157</v>
      </c>
      <c r="E111" s="404"/>
      <c r="F111" s="419">
        <v>0.11700000000000001</v>
      </c>
    </row>
    <row r="112" spans="2:6" s="421" customFormat="1">
      <c r="B112" s="29" t="s">
        <v>8</v>
      </c>
      <c r="C112" s="375">
        <v>0.25800000000000001</v>
      </c>
      <c r="D112" s="385">
        <v>121</v>
      </c>
      <c r="E112" s="404"/>
      <c r="F112" s="419">
        <v>0.11700000000000001</v>
      </c>
    </row>
    <row r="113" spans="1:9" s="421" customFormat="1">
      <c r="B113" s="29" t="s">
        <v>21</v>
      </c>
      <c r="C113" s="375">
        <v>0.313</v>
      </c>
      <c r="D113" s="385">
        <v>116</v>
      </c>
      <c r="E113" s="404"/>
      <c r="F113" s="419">
        <v>0.11700000000000001</v>
      </c>
    </row>
    <row r="114" spans="1:9" s="421" customFormat="1">
      <c r="B114" s="35"/>
      <c r="C114" s="413"/>
      <c r="D114" s="413"/>
      <c r="E114" s="413"/>
      <c r="F114" s="410"/>
      <c r="G114" s="410"/>
    </row>
    <row r="115" spans="1:9" s="421" customFormat="1" ht="25.35" customHeight="1">
      <c r="A115" s="452" t="s">
        <v>233</v>
      </c>
      <c r="B115" s="452"/>
      <c r="C115" s="452"/>
      <c r="D115" s="452"/>
      <c r="E115" s="452"/>
      <c r="F115" s="452"/>
      <c r="G115" s="452"/>
      <c r="H115" s="452"/>
      <c r="I115" s="452"/>
    </row>
    <row r="116" spans="1:9" s="421" customFormat="1" ht="97.35" customHeight="1">
      <c r="A116" s="452" t="s">
        <v>570</v>
      </c>
      <c r="B116" s="452"/>
      <c r="C116" s="452"/>
      <c r="D116" s="452"/>
      <c r="E116" s="452"/>
      <c r="F116" s="452"/>
      <c r="G116" s="452"/>
      <c r="H116" s="452"/>
      <c r="I116" s="452"/>
    </row>
    <row r="117" spans="1:9" s="421" customFormat="1"/>
    <row r="118" spans="1:9" s="422" customFormat="1">
      <c r="A118" s="451" t="s">
        <v>492</v>
      </c>
      <c r="B118" s="451"/>
      <c r="C118" s="451"/>
      <c r="D118" s="451"/>
      <c r="E118" s="451"/>
      <c r="F118" s="451"/>
      <c r="G118" s="451"/>
      <c r="H118" s="451"/>
      <c r="I118" s="451"/>
    </row>
    <row r="119" spans="1:9" s="421" customFormat="1"/>
    <row r="120" spans="1:9" s="421" customFormat="1">
      <c r="C120" s="426" t="s">
        <v>225</v>
      </c>
      <c r="D120" s="426" t="s">
        <v>226</v>
      </c>
      <c r="E120" s="426"/>
      <c r="F120" s="426"/>
    </row>
    <row r="121" spans="1:9" s="421" customFormat="1">
      <c r="B121" s="411">
        <v>2014</v>
      </c>
      <c r="C121" s="36">
        <v>0.13300000000000001</v>
      </c>
      <c r="D121" s="37">
        <v>551</v>
      </c>
      <c r="E121" s="36"/>
      <c r="F121" s="37"/>
    </row>
    <row r="122" spans="1:9" s="421" customFormat="1">
      <c r="B122" s="411">
        <v>2015</v>
      </c>
      <c r="C122" s="36">
        <v>0.10100000000000001</v>
      </c>
      <c r="D122" s="37">
        <v>510</v>
      </c>
      <c r="E122" s="36"/>
      <c r="F122" s="37"/>
    </row>
    <row r="123" spans="1:9" s="421" customFormat="1">
      <c r="B123" s="411">
        <v>2016</v>
      </c>
      <c r="C123" s="36">
        <v>0.122</v>
      </c>
      <c r="D123" s="37">
        <v>301</v>
      </c>
      <c r="E123" s="36"/>
      <c r="F123" s="37"/>
    </row>
    <row r="124" spans="1:9" s="421" customFormat="1">
      <c r="B124" s="411">
        <v>2017</v>
      </c>
      <c r="C124" s="404">
        <v>0.151</v>
      </c>
      <c r="D124" s="411">
        <v>556</v>
      </c>
      <c r="E124" s="36"/>
      <c r="F124" s="37"/>
    </row>
    <row r="125" spans="1:9" s="421" customFormat="1">
      <c r="B125" s="411">
        <v>2018</v>
      </c>
      <c r="C125" s="409">
        <v>6.9000000000000006E-2</v>
      </c>
      <c r="D125" s="411">
        <v>145</v>
      </c>
      <c r="E125" s="404"/>
      <c r="F125" s="411"/>
    </row>
    <row r="126" spans="1:9" s="421" customFormat="1"/>
    <row r="127" spans="1:9" s="421" customFormat="1" ht="25.35" customHeight="1">
      <c r="A127" s="452" t="s">
        <v>234</v>
      </c>
      <c r="B127" s="452"/>
      <c r="C127" s="452"/>
      <c r="D127" s="452"/>
      <c r="E127" s="452"/>
      <c r="F127" s="452"/>
      <c r="G127" s="452"/>
      <c r="H127" s="452"/>
      <c r="I127" s="452"/>
    </row>
    <row r="128" spans="1:9" s="421" customFormat="1" ht="95.1" customHeight="1">
      <c r="A128" s="452" t="s">
        <v>571</v>
      </c>
      <c r="B128" s="452"/>
      <c r="C128" s="452"/>
      <c r="D128" s="452"/>
      <c r="E128" s="452"/>
      <c r="F128" s="452"/>
      <c r="G128" s="452"/>
      <c r="H128" s="452"/>
      <c r="I128" s="452"/>
    </row>
    <row r="129" spans="1:139" s="421" customFormat="1"/>
    <row r="130" spans="1:139" s="422" customFormat="1">
      <c r="A130" s="451" t="s">
        <v>617</v>
      </c>
      <c r="B130" s="451"/>
      <c r="C130" s="451"/>
      <c r="D130" s="451"/>
      <c r="E130" s="451"/>
      <c r="F130" s="451"/>
      <c r="G130" s="451"/>
      <c r="H130" s="451"/>
      <c r="I130" s="451"/>
    </row>
    <row r="131" spans="1:139" s="421" customFormat="1"/>
    <row r="132" spans="1:139" s="421" customFormat="1">
      <c r="B132" s="206" t="s">
        <v>228</v>
      </c>
      <c r="C132" s="426" t="s">
        <v>225</v>
      </c>
      <c r="D132" s="426" t="s">
        <v>226</v>
      </c>
      <c r="E132" s="426"/>
      <c r="F132" s="426"/>
    </row>
    <row r="133" spans="1:139" s="421" customFormat="1">
      <c r="B133" s="424" t="s">
        <v>239</v>
      </c>
      <c r="C133" s="416">
        <v>0.02</v>
      </c>
      <c r="D133" s="405">
        <v>58</v>
      </c>
      <c r="E133" s="416"/>
      <c r="F133" s="405"/>
    </row>
    <row r="134" spans="1:139" s="421" customFormat="1">
      <c r="B134" s="424" t="s">
        <v>238</v>
      </c>
      <c r="C134" s="416" t="s">
        <v>179</v>
      </c>
      <c r="D134" s="405">
        <v>16</v>
      </c>
      <c r="E134" s="416"/>
      <c r="F134" s="405"/>
    </row>
    <row r="135" spans="1:139" s="421" customFormat="1">
      <c r="B135" s="424" t="s">
        <v>229</v>
      </c>
      <c r="C135" s="416">
        <v>0.13700000000000001</v>
      </c>
      <c r="D135" s="405">
        <v>62</v>
      </c>
      <c r="E135" s="416"/>
      <c r="F135" s="405"/>
    </row>
    <row r="136" spans="1:139" s="421" customFormat="1">
      <c r="B136" s="424" t="s">
        <v>246</v>
      </c>
      <c r="C136" s="416" t="s">
        <v>179</v>
      </c>
      <c r="D136" s="405">
        <v>6</v>
      </c>
      <c r="E136" s="416"/>
      <c r="F136" s="405"/>
    </row>
    <row r="137" spans="1:139" s="421" customFormat="1">
      <c r="B137" s="424" t="s">
        <v>245</v>
      </c>
      <c r="C137" s="416" t="s">
        <v>179</v>
      </c>
      <c r="D137" s="405">
        <v>1</v>
      </c>
      <c r="E137" s="416"/>
      <c r="F137" s="405"/>
    </row>
    <row r="138" spans="1:139" s="421" customFormat="1">
      <c r="B138" s="424"/>
      <c r="C138" s="416"/>
      <c r="D138" s="405"/>
      <c r="E138" s="416"/>
      <c r="F138" s="405"/>
    </row>
    <row r="139" spans="1:139" s="421" customFormat="1" ht="25.2" customHeight="1">
      <c r="A139" s="452" t="s">
        <v>233</v>
      </c>
      <c r="B139" s="452"/>
      <c r="C139" s="452"/>
      <c r="D139" s="452"/>
      <c r="E139" s="452"/>
      <c r="F139" s="452"/>
      <c r="G139" s="452"/>
      <c r="H139" s="452"/>
      <c r="I139" s="452"/>
    </row>
    <row r="140" spans="1:139" s="421" customFormat="1" ht="84" customHeight="1">
      <c r="A140" s="452" t="s">
        <v>571</v>
      </c>
      <c r="B140" s="452"/>
      <c r="C140" s="452"/>
      <c r="D140" s="452"/>
      <c r="E140" s="452"/>
      <c r="F140" s="452"/>
      <c r="G140" s="452"/>
      <c r="H140" s="452"/>
      <c r="I140" s="452"/>
    </row>
    <row r="141" spans="1:139" s="421" customFormat="1">
      <c r="A141" s="450" t="s">
        <v>631</v>
      </c>
      <c r="B141" s="424"/>
      <c r="C141" s="416"/>
      <c r="D141" s="405"/>
      <c r="E141" s="416"/>
      <c r="F141" s="405"/>
    </row>
    <row r="142" spans="1:139" s="421" customFormat="1">
      <c r="A142" s="451" t="s">
        <v>618</v>
      </c>
      <c r="B142" s="451"/>
      <c r="C142" s="451"/>
      <c r="D142" s="451"/>
      <c r="E142" s="451"/>
      <c r="F142" s="451"/>
      <c r="G142" s="451"/>
      <c r="H142" s="451"/>
      <c r="I142" s="451"/>
      <c r="J142" s="422"/>
      <c r="K142" s="422"/>
      <c r="L142" s="422"/>
      <c r="M142" s="422"/>
      <c r="N142" s="422"/>
      <c r="O142" s="422"/>
      <c r="P142" s="422"/>
      <c r="Q142" s="422"/>
      <c r="R142" s="422"/>
      <c r="S142" s="422"/>
      <c r="T142" s="422"/>
      <c r="U142" s="422"/>
      <c r="V142" s="422"/>
      <c r="W142" s="422"/>
      <c r="X142" s="422"/>
      <c r="Y142" s="422"/>
      <c r="Z142" s="422"/>
      <c r="AA142" s="422"/>
      <c r="AB142" s="422"/>
      <c r="AC142" s="422"/>
      <c r="AD142" s="422"/>
      <c r="AE142" s="422"/>
      <c r="AF142" s="422"/>
      <c r="AG142" s="422"/>
      <c r="AH142" s="422"/>
      <c r="AI142" s="422"/>
      <c r="AJ142" s="422"/>
      <c r="AK142" s="422"/>
      <c r="AL142" s="422"/>
      <c r="AM142" s="422"/>
      <c r="AN142" s="422"/>
      <c r="AO142" s="422"/>
      <c r="AP142" s="422"/>
      <c r="AQ142" s="422"/>
      <c r="AR142" s="422"/>
      <c r="AS142" s="422"/>
      <c r="AT142" s="422"/>
      <c r="AU142" s="422"/>
      <c r="AV142" s="422"/>
      <c r="AW142" s="422"/>
      <c r="AX142" s="422"/>
      <c r="AY142" s="422"/>
      <c r="AZ142" s="422"/>
      <c r="BA142" s="422"/>
      <c r="BB142" s="422"/>
      <c r="BC142" s="422"/>
      <c r="BD142" s="422"/>
      <c r="BE142" s="422"/>
      <c r="BF142" s="422"/>
      <c r="BG142" s="422"/>
      <c r="BH142" s="422"/>
      <c r="BI142" s="422"/>
      <c r="BJ142" s="422"/>
      <c r="BK142" s="422"/>
      <c r="BL142" s="422"/>
      <c r="BM142" s="422"/>
      <c r="BN142" s="422"/>
      <c r="BO142" s="422"/>
      <c r="BP142" s="422"/>
      <c r="BQ142" s="422"/>
      <c r="BR142" s="422"/>
      <c r="BS142" s="422"/>
      <c r="BT142" s="422"/>
      <c r="BU142" s="422"/>
      <c r="BV142" s="422"/>
      <c r="BW142" s="422"/>
      <c r="BX142" s="422"/>
      <c r="BY142" s="422"/>
      <c r="BZ142" s="422"/>
      <c r="CA142" s="422"/>
      <c r="CB142" s="422"/>
      <c r="CC142" s="422"/>
      <c r="CD142" s="422"/>
      <c r="CE142" s="422"/>
      <c r="CF142" s="422"/>
      <c r="CG142" s="422"/>
      <c r="CH142" s="422"/>
      <c r="CI142" s="422"/>
      <c r="CJ142" s="422"/>
      <c r="CK142" s="422"/>
      <c r="CL142" s="422"/>
      <c r="CM142" s="422"/>
      <c r="CN142" s="422"/>
      <c r="CO142" s="422"/>
      <c r="CP142" s="422"/>
      <c r="CQ142" s="422"/>
      <c r="CR142" s="422"/>
      <c r="CS142" s="422"/>
      <c r="CT142" s="422"/>
      <c r="CU142" s="422"/>
      <c r="CV142" s="422"/>
      <c r="CW142" s="422"/>
      <c r="CX142" s="422"/>
      <c r="CY142" s="422"/>
      <c r="CZ142" s="422"/>
      <c r="DA142" s="422"/>
      <c r="DB142" s="422"/>
      <c r="DC142" s="422"/>
      <c r="DD142" s="422"/>
      <c r="DE142" s="422"/>
      <c r="DF142" s="422"/>
      <c r="DG142" s="422"/>
      <c r="DH142" s="422"/>
      <c r="DI142" s="422"/>
      <c r="DJ142" s="422"/>
      <c r="DK142" s="422"/>
      <c r="DL142" s="422"/>
      <c r="DM142" s="422"/>
      <c r="DN142" s="422"/>
      <c r="DO142" s="422"/>
      <c r="DP142" s="422"/>
      <c r="DQ142" s="422"/>
      <c r="DR142" s="422"/>
      <c r="DS142" s="422"/>
      <c r="DT142" s="422"/>
      <c r="DU142" s="422"/>
      <c r="DV142" s="422"/>
      <c r="DW142" s="422"/>
      <c r="DX142" s="422"/>
      <c r="DY142" s="422"/>
      <c r="DZ142" s="422"/>
      <c r="EA142" s="422"/>
      <c r="EB142" s="422"/>
      <c r="EC142" s="422"/>
      <c r="ED142" s="422"/>
      <c r="EE142" s="422"/>
      <c r="EF142" s="422"/>
      <c r="EG142" s="422"/>
      <c r="EH142" s="422"/>
      <c r="EI142" s="422"/>
    </row>
    <row r="143" spans="1:139" s="421" customFormat="1">
      <c r="B143" s="424"/>
      <c r="C143" s="416"/>
      <c r="D143" s="403"/>
      <c r="E143" s="416"/>
      <c r="F143" s="405"/>
      <c r="G143" s="405"/>
    </row>
    <row r="144" spans="1:139" s="421" customFormat="1">
      <c r="B144" s="206" t="s">
        <v>230</v>
      </c>
      <c r="C144" s="426" t="s">
        <v>225</v>
      </c>
      <c r="D144" s="426" t="s">
        <v>226</v>
      </c>
      <c r="E144" s="426"/>
      <c r="F144" s="426"/>
    </row>
    <row r="145" spans="1:9" s="421" customFormat="1">
      <c r="B145" s="424" t="s">
        <v>231</v>
      </c>
      <c r="C145" s="416">
        <v>3.4000000000000002E-2</v>
      </c>
      <c r="D145" s="405">
        <v>69</v>
      </c>
      <c r="E145" s="416"/>
      <c r="F145" s="405"/>
    </row>
    <row r="146" spans="1:9" s="421" customFormat="1">
      <c r="B146" s="424" t="s">
        <v>232</v>
      </c>
      <c r="C146" s="416">
        <v>0.09</v>
      </c>
      <c r="D146" s="405">
        <v>76</v>
      </c>
      <c r="E146" s="416"/>
      <c r="F146" s="405"/>
    </row>
    <row r="147" spans="1:9" s="421" customFormat="1">
      <c r="C147" s="424"/>
      <c r="D147" s="424"/>
      <c r="E147" s="424"/>
      <c r="F147" s="424"/>
      <c r="G147" s="424"/>
    </row>
    <row r="148" spans="1:9" s="421" customFormat="1" ht="25.35" customHeight="1">
      <c r="A148" s="452" t="s">
        <v>233</v>
      </c>
      <c r="B148" s="452"/>
      <c r="C148" s="452"/>
      <c r="D148" s="452"/>
      <c r="E148" s="452"/>
      <c r="F148" s="452"/>
      <c r="G148" s="452"/>
      <c r="H148" s="452"/>
      <c r="I148" s="452"/>
    </row>
    <row r="149" spans="1:9" s="421" customFormat="1" ht="95.1" customHeight="1">
      <c r="A149" s="452" t="s">
        <v>571</v>
      </c>
      <c r="B149" s="452"/>
      <c r="C149" s="452"/>
      <c r="D149" s="452"/>
      <c r="E149" s="452"/>
      <c r="F149" s="452"/>
      <c r="G149" s="452"/>
      <c r="H149" s="452"/>
      <c r="I149" s="452"/>
    </row>
    <row r="150" spans="1:9" s="421" customFormat="1">
      <c r="A150" s="88"/>
    </row>
    <row r="151" spans="1:9" s="254" customFormat="1">
      <c r="A151" s="305" t="s">
        <v>422</v>
      </c>
    </row>
    <row r="152" spans="1:9" s="421" customFormat="1"/>
    <row r="153" spans="1:9" s="421" customFormat="1" ht="86.4">
      <c r="B153" s="421" t="s">
        <v>69</v>
      </c>
      <c r="C153" s="248" t="s">
        <v>423</v>
      </c>
      <c r="D153" s="421" t="s">
        <v>69</v>
      </c>
      <c r="E153" s="421" t="s">
        <v>424</v>
      </c>
    </row>
    <row r="154" spans="1:9" s="421" customFormat="1">
      <c r="B154" s="287" t="s">
        <v>23</v>
      </c>
      <c r="C154" s="288">
        <v>6.2</v>
      </c>
      <c r="E154" s="421">
        <v>8.3000000000000007</v>
      </c>
    </row>
    <row r="155" spans="1:9" s="421" customFormat="1">
      <c r="B155" s="289" t="s">
        <v>27</v>
      </c>
      <c r="D155" s="290">
        <v>6.5</v>
      </c>
      <c r="E155" s="421">
        <v>8.3000000000000007</v>
      </c>
    </row>
    <row r="156" spans="1:9" s="421" customFormat="1">
      <c r="B156" s="287" t="s">
        <v>26</v>
      </c>
      <c r="C156" s="288">
        <v>6.8</v>
      </c>
      <c r="E156" s="421">
        <v>8.3000000000000007</v>
      </c>
    </row>
    <row r="157" spans="1:9" s="421" customFormat="1">
      <c r="B157" s="287" t="s">
        <v>9</v>
      </c>
      <c r="C157" s="288">
        <v>6.9</v>
      </c>
      <c r="E157" s="421">
        <v>8.3000000000000007</v>
      </c>
    </row>
    <row r="158" spans="1:9" s="421" customFormat="1">
      <c r="B158" s="287" t="s">
        <v>18</v>
      </c>
      <c r="C158" s="288">
        <v>7.2</v>
      </c>
      <c r="E158" s="421">
        <v>8.3000000000000007</v>
      </c>
    </row>
    <row r="159" spans="1:9" s="421" customFormat="1">
      <c r="B159" s="287" t="s">
        <v>15</v>
      </c>
      <c r="C159" s="288">
        <v>7.6</v>
      </c>
      <c r="E159" s="421">
        <v>8.3000000000000007</v>
      </c>
    </row>
    <row r="160" spans="1:9" s="421" customFormat="1">
      <c r="B160" s="287" t="s">
        <v>10</v>
      </c>
      <c r="C160" s="288">
        <v>7.6</v>
      </c>
      <c r="E160" s="421">
        <v>8.3000000000000007</v>
      </c>
    </row>
    <row r="161" spans="2:5" s="421" customFormat="1">
      <c r="B161" s="287" t="s">
        <v>11</v>
      </c>
      <c r="C161" s="288">
        <v>7.6</v>
      </c>
      <c r="E161" s="421">
        <v>8.3000000000000007</v>
      </c>
    </row>
    <row r="162" spans="2:5" s="421" customFormat="1">
      <c r="B162" s="287" t="s">
        <v>19</v>
      </c>
      <c r="C162" s="288">
        <v>7.9</v>
      </c>
      <c r="E162" s="421">
        <v>8.3000000000000007</v>
      </c>
    </row>
    <row r="163" spans="2:5" s="421" customFormat="1">
      <c r="B163" s="287" t="s">
        <v>13</v>
      </c>
      <c r="C163" s="288">
        <v>8</v>
      </c>
      <c r="E163" s="421">
        <v>8.3000000000000007</v>
      </c>
    </row>
    <row r="164" spans="2:5" s="421" customFormat="1">
      <c r="B164" s="287" t="s">
        <v>14</v>
      </c>
      <c r="C164" s="288">
        <v>8.6999999999999993</v>
      </c>
      <c r="E164" s="421">
        <v>8.3000000000000007</v>
      </c>
    </row>
    <row r="165" spans="2:5" s="421" customFormat="1">
      <c r="B165" s="287" t="s">
        <v>12</v>
      </c>
      <c r="C165" s="288">
        <v>9.6</v>
      </c>
      <c r="E165" s="421">
        <v>8.3000000000000007</v>
      </c>
    </row>
    <row r="166" spans="2:5" s="421" customFormat="1">
      <c r="B166" s="287" t="s">
        <v>20</v>
      </c>
      <c r="C166" s="288">
        <v>10.1</v>
      </c>
      <c r="E166" s="421">
        <v>8.3000000000000007</v>
      </c>
    </row>
    <row r="167" spans="2:5" s="421" customFormat="1">
      <c r="B167" s="287" t="s">
        <v>22</v>
      </c>
      <c r="C167" s="288">
        <v>10.4</v>
      </c>
      <c r="E167" s="421">
        <v>8.3000000000000007</v>
      </c>
    </row>
    <row r="168" spans="2:5" s="421" customFormat="1">
      <c r="B168" s="287" t="s">
        <v>21</v>
      </c>
      <c r="C168" s="288">
        <v>10.4</v>
      </c>
      <c r="E168" s="421">
        <v>8.3000000000000007</v>
      </c>
    </row>
    <row r="169" spans="2:5" s="421" customFormat="1">
      <c r="B169" s="287" t="s">
        <v>24</v>
      </c>
      <c r="C169" s="288">
        <v>10.6</v>
      </c>
      <c r="E169" s="421">
        <v>8.3000000000000007</v>
      </c>
    </row>
    <row r="170" spans="2:5" s="421" customFormat="1">
      <c r="B170" s="287" t="s">
        <v>8</v>
      </c>
      <c r="C170" s="288">
        <v>10.8</v>
      </c>
      <c r="E170" s="421">
        <v>8.3000000000000007</v>
      </c>
    </row>
    <row r="171" spans="2:5" s="421" customFormat="1">
      <c r="B171" s="287" t="s">
        <v>16</v>
      </c>
      <c r="C171" s="288">
        <v>10.9</v>
      </c>
      <c r="E171" s="421">
        <v>8.3000000000000007</v>
      </c>
    </row>
    <row r="172" spans="2:5" s="421" customFormat="1">
      <c r="B172" s="287" t="s">
        <v>28</v>
      </c>
      <c r="C172" s="288">
        <v>11.1</v>
      </c>
      <c r="E172" s="421">
        <v>8.3000000000000007</v>
      </c>
    </row>
    <row r="173" spans="2:5" s="421" customFormat="1">
      <c r="B173" s="287" t="s">
        <v>17</v>
      </c>
      <c r="C173" s="288">
        <v>11.1</v>
      </c>
      <c r="E173" s="421">
        <v>8.3000000000000007</v>
      </c>
    </row>
    <row r="174" spans="2:5" s="421" customFormat="1">
      <c r="B174" s="287" t="s">
        <v>25</v>
      </c>
      <c r="C174" s="288">
        <v>12.8</v>
      </c>
      <c r="E174" s="421">
        <v>8.3000000000000007</v>
      </c>
    </row>
    <row r="175" spans="2:5" s="421" customFormat="1">
      <c r="B175" s="291" t="s">
        <v>44</v>
      </c>
      <c r="C175" s="292">
        <v>8.3000000000000007</v>
      </c>
    </row>
    <row r="176" spans="2:5" s="421" customFormat="1"/>
    <row r="177" spans="1:1" s="421" customFormat="1">
      <c r="A177" s="421" t="s">
        <v>627</v>
      </c>
    </row>
    <row r="178" spans="1:1" s="421" customFormat="1"/>
  </sheetData>
  <sortState xmlns:xlrd2="http://schemas.microsoft.com/office/spreadsheetml/2017/richdata2" ref="B154:E174">
    <sortCondition ref="C154:C174"/>
  </sortState>
  <mergeCells count="27">
    <mergeCell ref="A29:I29"/>
    <mergeCell ref="A54:I54"/>
    <mergeCell ref="A1:I1"/>
    <mergeCell ref="A26:I26"/>
    <mergeCell ref="A27:I27"/>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49:I149"/>
    <mergeCell ref="A118:I118"/>
    <mergeCell ref="A127:I127"/>
    <mergeCell ref="A128:I128"/>
    <mergeCell ref="A130:I130"/>
    <mergeCell ref="A148:I148"/>
    <mergeCell ref="A139:I139"/>
    <mergeCell ref="A140:I140"/>
    <mergeCell ref="A142:I14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zoomScale="80" zoomScaleNormal="80" workbookViewId="0">
      <selection activeCell="J105" sqref="J105"/>
    </sheetView>
  </sheetViews>
  <sheetFormatPr defaultColWidth="8.6640625" defaultRowHeight="14.4"/>
  <cols>
    <col min="2" max="2" width="11.6640625" customWidth="1"/>
    <col min="3" max="3" width="13" customWidth="1"/>
  </cols>
  <sheetData>
    <row r="1" spans="1:10" s="422" customFormat="1">
      <c r="A1" s="402" t="s">
        <v>572</v>
      </c>
    </row>
    <row r="2" spans="1:10" s="421" customFormat="1"/>
    <row r="3" spans="1:10" s="421" customFormat="1">
      <c r="A3" s="424"/>
      <c r="B3" s="424"/>
      <c r="C3" s="473" t="s">
        <v>235</v>
      </c>
      <c r="D3" s="473"/>
      <c r="E3" s="393"/>
      <c r="F3" s="473"/>
      <c r="G3" s="473"/>
      <c r="H3" s="473"/>
      <c r="I3" s="424"/>
      <c r="J3" s="424"/>
    </row>
    <row r="4" spans="1:10" s="421" customFormat="1">
      <c r="A4" s="424"/>
      <c r="B4" s="15"/>
      <c r="C4" s="421" t="s">
        <v>324</v>
      </c>
      <c r="D4" s="34">
        <v>2019</v>
      </c>
      <c r="E4" s="307">
        <v>2020</v>
      </c>
      <c r="F4" s="34" t="s">
        <v>573</v>
      </c>
      <c r="G4" s="393"/>
      <c r="H4" s="34"/>
      <c r="I4" s="424"/>
      <c r="J4" s="424"/>
    </row>
    <row r="5" spans="1:10" s="421" customFormat="1">
      <c r="A5" s="424"/>
      <c r="B5" s="200" t="s">
        <v>24</v>
      </c>
      <c r="D5" s="307">
        <v>2056</v>
      </c>
      <c r="E5" s="421">
        <v>1976</v>
      </c>
      <c r="F5" s="200"/>
      <c r="G5" s="56"/>
      <c r="H5" s="57"/>
      <c r="I5" s="424"/>
      <c r="J5" s="424"/>
    </row>
    <row r="6" spans="1:10" s="421" customFormat="1">
      <c r="A6" s="424"/>
      <c r="B6" s="200" t="s">
        <v>21</v>
      </c>
      <c r="D6" s="307">
        <v>2359</v>
      </c>
      <c r="E6" s="421">
        <v>2201</v>
      </c>
      <c r="F6" s="200"/>
      <c r="G6" s="56"/>
      <c r="H6" s="57"/>
      <c r="I6" s="424"/>
      <c r="J6" s="424"/>
    </row>
    <row r="7" spans="1:10" s="421" customFormat="1">
      <c r="A7" s="424"/>
      <c r="B7" s="200" t="s">
        <v>17</v>
      </c>
      <c r="D7" s="307">
        <v>2936</v>
      </c>
      <c r="E7" s="421">
        <v>2934</v>
      </c>
      <c r="F7" s="396"/>
      <c r="G7" s="56"/>
      <c r="H7" s="412"/>
      <c r="I7" s="424"/>
      <c r="J7" s="424"/>
    </row>
    <row r="8" spans="1:10" s="421" customFormat="1">
      <c r="A8" s="424"/>
      <c r="B8" s="200" t="s">
        <v>8</v>
      </c>
      <c r="D8" s="307">
        <v>3529</v>
      </c>
      <c r="E8" s="421">
        <v>3357</v>
      </c>
      <c r="F8" s="200"/>
      <c r="G8" s="56"/>
      <c r="H8" s="57"/>
      <c r="I8" s="424"/>
      <c r="J8" s="424"/>
    </row>
    <row r="9" spans="1:10" s="421" customFormat="1">
      <c r="A9" s="424"/>
      <c r="B9" s="200" t="s">
        <v>11</v>
      </c>
      <c r="D9" s="307">
        <v>4177</v>
      </c>
      <c r="E9" s="421">
        <v>3981</v>
      </c>
      <c r="F9" s="200"/>
      <c r="G9" s="56"/>
      <c r="H9" s="57"/>
      <c r="I9" s="424"/>
      <c r="J9" s="424"/>
    </row>
    <row r="10" spans="1:10" s="421" customFormat="1">
      <c r="A10" s="424"/>
      <c r="B10" s="200" t="s">
        <v>28</v>
      </c>
      <c r="D10" s="307">
        <v>4995</v>
      </c>
      <c r="E10" s="421">
        <v>4845</v>
      </c>
      <c r="F10" s="200"/>
      <c r="G10" s="56"/>
      <c r="H10" s="57"/>
      <c r="I10" s="424"/>
      <c r="J10" s="424"/>
    </row>
    <row r="11" spans="1:10" s="421" customFormat="1">
      <c r="A11" s="424"/>
      <c r="B11" s="194" t="s">
        <v>25</v>
      </c>
      <c r="C11" s="329"/>
      <c r="D11" s="307">
        <v>7577</v>
      </c>
      <c r="E11" s="421">
        <v>7456</v>
      </c>
      <c r="F11" s="16"/>
      <c r="G11" s="56"/>
      <c r="H11" s="57"/>
      <c r="I11" s="424"/>
      <c r="J11" s="424"/>
    </row>
    <row r="12" spans="1:10" s="421" customFormat="1">
      <c r="A12" s="424"/>
      <c r="B12" s="200" t="s">
        <v>10</v>
      </c>
      <c r="D12" s="307">
        <v>9004</v>
      </c>
      <c r="E12" s="421">
        <v>8679</v>
      </c>
      <c r="F12" s="200"/>
      <c r="G12" s="56"/>
      <c r="H12" s="57"/>
      <c r="I12" s="424"/>
      <c r="J12" s="424"/>
    </row>
    <row r="13" spans="1:10" s="329" customFormat="1">
      <c r="A13" s="396"/>
      <c r="B13" s="200" t="s">
        <v>16</v>
      </c>
      <c r="C13" s="421"/>
      <c r="D13" s="307">
        <v>8896</v>
      </c>
      <c r="E13" s="421">
        <v>8790</v>
      </c>
      <c r="F13" s="194"/>
      <c r="G13" s="197"/>
      <c r="H13" s="198"/>
      <c r="I13" s="396"/>
      <c r="J13" s="396"/>
    </row>
    <row r="14" spans="1:10" s="421" customFormat="1">
      <c r="A14" s="424"/>
      <c r="B14" s="200" t="s">
        <v>19</v>
      </c>
      <c r="D14" s="307">
        <v>9860</v>
      </c>
      <c r="E14" s="421">
        <v>9565</v>
      </c>
      <c r="F14" s="200"/>
      <c r="G14" s="56"/>
      <c r="H14" s="57"/>
      <c r="I14" s="424"/>
      <c r="J14" s="424"/>
    </row>
    <row r="15" spans="1:10" s="421" customFormat="1">
      <c r="A15" s="424"/>
      <c r="B15" s="200" t="s">
        <v>26</v>
      </c>
      <c r="D15" s="307">
        <v>12496</v>
      </c>
      <c r="E15" s="421">
        <v>12064</v>
      </c>
      <c r="F15" s="200"/>
      <c r="G15" s="56"/>
      <c r="H15" s="57"/>
      <c r="I15" s="424"/>
      <c r="J15" s="424"/>
    </row>
    <row r="16" spans="1:10" s="421" customFormat="1">
      <c r="A16" s="424"/>
      <c r="B16" s="200" t="s">
        <v>9</v>
      </c>
      <c r="D16" s="307">
        <v>13101</v>
      </c>
      <c r="E16" s="421">
        <v>12731</v>
      </c>
      <c r="F16" s="200"/>
      <c r="G16" s="56"/>
      <c r="H16" s="57"/>
      <c r="I16" s="424"/>
      <c r="J16" s="424"/>
    </row>
    <row r="17" spans="1:10" s="421" customFormat="1">
      <c r="A17" s="424"/>
      <c r="B17" s="200" t="s">
        <v>12</v>
      </c>
      <c r="D17" s="307">
        <v>13284</v>
      </c>
      <c r="E17" s="421">
        <v>13031</v>
      </c>
      <c r="F17" s="200"/>
      <c r="G17" s="56"/>
      <c r="H17" s="57"/>
      <c r="I17" s="424"/>
      <c r="J17" s="424"/>
    </row>
    <row r="18" spans="1:10" s="421" customFormat="1">
      <c r="A18" s="424"/>
      <c r="B18" s="396" t="s">
        <v>27</v>
      </c>
      <c r="C18" s="179">
        <v>14186</v>
      </c>
      <c r="D18" s="179">
        <v>14186</v>
      </c>
      <c r="E18" s="329">
        <v>13813</v>
      </c>
      <c r="F18" s="329">
        <v>13813</v>
      </c>
      <c r="G18" s="56"/>
      <c r="H18" s="57"/>
      <c r="I18" s="424"/>
      <c r="J18" s="424"/>
    </row>
    <row r="19" spans="1:10" s="421" customFormat="1">
      <c r="A19" s="424"/>
      <c r="B19" s="200" t="s">
        <v>20</v>
      </c>
      <c r="D19" s="307">
        <v>14364</v>
      </c>
      <c r="E19" s="421">
        <v>14224</v>
      </c>
      <c r="F19" s="200"/>
      <c r="G19" s="56"/>
      <c r="H19" s="57"/>
      <c r="I19" s="424"/>
      <c r="J19" s="424"/>
    </row>
    <row r="20" spans="1:10" s="421" customFormat="1">
      <c r="A20" s="424"/>
      <c r="B20" s="200" t="s">
        <v>22</v>
      </c>
      <c r="D20" s="307">
        <v>14788</v>
      </c>
      <c r="E20" s="421">
        <v>14498</v>
      </c>
      <c r="F20" s="200"/>
      <c r="G20" s="56"/>
      <c r="H20" s="57"/>
      <c r="I20" s="424"/>
      <c r="J20" s="424"/>
    </row>
    <row r="21" spans="1:10" s="421" customFormat="1">
      <c r="A21" s="424"/>
      <c r="B21" s="200" t="s">
        <v>18</v>
      </c>
      <c r="D21" s="307">
        <v>14961</v>
      </c>
      <c r="E21" s="421">
        <v>14532</v>
      </c>
      <c r="F21" s="200"/>
      <c r="G21" s="56"/>
      <c r="H21" s="57"/>
      <c r="I21" s="424"/>
      <c r="J21" s="424"/>
    </row>
    <row r="22" spans="1:10" s="421" customFormat="1">
      <c r="A22" s="424"/>
      <c r="B22" s="200" t="s">
        <v>14</v>
      </c>
      <c r="D22" s="307">
        <v>17177</v>
      </c>
      <c r="E22" s="421">
        <v>16104</v>
      </c>
      <c r="F22" s="200"/>
      <c r="G22" s="56"/>
      <c r="H22" s="57"/>
      <c r="I22" s="424"/>
      <c r="J22" s="424"/>
    </row>
    <row r="23" spans="1:10" s="421" customFormat="1">
      <c r="A23" s="424"/>
      <c r="B23" s="200" t="s">
        <v>15</v>
      </c>
      <c r="D23" s="307">
        <v>18583</v>
      </c>
      <c r="E23" s="421">
        <v>18120</v>
      </c>
      <c r="F23" s="200"/>
      <c r="G23" s="56"/>
      <c r="H23" s="57"/>
      <c r="I23" s="424"/>
      <c r="J23" s="424"/>
    </row>
    <row r="24" spans="1:10" s="421" customFormat="1">
      <c r="A24" s="424"/>
      <c r="B24" s="200" t="s">
        <v>23</v>
      </c>
      <c r="D24" s="307">
        <v>22004</v>
      </c>
      <c r="E24" s="421">
        <v>22101</v>
      </c>
      <c r="F24" s="200"/>
      <c r="G24" s="56"/>
      <c r="H24" s="57"/>
      <c r="I24" s="424"/>
      <c r="J24" s="424"/>
    </row>
    <row r="25" spans="1:10" s="421" customFormat="1">
      <c r="A25" s="424"/>
      <c r="B25" s="200" t="s">
        <v>13</v>
      </c>
      <c r="D25" s="307">
        <v>23642</v>
      </c>
      <c r="E25" s="421">
        <v>22961</v>
      </c>
      <c r="F25" s="200"/>
      <c r="G25" s="56"/>
      <c r="H25" s="57"/>
      <c r="I25" s="424"/>
      <c r="J25" s="424"/>
    </row>
    <row r="26" spans="1:10" s="421" customFormat="1">
      <c r="A26" s="424"/>
      <c r="B26" s="200" t="s">
        <v>44</v>
      </c>
      <c r="D26" s="408">
        <v>234047</v>
      </c>
      <c r="E26" s="421">
        <v>227963</v>
      </c>
      <c r="F26" s="200"/>
      <c r="G26" s="56"/>
      <c r="H26" s="380"/>
      <c r="I26" s="424"/>
      <c r="J26" s="424"/>
    </row>
    <row r="27" spans="1:10" s="421" customFormat="1">
      <c r="A27" s="424"/>
      <c r="B27" s="200"/>
      <c r="C27" s="5"/>
      <c r="D27" s="5"/>
      <c r="E27" s="200"/>
      <c r="F27" s="56"/>
      <c r="G27" s="56"/>
      <c r="H27" s="380"/>
      <c r="I27" s="424"/>
      <c r="J27" s="424"/>
    </row>
    <row r="28" spans="1:10" s="421" customFormat="1">
      <c r="A28" s="474" t="s">
        <v>574</v>
      </c>
      <c r="B28" s="474"/>
      <c r="C28" s="474"/>
      <c r="D28" s="474"/>
      <c r="E28" s="474"/>
      <c r="F28" s="474"/>
      <c r="G28" s="474"/>
      <c r="H28" s="474"/>
      <c r="I28" s="474"/>
      <c r="J28" s="474"/>
    </row>
    <row r="29" spans="1:10" s="421" customFormat="1">
      <c r="A29" s="424" t="s">
        <v>575</v>
      </c>
      <c r="B29" s="424"/>
      <c r="C29" s="424"/>
      <c r="D29" s="424"/>
      <c r="E29" s="424"/>
      <c r="F29" s="424"/>
      <c r="G29" s="424"/>
      <c r="H29" s="424"/>
      <c r="I29" s="424"/>
      <c r="J29" s="424"/>
    </row>
    <row r="30" spans="1:10" s="421" customFormat="1">
      <c r="A30" s="424" t="s">
        <v>576</v>
      </c>
      <c r="B30" s="424"/>
      <c r="C30" s="424"/>
      <c r="D30" s="424"/>
      <c r="E30" s="424"/>
      <c r="F30" s="424"/>
      <c r="G30" s="424"/>
      <c r="H30" s="424"/>
      <c r="I30" s="424"/>
      <c r="J30" s="424"/>
    </row>
    <row r="31" spans="1:10" s="421" customFormat="1">
      <c r="A31" s="421" t="s">
        <v>261</v>
      </c>
    </row>
    <row r="32" spans="1:10" s="421" customFormat="1"/>
    <row r="33" spans="1:4" s="422" customFormat="1">
      <c r="A33" s="402" t="s">
        <v>577</v>
      </c>
    </row>
    <row r="34" spans="1:4" s="421" customFormat="1"/>
    <row r="35" spans="1:4" s="421" customFormat="1">
      <c r="C35" s="421" t="s">
        <v>235</v>
      </c>
    </row>
    <row r="36" spans="1:4" s="421" customFormat="1">
      <c r="C36" s="421" t="s">
        <v>297</v>
      </c>
      <c r="D36" s="421" t="s">
        <v>69</v>
      </c>
    </row>
    <row r="37" spans="1:4" s="421" customFormat="1">
      <c r="B37" s="421" t="s">
        <v>24</v>
      </c>
      <c r="C37" s="307">
        <v>80</v>
      </c>
    </row>
    <row r="38" spans="1:4" s="421" customFormat="1">
      <c r="B38" s="421" t="s">
        <v>21</v>
      </c>
      <c r="C38" s="307">
        <v>94</v>
      </c>
    </row>
    <row r="39" spans="1:4" s="421" customFormat="1">
      <c r="B39" s="421" t="s">
        <v>17</v>
      </c>
      <c r="C39" s="307">
        <v>106</v>
      </c>
      <c r="D39" s="326"/>
    </row>
    <row r="40" spans="1:4" s="421" customFormat="1">
      <c r="B40" s="421" t="s">
        <v>8</v>
      </c>
      <c r="C40" s="307">
        <v>130</v>
      </c>
    </row>
    <row r="41" spans="1:4" s="421" customFormat="1">
      <c r="B41" s="421" t="s">
        <v>11</v>
      </c>
      <c r="C41" s="307">
        <v>220</v>
      </c>
    </row>
    <row r="42" spans="1:4" s="421" customFormat="1">
      <c r="B42" s="421" t="s">
        <v>28</v>
      </c>
      <c r="C42" s="307">
        <v>225</v>
      </c>
    </row>
    <row r="43" spans="1:4" s="421" customFormat="1">
      <c r="B43" s="421" t="s">
        <v>16</v>
      </c>
      <c r="C43" s="307">
        <v>370</v>
      </c>
      <c r="D43" s="326"/>
    </row>
    <row r="44" spans="1:4" s="421" customFormat="1">
      <c r="B44" s="421" t="s">
        <v>10</v>
      </c>
      <c r="C44" s="307">
        <v>406</v>
      </c>
    </row>
    <row r="45" spans="1:4" s="421" customFormat="1">
      <c r="B45" s="421" t="s">
        <v>25</v>
      </c>
      <c r="C45" s="307">
        <v>409</v>
      </c>
    </row>
    <row r="46" spans="1:4" s="421" customFormat="1">
      <c r="B46" s="421" t="s">
        <v>19</v>
      </c>
      <c r="C46" s="307">
        <v>487</v>
      </c>
    </row>
    <row r="47" spans="1:4" s="421" customFormat="1">
      <c r="B47" s="421" t="s">
        <v>12</v>
      </c>
      <c r="C47" s="307">
        <v>596</v>
      </c>
      <c r="D47" s="326"/>
    </row>
    <row r="48" spans="1:4" s="421" customFormat="1">
      <c r="B48" s="421" t="s">
        <v>9</v>
      </c>
      <c r="C48" s="307">
        <v>749</v>
      </c>
    </row>
    <row r="49" spans="1:4" s="421" customFormat="1">
      <c r="B49" s="421" t="s">
        <v>22</v>
      </c>
      <c r="C49" s="307">
        <v>777</v>
      </c>
      <c r="D49" s="326"/>
    </row>
    <row r="50" spans="1:4" s="421" customFormat="1">
      <c r="B50" s="421" t="s">
        <v>18</v>
      </c>
      <c r="C50" s="307">
        <v>951</v>
      </c>
    </row>
    <row r="51" spans="1:4" s="421" customFormat="1">
      <c r="B51" s="421" t="s">
        <v>14</v>
      </c>
      <c r="C51" s="379">
        <v>1056</v>
      </c>
    </row>
    <row r="52" spans="1:4" s="421" customFormat="1">
      <c r="B52" s="421" t="s">
        <v>26</v>
      </c>
      <c r="C52" s="379">
        <v>1150</v>
      </c>
    </row>
    <row r="53" spans="1:4" s="329" customFormat="1">
      <c r="B53" s="329" t="s">
        <v>27</v>
      </c>
      <c r="D53" s="373">
        <v>1179</v>
      </c>
    </row>
    <row r="54" spans="1:4" s="421" customFormat="1">
      <c r="B54" s="421" t="s">
        <v>13</v>
      </c>
      <c r="C54" s="379">
        <v>1356</v>
      </c>
    </row>
    <row r="55" spans="1:4" s="421" customFormat="1">
      <c r="B55" s="421" t="s">
        <v>15</v>
      </c>
      <c r="C55" s="379">
        <v>1411</v>
      </c>
      <c r="D55" s="326"/>
    </row>
    <row r="56" spans="1:4" s="421" customFormat="1">
      <c r="B56" s="421" t="s">
        <v>20</v>
      </c>
      <c r="C56" s="379">
        <v>1684</v>
      </c>
    </row>
    <row r="57" spans="1:4" s="421" customFormat="1">
      <c r="B57" s="421" t="s">
        <v>23</v>
      </c>
      <c r="C57" s="379">
        <v>1696</v>
      </c>
    </row>
    <row r="58" spans="1:4" s="421" customFormat="1">
      <c r="B58" s="421" t="s">
        <v>44</v>
      </c>
      <c r="C58" s="379">
        <v>15132</v>
      </c>
    </row>
    <row r="59" spans="1:4" s="421" customFormat="1"/>
    <row r="60" spans="1:4" s="421" customFormat="1">
      <c r="A60" s="421" t="s">
        <v>236</v>
      </c>
    </row>
    <row r="61" spans="1:4" s="421" customFormat="1">
      <c r="A61" s="421" t="s">
        <v>262</v>
      </c>
    </row>
    <row r="62" spans="1:4" s="421" customFormat="1"/>
    <row r="63" spans="1:4" s="422" customFormat="1">
      <c r="A63" s="402" t="s">
        <v>425</v>
      </c>
    </row>
    <row r="64" spans="1:4" s="421" customFormat="1">
      <c r="B64" s="329"/>
    </row>
    <row r="65" spans="2:4" s="421" customFormat="1" ht="28.8">
      <c r="B65" s="421" t="s">
        <v>69</v>
      </c>
      <c r="C65" s="248" t="s">
        <v>426</v>
      </c>
      <c r="D65" s="421" t="s">
        <v>69</v>
      </c>
    </row>
    <row r="66" spans="2:4" s="421" customFormat="1">
      <c r="B66" s="421" t="s">
        <v>24</v>
      </c>
      <c r="C66" s="421">
        <v>46</v>
      </c>
    </row>
    <row r="67" spans="2:4" s="421" customFormat="1">
      <c r="B67" s="421" t="s">
        <v>8</v>
      </c>
      <c r="C67" s="421">
        <v>131</v>
      </c>
    </row>
    <row r="68" spans="2:4" s="421" customFormat="1">
      <c r="B68" s="421" t="s">
        <v>21</v>
      </c>
      <c r="C68" s="421">
        <v>142</v>
      </c>
    </row>
    <row r="69" spans="2:4" s="421" customFormat="1">
      <c r="B69" s="421" t="s">
        <v>17</v>
      </c>
      <c r="C69" s="421">
        <v>148</v>
      </c>
    </row>
    <row r="70" spans="2:4" s="421" customFormat="1">
      <c r="B70" s="421" t="s">
        <v>11</v>
      </c>
      <c r="C70" s="421">
        <v>181</v>
      </c>
    </row>
    <row r="71" spans="2:4" s="421" customFormat="1">
      <c r="B71" s="421" t="s">
        <v>28</v>
      </c>
      <c r="C71" s="421">
        <v>200</v>
      </c>
    </row>
    <row r="72" spans="2:4" s="421" customFormat="1">
      <c r="B72" s="421" t="s">
        <v>16</v>
      </c>
      <c r="C72" s="421">
        <v>419</v>
      </c>
    </row>
    <row r="73" spans="2:4" s="421" customFormat="1">
      <c r="B73" s="421" t="s">
        <v>10</v>
      </c>
      <c r="C73" s="421">
        <v>461</v>
      </c>
    </row>
    <row r="74" spans="2:4" s="421" customFormat="1">
      <c r="B74" s="421" t="s">
        <v>19</v>
      </c>
      <c r="C74" s="421">
        <v>487</v>
      </c>
    </row>
    <row r="75" spans="2:4" s="421" customFormat="1">
      <c r="B75" s="421" t="s">
        <v>25</v>
      </c>
      <c r="C75" s="421">
        <v>496</v>
      </c>
    </row>
    <row r="76" spans="2:4" s="421" customFormat="1">
      <c r="B76" s="421" t="s">
        <v>9</v>
      </c>
      <c r="C76" s="421">
        <v>606</v>
      </c>
    </row>
    <row r="77" spans="2:4" s="421" customFormat="1">
      <c r="B77" s="421" t="s">
        <v>18</v>
      </c>
      <c r="C77" s="421">
        <v>746</v>
      </c>
    </row>
    <row r="78" spans="2:4" s="421" customFormat="1">
      <c r="B78" s="421" t="s">
        <v>26</v>
      </c>
      <c r="C78" s="421">
        <v>751</v>
      </c>
    </row>
    <row r="79" spans="2:4" s="421" customFormat="1">
      <c r="B79" s="421" t="s">
        <v>12</v>
      </c>
      <c r="C79" s="421">
        <v>779</v>
      </c>
    </row>
    <row r="80" spans="2:4" s="421" customFormat="1">
      <c r="B80" s="329" t="s">
        <v>27</v>
      </c>
      <c r="D80" s="329">
        <v>803</v>
      </c>
    </row>
    <row r="81" spans="1:3" s="421" customFormat="1">
      <c r="B81" s="421" t="s">
        <v>14</v>
      </c>
      <c r="C81" s="421">
        <v>932</v>
      </c>
    </row>
    <row r="82" spans="1:3" s="421" customFormat="1">
      <c r="B82" s="421" t="s">
        <v>22</v>
      </c>
      <c r="C82" s="421">
        <v>937</v>
      </c>
    </row>
    <row r="83" spans="1:3" s="421" customFormat="1">
      <c r="B83" s="421" t="s">
        <v>20</v>
      </c>
      <c r="C83" s="398">
        <v>1008</v>
      </c>
    </row>
    <row r="84" spans="1:3" s="421" customFormat="1">
      <c r="B84" s="421" t="s">
        <v>15</v>
      </c>
      <c r="C84" s="398">
        <v>1051</v>
      </c>
    </row>
    <row r="85" spans="1:3" s="421" customFormat="1">
      <c r="B85" s="421" t="s">
        <v>23</v>
      </c>
      <c r="C85" s="398">
        <v>1125</v>
      </c>
    </row>
    <row r="86" spans="1:3" s="421" customFormat="1">
      <c r="B86" s="421" t="s">
        <v>13</v>
      </c>
      <c r="C86" s="398">
        <v>1268</v>
      </c>
    </row>
    <row r="87" spans="1:3" s="421" customFormat="1">
      <c r="B87" s="421" t="s">
        <v>42</v>
      </c>
      <c r="C87" s="398">
        <v>2179</v>
      </c>
    </row>
    <row r="88" spans="1:3" s="421" customFormat="1">
      <c r="B88" s="308" t="s">
        <v>44</v>
      </c>
      <c r="C88" s="125">
        <v>14896</v>
      </c>
    </row>
    <row r="89" spans="1:3" s="421" customFormat="1"/>
    <row r="90" spans="1:3" s="421" customFormat="1">
      <c r="A90" s="421" t="s">
        <v>427</v>
      </c>
    </row>
    <row r="91" spans="1:3" s="421" customFormat="1">
      <c r="A91" s="329" t="s">
        <v>428</v>
      </c>
    </row>
    <row r="92" spans="1:3" s="421" customFormat="1">
      <c r="A92" s="308" t="s">
        <v>429</v>
      </c>
    </row>
    <row r="93" spans="1:3" s="421" customFormat="1"/>
    <row r="94" spans="1:3" s="422" customFormat="1">
      <c r="A94" s="402" t="s">
        <v>430</v>
      </c>
    </row>
    <row r="95" spans="1:3" s="421" customFormat="1">
      <c r="B95" s="329"/>
    </row>
    <row r="96" spans="1:3" s="421" customFormat="1" ht="28.8">
      <c r="B96" s="307" t="s">
        <v>135</v>
      </c>
      <c r="C96" s="167" t="s">
        <v>426</v>
      </c>
    </row>
    <row r="97" spans="1:5" s="421" customFormat="1">
      <c r="B97" s="307">
        <v>2016</v>
      </c>
      <c r="C97" s="421">
        <v>747</v>
      </c>
    </row>
    <row r="98" spans="1:5" s="421" customFormat="1">
      <c r="B98" s="307">
        <v>2017</v>
      </c>
      <c r="C98" s="421">
        <v>770</v>
      </c>
    </row>
    <row r="99" spans="1:5" s="421" customFormat="1">
      <c r="B99" s="307">
        <v>2018</v>
      </c>
      <c r="C99" s="421">
        <v>759</v>
      </c>
    </row>
    <row r="100" spans="1:5" s="421" customFormat="1">
      <c r="B100" s="307">
        <v>2019</v>
      </c>
      <c r="C100" s="421">
        <v>791</v>
      </c>
    </row>
    <row r="101" spans="1:5" s="421" customFormat="1">
      <c r="B101" s="307">
        <v>2020</v>
      </c>
      <c r="C101" s="421">
        <v>803</v>
      </c>
    </row>
    <row r="102" spans="1:5" s="421" customFormat="1"/>
    <row r="103" spans="1:5" s="421" customFormat="1">
      <c r="A103" s="421" t="s">
        <v>431</v>
      </c>
    </row>
    <row r="104" spans="1:5" s="421" customFormat="1">
      <c r="A104" s="329" t="s">
        <v>428</v>
      </c>
    </row>
    <row r="105" spans="1:5" s="421" customFormat="1">
      <c r="A105" s="308" t="s">
        <v>429</v>
      </c>
    </row>
    <row r="106" spans="1:5" s="421" customFormat="1"/>
    <row r="107" spans="1:5" s="305" customFormat="1">
      <c r="A107" s="305" t="s">
        <v>432</v>
      </c>
    </row>
    <row r="108" spans="1:5" s="214" customFormat="1"/>
    <row r="109" spans="1:5" s="421" customFormat="1" ht="73.5" customHeight="1">
      <c r="B109" s="227" t="s">
        <v>69</v>
      </c>
      <c r="C109" s="293" t="s">
        <v>612</v>
      </c>
      <c r="D109" s="421" t="s">
        <v>69</v>
      </c>
      <c r="E109" s="421" t="s">
        <v>433</v>
      </c>
    </row>
    <row r="110" spans="1:5" s="421" customFormat="1">
      <c r="B110" s="294" t="s">
        <v>434</v>
      </c>
      <c r="C110" s="295">
        <v>7.5999999999999998E-2</v>
      </c>
      <c r="E110" s="325">
        <v>2.3E-2</v>
      </c>
    </row>
    <row r="111" spans="1:5" s="421" customFormat="1">
      <c r="B111" s="294" t="s">
        <v>435</v>
      </c>
      <c r="C111" s="295">
        <v>0.04</v>
      </c>
      <c r="E111" s="325">
        <v>2.3E-2</v>
      </c>
    </row>
    <row r="112" spans="1:5" s="421" customFormat="1">
      <c r="B112" s="294" t="s">
        <v>436</v>
      </c>
      <c r="C112" s="295">
        <v>3.6999999999999998E-2</v>
      </c>
      <c r="E112" s="325">
        <v>2.3E-2</v>
      </c>
    </row>
    <row r="113" spans="2:5" s="421" customFormat="1">
      <c r="B113" s="294" t="s">
        <v>437</v>
      </c>
      <c r="C113" s="295">
        <v>3.5999999999999997E-2</v>
      </c>
      <c r="E113" s="325">
        <v>2.3E-2</v>
      </c>
    </row>
    <row r="114" spans="2:5" s="421" customFormat="1">
      <c r="B114" s="294" t="s">
        <v>438</v>
      </c>
      <c r="C114" s="295">
        <v>0.03</v>
      </c>
      <c r="E114" s="325">
        <v>2.3E-2</v>
      </c>
    </row>
    <row r="115" spans="2:5" s="421" customFormat="1">
      <c r="B115" s="296" t="s">
        <v>439</v>
      </c>
      <c r="D115" s="297">
        <v>2.8000000000000001E-2</v>
      </c>
      <c r="E115" s="325">
        <v>2.3E-2</v>
      </c>
    </row>
    <row r="116" spans="2:5" s="421" customFormat="1">
      <c r="B116" s="294" t="s">
        <v>440</v>
      </c>
      <c r="C116" s="295">
        <v>2.7E-2</v>
      </c>
      <c r="E116" s="325">
        <v>2.3E-2</v>
      </c>
    </row>
    <row r="117" spans="2:5" s="421" customFormat="1">
      <c r="B117" s="294" t="s">
        <v>441</v>
      </c>
      <c r="C117" s="295">
        <v>2.5000000000000001E-2</v>
      </c>
      <c r="E117" s="325">
        <v>2.3E-2</v>
      </c>
    </row>
    <row r="118" spans="2:5" s="421" customFormat="1">
      <c r="B118" s="294" t="s">
        <v>442</v>
      </c>
      <c r="C118" s="295">
        <v>2.5000000000000001E-2</v>
      </c>
      <c r="E118" s="325">
        <v>2.3E-2</v>
      </c>
    </row>
    <row r="119" spans="2:5" s="421" customFormat="1">
      <c r="B119" s="298" t="s">
        <v>25</v>
      </c>
      <c r="C119" s="295">
        <v>2.3E-2</v>
      </c>
      <c r="E119" s="325">
        <v>2.3E-2</v>
      </c>
    </row>
    <row r="120" spans="2:5" s="421" customFormat="1">
      <c r="B120" s="294" t="s">
        <v>443</v>
      </c>
      <c r="C120" s="295">
        <v>2.3E-2</v>
      </c>
      <c r="E120" s="325">
        <v>2.3E-2</v>
      </c>
    </row>
    <row r="121" spans="2:5" s="421" customFormat="1">
      <c r="B121" s="294" t="s">
        <v>444</v>
      </c>
      <c r="C121" s="295">
        <v>2.1000000000000001E-2</v>
      </c>
      <c r="E121" s="325">
        <v>2.3E-2</v>
      </c>
    </row>
    <row r="122" spans="2:5" s="421" customFormat="1">
      <c r="B122" s="294" t="s">
        <v>445</v>
      </c>
      <c r="C122" s="295">
        <v>0.02</v>
      </c>
      <c r="E122" s="325">
        <v>2.3E-2</v>
      </c>
    </row>
    <row r="123" spans="2:5" s="421" customFormat="1">
      <c r="B123" s="294" t="s">
        <v>446</v>
      </c>
      <c r="C123" s="295">
        <v>1.9E-2</v>
      </c>
      <c r="E123" s="325">
        <v>2.3E-2</v>
      </c>
    </row>
    <row r="124" spans="2:5" s="421" customFormat="1">
      <c r="B124" s="294" t="s">
        <v>447</v>
      </c>
      <c r="C124" s="295">
        <v>1.7000000000000001E-2</v>
      </c>
      <c r="E124" s="325">
        <v>2.3E-2</v>
      </c>
    </row>
    <row r="125" spans="2:5" s="421" customFormat="1">
      <c r="B125" s="294" t="s">
        <v>448</v>
      </c>
      <c r="C125" s="295">
        <v>1.6E-2</v>
      </c>
      <c r="E125" s="325">
        <v>2.3E-2</v>
      </c>
    </row>
    <row r="126" spans="2:5" s="421" customFormat="1">
      <c r="B126" s="294" t="s">
        <v>449</v>
      </c>
      <c r="C126" s="295">
        <v>1.2E-2</v>
      </c>
      <c r="E126" s="325">
        <v>2.3E-2</v>
      </c>
    </row>
    <row r="127" spans="2:5" s="421" customFormat="1">
      <c r="B127" s="294" t="s">
        <v>450</v>
      </c>
      <c r="C127" s="295">
        <v>1.0999999999999999E-2</v>
      </c>
      <c r="E127" s="325">
        <v>2.3E-2</v>
      </c>
    </row>
    <row r="128" spans="2:5" s="421" customFormat="1">
      <c r="B128" s="294" t="s">
        <v>451</v>
      </c>
      <c r="C128" s="295">
        <v>8.9999999999999993E-3</v>
      </c>
      <c r="E128" s="325">
        <v>2.3E-2</v>
      </c>
    </row>
    <row r="129" spans="1:10" s="421" customFormat="1">
      <c r="B129" s="294" t="s">
        <v>452</v>
      </c>
      <c r="C129" s="295">
        <v>5.0000000000000001E-3</v>
      </c>
      <c r="E129" s="325">
        <v>2.3E-2</v>
      </c>
    </row>
    <row r="130" spans="1:10" s="421" customFormat="1">
      <c r="B130" s="294" t="s">
        <v>453</v>
      </c>
      <c r="C130" s="295">
        <v>4.0000000000000001E-3</v>
      </c>
      <c r="E130" s="325">
        <v>2.3E-2</v>
      </c>
    </row>
    <row r="131" spans="1:10" s="421" customFormat="1">
      <c r="B131" s="299" t="s">
        <v>454</v>
      </c>
      <c r="C131" s="300">
        <v>2.3E-2</v>
      </c>
    </row>
    <row r="132" spans="1:10" s="421" customFormat="1"/>
    <row r="133" spans="1:10" s="421" customFormat="1">
      <c r="A133" s="329" t="s">
        <v>613</v>
      </c>
    </row>
    <row r="134" spans="1:10" s="421" customFormat="1">
      <c r="A134" s="329" t="s">
        <v>455</v>
      </c>
    </row>
    <row r="135" spans="1:10" s="421" customFormat="1">
      <c r="A135" s="421" t="s">
        <v>456</v>
      </c>
    </row>
    <row r="136" spans="1:10" s="421" customFormat="1" ht="42" customHeight="1">
      <c r="A136" s="465" t="s">
        <v>457</v>
      </c>
      <c r="B136" s="465"/>
      <c r="C136" s="465"/>
      <c r="D136" s="465"/>
      <c r="E136" s="465"/>
      <c r="F136" s="465"/>
      <c r="G136" s="465"/>
      <c r="H136" s="465"/>
      <c r="I136" s="465"/>
      <c r="J136" s="465"/>
    </row>
    <row r="137" spans="1:10" s="421" customFormat="1"/>
    <row r="138" spans="1:10" s="422" customFormat="1">
      <c r="A138" s="402" t="s">
        <v>458</v>
      </c>
    </row>
    <row r="139" spans="1:10" s="421" customFormat="1"/>
    <row r="140" spans="1:10" s="421" customFormat="1">
      <c r="C140" s="421" t="s">
        <v>459</v>
      </c>
      <c r="D140" s="421" t="s">
        <v>69</v>
      </c>
    </row>
    <row r="141" spans="1:10" s="421" customFormat="1">
      <c r="B141" s="421" t="s">
        <v>24</v>
      </c>
      <c r="C141" s="421">
        <v>26</v>
      </c>
      <c r="D141" s="329"/>
    </row>
    <row r="142" spans="1:10" s="421" customFormat="1">
      <c r="B142" s="421" t="s">
        <v>8</v>
      </c>
      <c r="C142" s="421">
        <v>49</v>
      </c>
    </row>
    <row r="143" spans="1:10" s="421" customFormat="1">
      <c r="B143" s="421" t="s">
        <v>21</v>
      </c>
      <c r="C143" s="421">
        <v>51</v>
      </c>
    </row>
    <row r="144" spans="1:10" s="421" customFormat="1">
      <c r="B144" s="421" t="s">
        <v>17</v>
      </c>
      <c r="C144" s="421">
        <v>87</v>
      </c>
    </row>
    <row r="145" spans="2:4" s="421" customFormat="1">
      <c r="B145" s="421" t="s">
        <v>11</v>
      </c>
      <c r="C145" s="421">
        <v>108</v>
      </c>
      <c r="D145" s="326"/>
    </row>
    <row r="146" spans="2:4" s="421" customFormat="1">
      <c r="B146" s="421" t="s">
        <v>28</v>
      </c>
      <c r="C146" s="421">
        <v>109</v>
      </c>
    </row>
    <row r="147" spans="2:4" s="421" customFormat="1">
      <c r="B147" s="421" t="s">
        <v>26</v>
      </c>
      <c r="C147" s="421">
        <v>178</v>
      </c>
    </row>
    <row r="148" spans="2:4" s="421" customFormat="1">
      <c r="B148" s="421" t="s">
        <v>25</v>
      </c>
      <c r="C148" s="421">
        <v>185</v>
      </c>
    </row>
    <row r="149" spans="2:4" s="421" customFormat="1">
      <c r="B149" s="421" t="s">
        <v>16</v>
      </c>
      <c r="C149" s="421">
        <v>190</v>
      </c>
    </row>
    <row r="150" spans="2:4" s="421" customFormat="1">
      <c r="B150" s="421" t="s">
        <v>10</v>
      </c>
      <c r="C150" s="421">
        <v>201</v>
      </c>
    </row>
    <row r="151" spans="2:4" s="421" customFormat="1">
      <c r="B151" s="421" t="s">
        <v>12</v>
      </c>
      <c r="C151" s="421">
        <v>233</v>
      </c>
      <c r="D151" s="326"/>
    </row>
    <row r="152" spans="2:4" s="421" customFormat="1">
      <c r="B152" s="421" t="s">
        <v>20</v>
      </c>
      <c r="C152" s="421">
        <v>234</v>
      </c>
    </row>
    <row r="153" spans="2:4" s="421" customFormat="1">
      <c r="B153" s="421" t="s">
        <v>22</v>
      </c>
      <c r="C153" s="421">
        <v>258</v>
      </c>
    </row>
    <row r="154" spans="2:4" s="421" customFormat="1">
      <c r="B154" s="421" t="s">
        <v>9</v>
      </c>
      <c r="C154" s="421">
        <v>270</v>
      </c>
    </row>
    <row r="155" spans="2:4" s="421" customFormat="1">
      <c r="B155" s="421" t="s">
        <v>19</v>
      </c>
      <c r="C155" s="421">
        <v>277</v>
      </c>
      <c r="D155" s="326"/>
    </row>
    <row r="156" spans="2:4" s="421" customFormat="1">
      <c r="B156" s="421" t="s">
        <v>18</v>
      </c>
      <c r="C156" s="421">
        <v>291</v>
      </c>
    </row>
    <row r="157" spans="2:4" s="329" customFormat="1">
      <c r="B157" s="421" t="s">
        <v>23</v>
      </c>
      <c r="C157" s="421">
        <v>323</v>
      </c>
      <c r="D157" s="326"/>
    </row>
    <row r="158" spans="2:4" s="421" customFormat="1">
      <c r="B158" s="421" t="s">
        <v>14</v>
      </c>
      <c r="C158" s="421">
        <v>348</v>
      </c>
      <c r="D158" s="326"/>
    </row>
    <row r="159" spans="2:4" s="421" customFormat="1">
      <c r="B159" s="421" t="s">
        <v>15</v>
      </c>
      <c r="C159" s="421">
        <v>354</v>
      </c>
    </row>
    <row r="160" spans="2:4" s="421" customFormat="1">
      <c r="B160" s="421" t="s">
        <v>13</v>
      </c>
      <c r="C160" s="421">
        <v>414</v>
      </c>
    </row>
    <row r="161" spans="1:4" s="421" customFormat="1">
      <c r="B161" s="329" t="s">
        <v>27</v>
      </c>
      <c r="D161" s="329">
        <v>439</v>
      </c>
    </row>
    <row r="162" spans="1:4" s="421" customFormat="1">
      <c r="B162" s="308" t="s">
        <v>44</v>
      </c>
      <c r="C162" s="308">
        <v>4625</v>
      </c>
    </row>
    <row r="163" spans="1:4" s="421" customFormat="1"/>
    <row r="164" spans="1:4" s="421" customFormat="1">
      <c r="A164" s="286" t="s">
        <v>460</v>
      </c>
    </row>
    <row r="165" spans="1:4" s="421" customFormat="1">
      <c r="A165" s="301" t="s">
        <v>461</v>
      </c>
    </row>
    <row r="166" spans="1:4" s="421" customFormat="1">
      <c r="A166" s="286" t="s">
        <v>462</v>
      </c>
    </row>
    <row r="167" spans="1:4" s="421" customFormat="1"/>
  </sheetData>
  <sortState xmlns:xlrd2="http://schemas.microsoft.com/office/spreadsheetml/2017/richdata2" ref="B5:F25">
    <sortCondition ref="E5:E25"/>
  </sortState>
  <mergeCells count="4">
    <mergeCell ref="C3:D3"/>
    <mergeCell ref="F3:H3"/>
    <mergeCell ref="A28:J28"/>
    <mergeCell ref="A136:J136"/>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6"/>
  <sheetViews>
    <sheetView workbookViewId="0">
      <selection activeCell="A2" sqref="A2"/>
    </sheetView>
  </sheetViews>
  <sheetFormatPr defaultRowHeight="14.4"/>
  <cols>
    <col min="2" max="2" width="12" customWidth="1"/>
  </cols>
  <sheetData>
    <row r="1" spans="1:10" s="422" customFormat="1">
      <c r="A1" s="451" t="s">
        <v>503</v>
      </c>
      <c r="B1" s="451"/>
      <c r="C1" s="451"/>
      <c r="D1" s="451"/>
      <c r="E1" s="451"/>
      <c r="F1" s="451"/>
      <c r="G1" s="451"/>
      <c r="H1" s="451"/>
      <c r="I1" s="451"/>
      <c r="J1" s="402"/>
    </row>
    <row r="2" spans="1:10" s="421" customFormat="1"/>
    <row r="3" spans="1:10" s="421" customFormat="1">
      <c r="B3" s="421" t="s">
        <v>69</v>
      </c>
      <c r="C3" s="421" t="s">
        <v>493</v>
      </c>
      <c r="D3" s="421" t="s">
        <v>494</v>
      </c>
      <c r="E3" s="421" t="s">
        <v>495</v>
      </c>
      <c r="F3" s="421" t="s">
        <v>70</v>
      </c>
      <c r="G3" s="421" t="s">
        <v>496</v>
      </c>
    </row>
    <row r="4" spans="1:10" s="421" customFormat="1">
      <c r="B4" s="434" t="s">
        <v>8</v>
      </c>
      <c r="D4" s="421">
        <v>208</v>
      </c>
      <c r="E4" s="421">
        <v>13</v>
      </c>
      <c r="F4" s="421">
        <v>221</v>
      </c>
    </row>
    <row r="5" spans="1:10" s="421" customFormat="1">
      <c r="B5" s="434" t="s">
        <v>11</v>
      </c>
      <c r="D5" s="421">
        <v>290</v>
      </c>
      <c r="E5" s="421">
        <v>34</v>
      </c>
      <c r="F5" s="421">
        <v>324</v>
      </c>
    </row>
    <row r="6" spans="1:10" s="421" customFormat="1">
      <c r="B6" s="434" t="s">
        <v>24</v>
      </c>
      <c r="D6" s="421">
        <v>384</v>
      </c>
      <c r="E6" s="421">
        <v>58</v>
      </c>
      <c r="F6" s="421">
        <v>442</v>
      </c>
    </row>
    <row r="7" spans="1:10" s="421" customFormat="1">
      <c r="B7" s="434" t="s">
        <v>17</v>
      </c>
      <c r="D7" s="421">
        <v>505</v>
      </c>
      <c r="E7" s="421">
        <v>29</v>
      </c>
      <c r="F7" s="421">
        <v>534</v>
      </c>
    </row>
    <row r="8" spans="1:10" s="421" customFormat="1">
      <c r="B8" s="434" t="s">
        <v>21</v>
      </c>
      <c r="D8" s="421">
        <v>520</v>
      </c>
      <c r="E8" s="421">
        <v>82</v>
      </c>
      <c r="F8" s="421">
        <v>602</v>
      </c>
    </row>
    <row r="9" spans="1:10" s="421" customFormat="1">
      <c r="B9" s="434" t="s">
        <v>10</v>
      </c>
      <c r="C9" s="386"/>
      <c r="D9" s="421">
        <v>542</v>
      </c>
      <c r="E9" s="421">
        <v>47</v>
      </c>
      <c r="F9" s="421">
        <v>589</v>
      </c>
      <c r="G9" s="386"/>
    </row>
    <row r="10" spans="1:10" s="421" customFormat="1">
      <c r="B10" s="434" t="s">
        <v>9</v>
      </c>
      <c r="D10" s="421">
        <v>642</v>
      </c>
      <c r="E10" s="421">
        <v>68</v>
      </c>
      <c r="F10" s="421">
        <v>710</v>
      </c>
    </row>
    <row r="11" spans="1:10" s="421" customFormat="1">
      <c r="B11" s="434" t="s">
        <v>19</v>
      </c>
      <c r="D11" s="421">
        <v>987</v>
      </c>
      <c r="E11" s="421">
        <v>265</v>
      </c>
      <c r="F11" s="421">
        <v>1252</v>
      </c>
    </row>
    <row r="12" spans="1:10" s="421" customFormat="1">
      <c r="B12" s="434" t="s">
        <v>13</v>
      </c>
      <c r="D12" s="421">
        <v>1036</v>
      </c>
      <c r="E12" s="421">
        <v>108</v>
      </c>
      <c r="F12" s="421">
        <v>1144</v>
      </c>
    </row>
    <row r="13" spans="1:10" s="421" customFormat="1">
      <c r="B13" s="434" t="s">
        <v>14</v>
      </c>
      <c r="D13" s="421">
        <v>1046</v>
      </c>
      <c r="E13" s="421">
        <v>151</v>
      </c>
      <c r="F13" s="421">
        <v>1197</v>
      </c>
    </row>
    <row r="14" spans="1:10" s="421" customFormat="1">
      <c r="B14" s="434" t="s">
        <v>12</v>
      </c>
      <c r="D14" s="421">
        <v>1142</v>
      </c>
      <c r="E14" s="421">
        <v>159</v>
      </c>
      <c r="F14" s="421">
        <v>1301</v>
      </c>
    </row>
    <row r="15" spans="1:10" s="421" customFormat="1">
      <c r="B15" s="434" t="s">
        <v>16</v>
      </c>
      <c r="D15" s="421">
        <v>1143</v>
      </c>
      <c r="E15" s="421">
        <v>223</v>
      </c>
      <c r="F15" s="421">
        <v>1366</v>
      </c>
    </row>
    <row r="16" spans="1:10" s="421" customFormat="1">
      <c r="B16" s="434" t="s">
        <v>18</v>
      </c>
      <c r="D16" s="421">
        <v>1280</v>
      </c>
      <c r="E16" s="421">
        <v>203</v>
      </c>
      <c r="F16" s="421">
        <v>1483</v>
      </c>
    </row>
    <row r="17" spans="1:7" s="421" customFormat="1">
      <c r="B17" s="434" t="s">
        <v>28</v>
      </c>
      <c r="D17" s="421">
        <v>1297</v>
      </c>
      <c r="E17" s="421">
        <v>160</v>
      </c>
      <c r="F17" s="421">
        <v>1457</v>
      </c>
    </row>
    <row r="18" spans="1:7" s="421" customFormat="1">
      <c r="B18" s="434" t="s">
        <v>25</v>
      </c>
      <c r="D18" s="421">
        <v>1383</v>
      </c>
      <c r="E18" s="421">
        <v>240</v>
      </c>
      <c r="F18" s="421">
        <v>1623</v>
      </c>
    </row>
    <row r="19" spans="1:7" s="421" customFormat="1">
      <c r="B19" s="434" t="s">
        <v>20</v>
      </c>
      <c r="D19" s="421">
        <v>1527</v>
      </c>
      <c r="E19" s="421">
        <v>205</v>
      </c>
      <c r="F19" s="421">
        <v>1732</v>
      </c>
    </row>
    <row r="20" spans="1:7" s="421" customFormat="1">
      <c r="B20" s="435" t="s">
        <v>27</v>
      </c>
      <c r="C20" s="386">
        <v>1810</v>
      </c>
      <c r="D20" s="386">
        <v>1614</v>
      </c>
      <c r="E20" s="386">
        <v>196</v>
      </c>
      <c r="F20" s="386">
        <v>1810</v>
      </c>
      <c r="G20" s="386">
        <v>1810</v>
      </c>
    </row>
    <row r="21" spans="1:7" s="421" customFormat="1">
      <c r="B21" s="434" t="s">
        <v>26</v>
      </c>
      <c r="D21" s="421">
        <v>1950</v>
      </c>
      <c r="E21" s="421">
        <v>224</v>
      </c>
      <c r="F21" s="421">
        <v>2174</v>
      </c>
    </row>
    <row r="22" spans="1:7" s="421" customFormat="1">
      <c r="B22" s="434" t="s">
        <v>15</v>
      </c>
      <c r="D22" s="421">
        <v>2103</v>
      </c>
      <c r="E22" s="421">
        <v>184</v>
      </c>
      <c r="F22" s="421">
        <v>2287</v>
      </c>
    </row>
    <row r="23" spans="1:7" s="421" customFormat="1">
      <c r="B23" s="434" t="s">
        <v>23</v>
      </c>
      <c r="D23" s="421">
        <v>2435</v>
      </c>
      <c r="E23" s="421">
        <v>596</v>
      </c>
      <c r="F23" s="421">
        <v>3031</v>
      </c>
    </row>
    <row r="24" spans="1:7" s="421" customFormat="1">
      <c r="B24" s="434" t="s">
        <v>22</v>
      </c>
      <c r="D24" s="421">
        <v>2928</v>
      </c>
      <c r="E24" s="421">
        <v>468</v>
      </c>
      <c r="F24" s="421">
        <v>3396</v>
      </c>
    </row>
    <row r="25" spans="1:7" s="421" customFormat="1"/>
    <row r="26" spans="1:7" s="421" customFormat="1">
      <c r="B26" s="434" t="s">
        <v>42</v>
      </c>
      <c r="D26" s="421">
        <v>2370</v>
      </c>
      <c r="E26" s="421">
        <v>4</v>
      </c>
      <c r="F26" s="421">
        <v>2374</v>
      </c>
    </row>
    <row r="27" spans="1:7" s="421" customFormat="1">
      <c r="B27" s="436" t="s">
        <v>497</v>
      </c>
      <c r="D27" s="314">
        <f>SUM(D4:D26)</f>
        <v>27332</v>
      </c>
      <c r="E27" s="314">
        <f>SUM(E4:E26)</f>
        <v>3717</v>
      </c>
      <c r="F27" s="314">
        <f>SUM(F4:F26)</f>
        <v>31049</v>
      </c>
      <c r="G27" s="421" t="s">
        <v>602</v>
      </c>
    </row>
    <row r="28" spans="1:7" s="421" customFormat="1">
      <c r="B28" s="421" t="s">
        <v>498</v>
      </c>
      <c r="D28" s="315">
        <f xml:space="preserve"> AVERAGE(D4:D24)</f>
        <v>1188.6666666666667</v>
      </c>
      <c r="E28" s="315">
        <f xml:space="preserve"> AVERAGE(E4:E24)</f>
        <v>176.8095238095238</v>
      </c>
      <c r="F28" s="315">
        <f xml:space="preserve"> AVERAGE(F4:F24)</f>
        <v>1365.4761904761904</v>
      </c>
      <c r="G28" s="421" t="s">
        <v>603</v>
      </c>
    </row>
    <row r="29" spans="1:7" s="421" customFormat="1"/>
    <row r="30" spans="1:7" s="421" customFormat="1">
      <c r="A30" s="421" t="s">
        <v>592</v>
      </c>
    </row>
    <row r="31" spans="1:7" s="421" customFormat="1">
      <c r="A31" s="421" t="s">
        <v>604</v>
      </c>
    </row>
    <row r="32" spans="1:7" s="421" customFormat="1"/>
    <row r="33" spans="1:10" s="422" customFormat="1">
      <c r="A33" s="432" t="s">
        <v>605</v>
      </c>
      <c r="B33" s="432"/>
      <c r="C33" s="432"/>
      <c r="D33" s="432"/>
      <c r="E33" s="432"/>
      <c r="F33" s="432"/>
      <c r="G33" s="432"/>
      <c r="H33" s="432"/>
      <c r="I33" s="432"/>
      <c r="J33" s="432"/>
    </row>
    <row r="34" spans="1:10" s="421" customFormat="1"/>
    <row r="35" spans="1:10" s="421" customFormat="1">
      <c r="B35" s="437"/>
      <c r="C35" s="437"/>
      <c r="D35" s="438" t="s">
        <v>499</v>
      </c>
      <c r="E35" s="439" t="s">
        <v>500</v>
      </c>
    </row>
    <row r="36" spans="1:10" s="421" customFormat="1">
      <c r="B36" s="440" t="s">
        <v>27</v>
      </c>
      <c r="C36" s="421">
        <v>2013</v>
      </c>
      <c r="D36" s="421">
        <v>101</v>
      </c>
      <c r="E36" s="421">
        <v>206</v>
      </c>
    </row>
    <row r="37" spans="1:10" s="421" customFormat="1">
      <c r="B37" s="440" t="s">
        <v>27</v>
      </c>
      <c r="C37" s="421">
        <v>2014</v>
      </c>
      <c r="D37" s="421">
        <v>97</v>
      </c>
      <c r="E37" s="421">
        <v>229</v>
      </c>
    </row>
    <row r="38" spans="1:10" s="421" customFormat="1">
      <c r="B38" s="440" t="s">
        <v>27</v>
      </c>
      <c r="C38" s="421">
        <v>2015</v>
      </c>
      <c r="D38" s="421">
        <v>90</v>
      </c>
      <c r="E38" s="421">
        <v>209</v>
      </c>
    </row>
    <row r="39" spans="1:10" s="421" customFormat="1">
      <c r="B39" s="440" t="s">
        <v>27</v>
      </c>
      <c r="C39" s="421">
        <v>2016</v>
      </c>
      <c r="D39" s="421">
        <v>119</v>
      </c>
      <c r="E39" s="421">
        <v>204</v>
      </c>
    </row>
    <row r="40" spans="1:10" s="421" customFormat="1">
      <c r="B40" s="440" t="s">
        <v>27</v>
      </c>
      <c r="C40" s="421">
        <v>2017</v>
      </c>
      <c r="D40" s="421">
        <v>97</v>
      </c>
      <c r="E40" s="421">
        <v>213</v>
      </c>
    </row>
    <row r="41" spans="1:10" s="421" customFormat="1">
      <c r="B41" s="440" t="s">
        <v>27</v>
      </c>
      <c r="C41" s="421">
        <v>2018</v>
      </c>
      <c r="D41" s="421">
        <v>72</v>
      </c>
      <c r="E41" s="421">
        <v>171</v>
      </c>
    </row>
    <row r="42" spans="1:10" s="421" customFormat="1">
      <c r="B42" s="440" t="s">
        <v>27</v>
      </c>
      <c r="C42" s="421">
        <v>2019</v>
      </c>
      <c r="D42" s="421">
        <v>55</v>
      </c>
      <c r="E42" s="421">
        <v>141</v>
      </c>
    </row>
    <row r="43" spans="1:10" s="421" customFormat="1">
      <c r="B43" s="440" t="s">
        <v>27</v>
      </c>
      <c r="C43" s="421">
        <v>2020</v>
      </c>
      <c r="D43" s="421">
        <v>73</v>
      </c>
      <c r="E43" s="421">
        <v>123</v>
      </c>
    </row>
    <row r="44" spans="1:10" s="421" customFormat="1">
      <c r="B44" s="441" t="s">
        <v>501</v>
      </c>
      <c r="C44" s="442">
        <v>0</v>
      </c>
      <c r="D44" s="316">
        <v>704</v>
      </c>
      <c r="E44" s="316">
        <v>1496</v>
      </c>
    </row>
    <row r="45" spans="1:10" s="421" customFormat="1"/>
    <row r="46" spans="1:10" s="421" customFormat="1">
      <c r="A46" s="421" t="s">
        <v>592</v>
      </c>
    </row>
    <row r="47" spans="1:10" s="421" customFormat="1">
      <c r="A47" s="421" t="s">
        <v>502</v>
      </c>
    </row>
    <row r="48" spans="1:10" s="421" customFormat="1"/>
    <row r="49" spans="1:8" s="254" customFormat="1">
      <c r="A49" s="433" t="s">
        <v>463</v>
      </c>
      <c r="B49" s="433"/>
      <c r="C49" s="433"/>
      <c r="D49" s="433"/>
    </row>
    <row r="50" spans="1:8">
      <c r="A50" s="421"/>
      <c r="B50" s="421"/>
      <c r="C50" s="421"/>
      <c r="D50" s="421"/>
      <c r="E50" s="421"/>
      <c r="F50" s="421"/>
      <c r="G50" s="421"/>
      <c r="H50" s="421"/>
    </row>
    <row r="51" spans="1:8">
      <c r="A51" s="382"/>
      <c r="B51" s="382" t="s">
        <v>69</v>
      </c>
      <c r="C51" s="414">
        <v>2019</v>
      </c>
      <c r="D51" s="414" t="s">
        <v>69</v>
      </c>
      <c r="E51" s="421"/>
      <c r="F51" s="421"/>
      <c r="G51" s="421"/>
      <c r="H51" s="421"/>
    </row>
    <row r="52" spans="1:8">
      <c r="A52" s="382"/>
      <c r="B52" s="376" t="s">
        <v>8</v>
      </c>
      <c r="C52" s="382">
        <v>138</v>
      </c>
      <c r="D52" s="382"/>
      <c r="E52" s="421"/>
      <c r="F52" s="421"/>
      <c r="G52" s="421"/>
      <c r="H52" s="421"/>
    </row>
    <row r="53" spans="1:8">
      <c r="A53" s="382"/>
      <c r="B53" s="376" t="s">
        <v>24</v>
      </c>
      <c r="C53" s="382">
        <v>411</v>
      </c>
      <c r="D53" s="382"/>
      <c r="E53" s="421"/>
      <c r="F53" s="421"/>
      <c r="G53" s="421"/>
      <c r="H53" s="421"/>
    </row>
    <row r="54" spans="1:8">
      <c r="A54" s="382"/>
      <c r="B54" s="376" t="s">
        <v>17</v>
      </c>
      <c r="C54" s="382">
        <v>456</v>
      </c>
      <c r="D54" s="382"/>
      <c r="E54" s="421"/>
      <c r="F54" s="421"/>
      <c r="G54" s="421"/>
      <c r="H54" s="421"/>
    </row>
    <row r="55" spans="1:8">
      <c r="A55" s="382"/>
      <c r="B55" s="376" t="s">
        <v>11</v>
      </c>
      <c r="C55" s="382">
        <v>682</v>
      </c>
      <c r="D55" s="382"/>
      <c r="E55" s="421"/>
      <c r="F55" s="421"/>
      <c r="G55" s="421"/>
      <c r="H55" s="421"/>
    </row>
    <row r="56" spans="1:8">
      <c r="A56" s="382"/>
      <c r="B56" s="376" t="s">
        <v>21</v>
      </c>
      <c r="C56" s="382">
        <v>778</v>
      </c>
      <c r="D56" s="382"/>
      <c r="E56" s="421"/>
      <c r="F56" s="421"/>
      <c r="G56" s="421"/>
      <c r="H56" s="421"/>
    </row>
    <row r="57" spans="1:8">
      <c r="A57" s="382"/>
      <c r="B57" s="376" t="s">
        <v>9</v>
      </c>
      <c r="C57" s="382">
        <v>1060</v>
      </c>
      <c r="D57" s="382"/>
      <c r="E57" s="421"/>
      <c r="F57" s="421"/>
      <c r="G57" s="421"/>
      <c r="H57" s="421"/>
    </row>
    <row r="58" spans="1:8">
      <c r="A58" s="382"/>
      <c r="B58" s="376" t="s">
        <v>10</v>
      </c>
      <c r="C58" s="382">
        <v>1084</v>
      </c>
      <c r="D58" s="382"/>
      <c r="E58" s="421"/>
      <c r="F58" s="421"/>
      <c r="G58" s="421"/>
      <c r="H58" s="421"/>
    </row>
    <row r="59" spans="1:8">
      <c r="A59" s="382"/>
      <c r="B59" s="376" t="s">
        <v>28</v>
      </c>
      <c r="C59" s="382">
        <v>1127</v>
      </c>
      <c r="D59" s="382"/>
      <c r="E59" s="421"/>
      <c r="F59" s="421"/>
      <c r="G59" s="421"/>
      <c r="H59" s="421"/>
    </row>
    <row r="60" spans="1:8">
      <c r="A60" s="382"/>
      <c r="B60" s="376" t="s">
        <v>25</v>
      </c>
      <c r="C60" s="382">
        <v>2061</v>
      </c>
      <c r="D60" s="382"/>
      <c r="E60" s="421"/>
      <c r="F60" s="421"/>
      <c r="G60" s="421"/>
      <c r="H60" s="421"/>
    </row>
    <row r="61" spans="1:8">
      <c r="A61" s="382"/>
      <c r="B61" s="376" t="s">
        <v>19</v>
      </c>
      <c r="C61" s="382">
        <v>2131</v>
      </c>
      <c r="D61" s="382"/>
      <c r="E61" s="421"/>
      <c r="F61" s="421"/>
      <c r="G61" s="421"/>
      <c r="H61" s="421"/>
    </row>
    <row r="62" spans="1:8">
      <c r="A62" s="382"/>
      <c r="B62" s="376" t="s">
        <v>16</v>
      </c>
      <c r="C62" s="382">
        <v>2204</v>
      </c>
      <c r="D62" s="382"/>
      <c r="E62" s="421"/>
      <c r="F62" s="421"/>
      <c r="G62" s="421"/>
      <c r="H62" s="421"/>
    </row>
    <row r="63" spans="1:8">
      <c r="A63" s="382"/>
      <c r="B63" s="376" t="s">
        <v>14</v>
      </c>
      <c r="C63" s="382">
        <v>2238</v>
      </c>
      <c r="D63" s="382"/>
      <c r="E63" s="421"/>
      <c r="F63" s="421"/>
      <c r="G63" s="421"/>
      <c r="H63" s="421"/>
    </row>
    <row r="64" spans="1:8">
      <c r="A64" s="382"/>
      <c r="B64" s="371" t="s">
        <v>27</v>
      </c>
      <c r="C64" s="382"/>
      <c r="D64" s="386">
        <v>2736</v>
      </c>
      <c r="E64" s="421"/>
      <c r="F64" s="421"/>
      <c r="G64" s="421"/>
      <c r="H64" s="421"/>
    </row>
    <row r="65" spans="1:8">
      <c r="A65" s="382"/>
      <c r="B65" s="376" t="s">
        <v>18</v>
      </c>
      <c r="C65" s="382">
        <v>2736</v>
      </c>
      <c r="D65" s="382"/>
      <c r="E65" s="382"/>
      <c r="F65" s="382"/>
      <c r="G65" s="382"/>
      <c r="H65" s="382"/>
    </row>
    <row r="66" spans="1:8">
      <c r="A66" s="382"/>
      <c r="B66" s="376" t="s">
        <v>13</v>
      </c>
      <c r="C66" s="382">
        <v>2947</v>
      </c>
      <c r="D66" s="382"/>
      <c r="E66" s="382"/>
      <c r="F66" s="382"/>
      <c r="G66" s="382"/>
      <c r="H66" s="382"/>
    </row>
    <row r="67" spans="1:8">
      <c r="A67" s="382"/>
      <c r="B67" s="376" t="s">
        <v>12</v>
      </c>
      <c r="C67" s="382">
        <v>3021</v>
      </c>
      <c r="D67" s="382"/>
      <c r="E67" s="382"/>
      <c r="F67" s="382"/>
      <c r="G67" s="382"/>
      <c r="H67" s="382"/>
    </row>
    <row r="68" spans="1:8">
      <c r="A68" s="382"/>
      <c r="B68" s="376" t="s">
        <v>20</v>
      </c>
      <c r="C68" s="382">
        <v>3029</v>
      </c>
      <c r="D68" s="382"/>
      <c r="E68" s="382"/>
      <c r="F68" s="382"/>
      <c r="G68" s="382"/>
      <c r="H68" s="382"/>
    </row>
    <row r="69" spans="1:8">
      <c r="A69" s="382"/>
      <c r="B69" s="376" t="s">
        <v>26</v>
      </c>
      <c r="C69" s="382">
        <v>3600</v>
      </c>
      <c r="D69" s="382"/>
      <c r="E69" s="382"/>
      <c r="F69" s="382"/>
      <c r="G69" s="382"/>
      <c r="H69" s="382"/>
    </row>
    <row r="70" spans="1:8">
      <c r="A70" s="382"/>
      <c r="B70" s="376" t="s">
        <v>22</v>
      </c>
      <c r="C70" s="382">
        <v>3703</v>
      </c>
      <c r="D70" s="382"/>
      <c r="E70" s="382"/>
      <c r="F70" s="382"/>
      <c r="G70" s="382"/>
      <c r="H70" s="382"/>
    </row>
    <row r="71" spans="1:8">
      <c r="A71" s="382"/>
      <c r="B71" s="376" t="s">
        <v>15</v>
      </c>
      <c r="C71" s="382">
        <v>4146</v>
      </c>
      <c r="D71" s="382"/>
      <c r="E71" s="382"/>
      <c r="F71" s="382"/>
      <c r="G71" s="382"/>
      <c r="H71" s="382"/>
    </row>
    <row r="72" spans="1:8">
      <c r="A72" s="382"/>
      <c r="B72" s="376" t="s">
        <v>23</v>
      </c>
      <c r="C72" s="382">
        <v>4944</v>
      </c>
      <c r="D72" s="382"/>
      <c r="E72" s="382"/>
      <c r="F72" s="382"/>
      <c r="G72" s="382"/>
      <c r="H72" s="382"/>
    </row>
    <row r="73" spans="1:8">
      <c r="A73" s="382"/>
      <c r="B73" s="381" t="s">
        <v>44</v>
      </c>
      <c r="C73" s="418">
        <v>45232</v>
      </c>
      <c r="D73" s="382"/>
      <c r="E73" s="382"/>
      <c r="F73" s="382"/>
      <c r="G73" s="382"/>
      <c r="H73" s="382"/>
    </row>
    <row r="74" spans="1:8">
      <c r="A74" s="421"/>
      <c r="B74" s="421"/>
      <c r="C74" s="421"/>
      <c r="D74" s="421"/>
      <c r="E74" s="421"/>
      <c r="F74" s="421"/>
      <c r="G74" s="421"/>
      <c r="H74" s="421"/>
    </row>
    <row r="75" spans="1:8" ht="15" customHeight="1">
      <c r="A75" s="475" t="s">
        <v>464</v>
      </c>
      <c r="B75" s="476"/>
      <c r="C75" s="476"/>
      <c r="D75" s="476"/>
      <c r="E75" s="476"/>
      <c r="F75" s="476"/>
      <c r="G75" s="476"/>
      <c r="H75" s="476"/>
    </row>
    <row r="76" spans="1:8">
      <c r="A76" s="382" t="s">
        <v>465</v>
      </c>
      <c r="B76" s="382"/>
      <c r="C76" s="382"/>
      <c r="D76" s="382"/>
      <c r="E76" s="382"/>
      <c r="F76" s="382"/>
      <c r="G76" s="382"/>
      <c r="H76" s="382"/>
    </row>
  </sheetData>
  <sortState xmlns:xlrd2="http://schemas.microsoft.com/office/spreadsheetml/2017/richdata2" ref="B4:G24">
    <sortCondition ref="D4:D24"/>
  </sortState>
  <mergeCells count="2">
    <mergeCell ref="A1:I1"/>
    <mergeCell ref="A75:H75"/>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topLeftCell="A2" workbookViewId="0">
      <selection activeCell="C9" sqref="C9"/>
    </sheetView>
  </sheetViews>
  <sheetFormatPr defaultRowHeight="14.4"/>
  <cols>
    <col min="3" max="3" width="11.33203125" customWidth="1"/>
  </cols>
  <sheetData>
    <row r="1" spans="1:10" s="254" customFormat="1">
      <c r="A1" s="377" t="s">
        <v>466</v>
      </c>
    </row>
    <row r="2" spans="1:10" s="382" customFormat="1">
      <c r="A2" s="312"/>
      <c r="B2" s="312"/>
      <c r="C2" s="312"/>
      <c r="D2" s="312"/>
      <c r="E2" s="312"/>
      <c r="F2" s="312"/>
      <c r="G2" s="312"/>
      <c r="H2" s="312"/>
      <c r="I2" s="312"/>
      <c r="J2" s="312"/>
    </row>
    <row r="3" spans="1:10" s="382" customFormat="1" ht="43.2">
      <c r="B3" s="309" t="s">
        <v>69</v>
      </c>
      <c r="C3" s="310" t="s">
        <v>467</v>
      </c>
      <c r="D3" s="312" t="s">
        <v>69</v>
      </c>
      <c r="E3" s="312" t="s">
        <v>468</v>
      </c>
      <c r="F3" s="312"/>
      <c r="G3" s="312"/>
      <c r="H3" s="312"/>
      <c r="I3" s="312"/>
      <c r="J3" s="312"/>
    </row>
    <row r="4" spans="1:10" s="382" customFormat="1">
      <c r="B4" s="376" t="s">
        <v>24</v>
      </c>
      <c r="C4" s="267">
        <v>3.53</v>
      </c>
      <c r="D4" s="312"/>
      <c r="E4" s="312">
        <v>5.25</v>
      </c>
      <c r="F4" s="312"/>
      <c r="G4" s="312"/>
      <c r="H4" s="312"/>
      <c r="I4" s="312"/>
      <c r="J4" s="312"/>
    </row>
    <row r="5" spans="1:10" s="382" customFormat="1">
      <c r="B5" s="376" t="s">
        <v>13</v>
      </c>
      <c r="C5" s="267">
        <v>3.77</v>
      </c>
      <c r="D5" s="312"/>
      <c r="E5" s="312">
        <v>5.25</v>
      </c>
      <c r="F5" s="312"/>
      <c r="G5" s="312"/>
      <c r="H5" s="312"/>
      <c r="I5" s="312"/>
      <c r="J5" s="312"/>
    </row>
    <row r="6" spans="1:10" s="382" customFormat="1" ht="28.8">
      <c r="B6" s="376" t="s">
        <v>15</v>
      </c>
      <c r="C6" s="267">
        <v>4.0199999999999996</v>
      </c>
      <c r="D6" s="312"/>
      <c r="E6" s="312">
        <v>5.25</v>
      </c>
      <c r="F6" s="312"/>
      <c r="G6" s="312"/>
      <c r="H6" s="312"/>
      <c r="I6" s="312"/>
      <c r="J6" s="312"/>
    </row>
    <row r="7" spans="1:10" s="382" customFormat="1">
      <c r="B7" s="376" t="s">
        <v>20</v>
      </c>
      <c r="C7" s="267">
        <v>4.1500000000000004</v>
      </c>
      <c r="D7" s="312"/>
      <c r="E7" s="312">
        <v>5.25</v>
      </c>
      <c r="F7" s="312"/>
      <c r="G7" s="312"/>
      <c r="H7" s="312"/>
      <c r="I7" s="312"/>
      <c r="J7" s="312"/>
    </row>
    <row r="8" spans="1:10" s="382" customFormat="1">
      <c r="B8" s="376" t="s">
        <v>9</v>
      </c>
      <c r="C8" s="267">
        <v>4.24</v>
      </c>
      <c r="D8" s="312"/>
      <c r="E8" s="312">
        <v>5.25</v>
      </c>
      <c r="F8" s="312"/>
      <c r="G8" s="312"/>
      <c r="H8" s="312"/>
      <c r="I8" s="312"/>
      <c r="J8" s="312"/>
    </row>
    <row r="9" spans="1:10" s="382" customFormat="1">
      <c r="B9" s="371" t="s">
        <v>27</v>
      </c>
      <c r="D9" s="258">
        <v>4.28</v>
      </c>
      <c r="E9" s="312">
        <v>5.25</v>
      </c>
      <c r="F9" s="312"/>
      <c r="G9" s="312"/>
      <c r="H9" s="312"/>
      <c r="I9" s="312"/>
      <c r="J9" s="312"/>
    </row>
    <row r="10" spans="1:10" s="382" customFormat="1">
      <c r="B10" s="376" t="s">
        <v>10</v>
      </c>
      <c r="C10" s="267">
        <v>4.33</v>
      </c>
      <c r="D10" s="312"/>
      <c r="E10" s="312">
        <v>5.25</v>
      </c>
      <c r="F10" s="312"/>
      <c r="G10" s="312"/>
      <c r="H10" s="312"/>
      <c r="I10" s="312"/>
      <c r="J10" s="312"/>
    </row>
    <row r="11" spans="1:10" s="382" customFormat="1" ht="28.8">
      <c r="B11" s="376" t="s">
        <v>21</v>
      </c>
      <c r="C11" s="267">
        <v>4.41</v>
      </c>
      <c r="D11" s="312"/>
      <c r="E11" s="312">
        <v>5.25</v>
      </c>
      <c r="F11" s="312"/>
      <c r="G11" s="312"/>
      <c r="H11" s="312"/>
      <c r="I11" s="312"/>
      <c r="J11" s="312"/>
    </row>
    <row r="12" spans="1:10" s="382" customFormat="1" ht="28.8">
      <c r="B12" s="376" t="s">
        <v>12</v>
      </c>
      <c r="C12" s="267">
        <v>4.5199999999999996</v>
      </c>
      <c r="D12" s="312"/>
      <c r="E12" s="312">
        <v>5.25</v>
      </c>
      <c r="F12" s="312"/>
      <c r="G12" s="312"/>
      <c r="H12" s="312"/>
      <c r="I12" s="312"/>
      <c r="J12" s="312"/>
    </row>
    <row r="13" spans="1:10" s="382" customFormat="1">
      <c r="B13" s="376" t="s">
        <v>17</v>
      </c>
      <c r="C13" s="267">
        <v>4.87</v>
      </c>
      <c r="D13" s="312"/>
      <c r="E13" s="312">
        <v>5.25</v>
      </c>
      <c r="F13" s="312"/>
      <c r="G13" s="312"/>
      <c r="H13" s="312"/>
      <c r="I13" s="312"/>
      <c r="J13" s="312"/>
    </row>
    <row r="14" spans="1:10" s="382" customFormat="1" ht="28.8">
      <c r="B14" s="376" t="s">
        <v>28</v>
      </c>
      <c r="C14" s="267">
        <v>4.91</v>
      </c>
      <c r="D14" s="312"/>
      <c r="E14" s="312">
        <v>5.25</v>
      </c>
      <c r="F14" s="312"/>
      <c r="G14" s="312"/>
      <c r="H14" s="312"/>
      <c r="I14" s="312"/>
      <c r="J14" s="312"/>
    </row>
    <row r="15" spans="1:10" s="382" customFormat="1" ht="28.8">
      <c r="B15" s="376" t="s">
        <v>16</v>
      </c>
      <c r="C15" s="267">
        <v>4.91</v>
      </c>
      <c r="D15" s="312"/>
      <c r="E15" s="312">
        <v>5.25</v>
      </c>
      <c r="F15" s="312"/>
      <c r="G15" s="312"/>
      <c r="H15" s="312"/>
      <c r="I15" s="312"/>
      <c r="J15" s="312"/>
    </row>
    <row r="16" spans="1:10" s="382" customFormat="1">
      <c r="B16" s="376" t="s">
        <v>18</v>
      </c>
      <c r="C16" s="267">
        <v>5.16</v>
      </c>
      <c r="D16" s="312"/>
      <c r="E16" s="312">
        <v>5.25</v>
      </c>
      <c r="F16" s="312"/>
      <c r="G16" s="312"/>
      <c r="H16" s="312"/>
      <c r="I16" s="312"/>
      <c r="J16" s="312"/>
    </row>
    <row r="17" spans="1:10" s="382" customFormat="1">
      <c r="B17" s="376" t="s">
        <v>19</v>
      </c>
      <c r="C17" s="267">
        <v>5.47</v>
      </c>
      <c r="D17" s="312"/>
      <c r="E17" s="312">
        <v>5.25</v>
      </c>
      <c r="F17" s="312"/>
      <c r="G17" s="312"/>
      <c r="H17" s="312"/>
      <c r="I17" s="312"/>
      <c r="J17" s="312"/>
    </row>
    <row r="18" spans="1:10" s="382" customFormat="1">
      <c r="B18" s="376" t="s">
        <v>25</v>
      </c>
      <c r="C18" s="267">
        <v>5.68</v>
      </c>
      <c r="D18" s="312"/>
      <c r="E18" s="312">
        <v>5.25</v>
      </c>
      <c r="F18" s="312"/>
      <c r="G18" s="312"/>
      <c r="H18" s="312"/>
      <c r="I18" s="312"/>
      <c r="J18" s="312"/>
    </row>
    <row r="19" spans="1:10" s="382" customFormat="1">
      <c r="B19" s="376" t="s">
        <v>22</v>
      </c>
      <c r="C19" s="267">
        <v>5.93</v>
      </c>
      <c r="D19" s="312"/>
      <c r="E19" s="312">
        <v>5.25</v>
      </c>
      <c r="F19" s="312"/>
      <c r="G19" s="312"/>
      <c r="H19" s="312"/>
      <c r="I19" s="312"/>
      <c r="J19" s="312"/>
    </row>
    <row r="20" spans="1:10" s="382" customFormat="1" ht="28.8">
      <c r="B20" s="376" t="s">
        <v>14</v>
      </c>
      <c r="C20" s="267">
        <v>6.06</v>
      </c>
      <c r="D20" s="312"/>
      <c r="E20" s="312">
        <v>5.25</v>
      </c>
      <c r="F20" s="312"/>
      <c r="G20" s="312"/>
      <c r="H20" s="312"/>
      <c r="I20" s="312"/>
      <c r="J20" s="312"/>
    </row>
    <row r="21" spans="1:10" s="382" customFormat="1">
      <c r="B21" s="376" t="s">
        <v>23</v>
      </c>
      <c r="C21" s="267">
        <v>7.43</v>
      </c>
      <c r="D21" s="312"/>
      <c r="E21" s="312">
        <v>5.25</v>
      </c>
      <c r="F21" s="312"/>
      <c r="G21" s="312"/>
      <c r="H21" s="312"/>
      <c r="I21" s="312"/>
      <c r="J21" s="312"/>
    </row>
    <row r="22" spans="1:10" s="382" customFormat="1" ht="28.8">
      <c r="B22" s="376" t="s">
        <v>8</v>
      </c>
      <c r="C22" s="267">
        <v>7.83</v>
      </c>
      <c r="D22" s="312"/>
      <c r="E22" s="312">
        <v>5.25</v>
      </c>
      <c r="F22" s="312"/>
      <c r="G22" s="312"/>
      <c r="H22" s="312"/>
      <c r="I22" s="312"/>
      <c r="J22" s="312"/>
    </row>
    <row r="23" spans="1:10" s="382" customFormat="1">
      <c r="B23" s="376" t="s">
        <v>26</v>
      </c>
      <c r="C23" s="267">
        <v>8.4600000000000009</v>
      </c>
      <c r="D23" s="312"/>
      <c r="E23" s="312">
        <v>5.25</v>
      </c>
      <c r="F23" s="312"/>
      <c r="G23" s="312"/>
      <c r="H23" s="312"/>
      <c r="I23" s="312"/>
      <c r="J23" s="312"/>
    </row>
    <row r="24" spans="1:10" s="382" customFormat="1">
      <c r="B24" s="376" t="s">
        <v>11</v>
      </c>
      <c r="C24" s="267" t="s">
        <v>179</v>
      </c>
      <c r="D24" s="312"/>
      <c r="E24" s="312">
        <v>5.25</v>
      </c>
      <c r="F24" s="312"/>
      <c r="G24" s="312"/>
      <c r="H24" s="312"/>
      <c r="I24" s="312"/>
      <c r="J24" s="312"/>
    </row>
    <row r="25" spans="1:10" s="382" customFormat="1" ht="28.8">
      <c r="B25" s="381" t="s">
        <v>44</v>
      </c>
      <c r="C25" s="233">
        <v>5.25</v>
      </c>
      <c r="D25" s="312"/>
      <c r="E25" s="312"/>
      <c r="F25" s="312"/>
      <c r="G25" s="312"/>
      <c r="H25" s="312"/>
      <c r="I25" s="312"/>
      <c r="J25" s="312"/>
    </row>
    <row r="26" spans="1:10" s="382" customFormat="1">
      <c r="A26" s="312"/>
      <c r="B26" s="312"/>
      <c r="C26" s="312"/>
      <c r="D26" s="312"/>
      <c r="E26" s="312"/>
      <c r="F26" s="312"/>
      <c r="G26" s="312"/>
      <c r="H26" s="312"/>
      <c r="I26" s="312"/>
      <c r="J26" s="312"/>
    </row>
    <row r="27" spans="1:10" s="382" customFormat="1">
      <c r="A27" s="311" t="s">
        <v>469</v>
      </c>
      <c r="B27" s="312"/>
      <c r="C27" s="312"/>
      <c r="D27" s="312"/>
      <c r="E27" s="312"/>
      <c r="F27" s="312"/>
      <c r="G27" s="312"/>
      <c r="H27" s="312"/>
      <c r="I27" s="312"/>
      <c r="J27" s="312"/>
    </row>
    <row r="28" spans="1:10" s="382" customFormat="1">
      <c r="A28" s="477" t="s">
        <v>470</v>
      </c>
      <c r="B28" s="478"/>
      <c r="C28" s="478"/>
      <c r="D28" s="478"/>
      <c r="E28" s="478"/>
      <c r="F28" s="478"/>
      <c r="G28" s="478"/>
      <c r="H28" s="478"/>
      <c r="I28" s="478"/>
      <c r="J28" s="312"/>
    </row>
    <row r="29" spans="1:10" s="382" customFormat="1">
      <c r="A29" s="312"/>
      <c r="B29" s="312"/>
      <c r="C29" s="312"/>
      <c r="D29" s="312"/>
      <c r="E29" s="312"/>
      <c r="F29" s="312"/>
      <c r="G29" s="312"/>
      <c r="H29" s="312"/>
      <c r="I29" s="312"/>
      <c r="J29" s="312"/>
    </row>
  </sheetData>
  <mergeCells count="1">
    <mergeCell ref="A28:I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7"/>
  <sheetViews>
    <sheetView topLeftCell="A199" zoomScale="70" zoomScaleNormal="70" workbookViewId="0">
      <selection activeCell="K375" sqref="K375"/>
    </sheetView>
  </sheetViews>
  <sheetFormatPr defaultColWidth="8.6640625" defaultRowHeight="14.4"/>
  <cols>
    <col min="1" max="1" width="8.6640625" style="215"/>
    <col min="2" max="5" width="8.6640625" style="1"/>
    <col min="6" max="16384" width="8.6640625" style="215"/>
  </cols>
  <sheetData>
    <row r="1" spans="1:6" s="53" customFormat="1">
      <c r="A1" s="54" t="s">
        <v>2</v>
      </c>
      <c r="B1" s="18"/>
      <c r="C1" s="18"/>
      <c r="D1" s="18"/>
      <c r="E1" s="18"/>
    </row>
    <row r="2" spans="1:6" ht="28.8">
      <c r="B2" s="193" t="s">
        <v>3</v>
      </c>
      <c r="C2" s="193" t="s">
        <v>4</v>
      </c>
      <c r="D2" s="193" t="s">
        <v>5</v>
      </c>
      <c r="E2" s="193" t="s">
        <v>6</v>
      </c>
      <c r="F2" s="219" t="s">
        <v>7</v>
      </c>
    </row>
    <row r="3" spans="1:6">
      <c r="A3" s="215" t="s">
        <v>9</v>
      </c>
      <c r="B3" s="1">
        <v>21</v>
      </c>
      <c r="C3" s="1">
        <v>22</v>
      </c>
      <c r="D3" s="1">
        <v>20.875</v>
      </c>
      <c r="E3" s="1">
        <v>0.25</v>
      </c>
      <c r="F3" s="215">
        <v>2.2999999999999998</v>
      </c>
    </row>
    <row r="4" spans="1:6">
      <c r="A4" s="215" t="s">
        <v>8</v>
      </c>
      <c r="B4" s="1">
        <v>20</v>
      </c>
      <c r="C4" s="1">
        <v>22</v>
      </c>
      <c r="D4" s="1">
        <v>19.875</v>
      </c>
      <c r="E4" s="1">
        <v>0.25</v>
      </c>
    </row>
    <row r="5" spans="1:6">
      <c r="A5" s="215" t="s">
        <v>10</v>
      </c>
      <c r="B5" s="1">
        <v>19</v>
      </c>
      <c r="C5" s="1">
        <v>22</v>
      </c>
      <c r="D5" s="1">
        <v>18.875</v>
      </c>
      <c r="E5" s="1">
        <v>0.25</v>
      </c>
    </row>
    <row r="6" spans="1:6">
      <c r="A6" s="215" t="s">
        <v>13</v>
      </c>
      <c r="B6" s="1">
        <v>18</v>
      </c>
      <c r="C6" s="1">
        <v>22</v>
      </c>
      <c r="D6" s="1">
        <v>17.875</v>
      </c>
      <c r="E6" s="1">
        <v>0.25</v>
      </c>
    </row>
    <row r="7" spans="1:6">
      <c r="A7" s="215" t="s">
        <v>14</v>
      </c>
      <c r="B7" s="1">
        <v>17</v>
      </c>
      <c r="C7" s="1">
        <v>22</v>
      </c>
      <c r="D7" s="1">
        <v>16.875</v>
      </c>
      <c r="E7" s="1">
        <v>0.25</v>
      </c>
    </row>
    <row r="8" spans="1:6">
      <c r="A8" s="215" t="s">
        <v>11</v>
      </c>
      <c r="B8" s="1">
        <v>16</v>
      </c>
      <c r="C8" s="1">
        <v>22</v>
      </c>
      <c r="D8" s="1">
        <v>15.875</v>
      </c>
      <c r="E8" s="1">
        <v>0.25</v>
      </c>
    </row>
    <row r="9" spans="1:6">
      <c r="A9" s="215" t="s">
        <v>15</v>
      </c>
      <c r="B9" s="1">
        <v>15</v>
      </c>
      <c r="C9" s="1">
        <v>22</v>
      </c>
      <c r="D9" s="1">
        <v>14.875</v>
      </c>
      <c r="E9" s="1">
        <v>0.25</v>
      </c>
    </row>
    <row r="10" spans="1:6">
      <c r="A10" s="215" t="s">
        <v>16</v>
      </c>
      <c r="B10" s="1">
        <v>14</v>
      </c>
      <c r="C10" s="1">
        <v>22</v>
      </c>
      <c r="D10" s="1">
        <v>13.875</v>
      </c>
      <c r="E10" s="1">
        <v>0.25</v>
      </c>
    </row>
    <row r="11" spans="1:6">
      <c r="A11" s="215" t="s">
        <v>12</v>
      </c>
      <c r="B11" s="1">
        <v>13</v>
      </c>
      <c r="C11" s="1">
        <v>22</v>
      </c>
      <c r="D11" s="1">
        <v>12.875</v>
      </c>
      <c r="E11" s="1">
        <v>0.25</v>
      </c>
    </row>
    <row r="12" spans="1:6">
      <c r="A12" s="215" t="s">
        <v>17</v>
      </c>
      <c r="B12" s="1">
        <v>12</v>
      </c>
      <c r="C12" s="1">
        <v>22</v>
      </c>
      <c r="D12" s="1">
        <v>11.875</v>
      </c>
      <c r="E12" s="1">
        <v>0.25</v>
      </c>
    </row>
    <row r="13" spans="1:6">
      <c r="A13" s="215" t="s">
        <v>18</v>
      </c>
      <c r="B13" s="1">
        <v>11</v>
      </c>
      <c r="C13" s="1">
        <v>22</v>
      </c>
      <c r="D13" s="1">
        <v>10.875</v>
      </c>
      <c r="E13" s="1">
        <v>0.25</v>
      </c>
    </row>
    <row r="14" spans="1:6">
      <c r="A14" s="215" t="s">
        <v>19</v>
      </c>
      <c r="B14" s="1">
        <v>10</v>
      </c>
      <c r="C14" s="1">
        <v>22</v>
      </c>
      <c r="D14" s="1">
        <v>9.875</v>
      </c>
      <c r="E14" s="1">
        <v>0.25</v>
      </c>
    </row>
    <row r="15" spans="1:6">
      <c r="A15" s="215" t="s">
        <v>26</v>
      </c>
      <c r="B15" s="1">
        <v>9</v>
      </c>
      <c r="C15" s="1">
        <v>22</v>
      </c>
      <c r="D15" s="1">
        <v>8.875</v>
      </c>
      <c r="E15" s="1">
        <v>0.25</v>
      </c>
    </row>
    <row r="16" spans="1:6">
      <c r="A16" s="215" t="s">
        <v>27</v>
      </c>
      <c r="B16" s="1">
        <v>8</v>
      </c>
      <c r="C16" s="1">
        <v>22</v>
      </c>
      <c r="D16" s="1">
        <v>7.875</v>
      </c>
      <c r="E16" s="1">
        <v>0.25</v>
      </c>
    </row>
    <row r="17" spans="1:6">
      <c r="A17" s="215" t="s">
        <v>20</v>
      </c>
      <c r="B17" s="1">
        <v>7</v>
      </c>
      <c r="C17" s="1">
        <v>22</v>
      </c>
      <c r="D17" s="1">
        <v>6.875</v>
      </c>
      <c r="E17" s="1">
        <v>0.25</v>
      </c>
    </row>
    <row r="18" spans="1:6">
      <c r="A18" s="215" t="s">
        <v>22</v>
      </c>
      <c r="B18" s="1">
        <v>6</v>
      </c>
      <c r="C18" s="1">
        <v>22</v>
      </c>
      <c r="D18" s="1">
        <v>5.875</v>
      </c>
      <c r="E18" s="1">
        <v>0.25</v>
      </c>
    </row>
    <row r="19" spans="1:6">
      <c r="A19" s="215" t="s">
        <v>21</v>
      </c>
      <c r="B19" s="1">
        <v>5</v>
      </c>
      <c r="C19" s="1">
        <v>22</v>
      </c>
      <c r="D19" s="1">
        <v>4.875</v>
      </c>
      <c r="E19" s="1">
        <v>0.25</v>
      </c>
    </row>
    <row r="20" spans="1:6">
      <c r="A20" s="215" t="s">
        <v>24</v>
      </c>
      <c r="B20" s="1">
        <v>4</v>
      </c>
      <c r="C20" s="1">
        <v>22</v>
      </c>
      <c r="D20" s="1">
        <v>3.875</v>
      </c>
      <c r="E20" s="1">
        <v>0.25</v>
      </c>
    </row>
    <row r="21" spans="1:6">
      <c r="A21" s="215" t="s">
        <v>23</v>
      </c>
      <c r="B21" s="1">
        <v>3</v>
      </c>
      <c r="C21" s="1">
        <v>22</v>
      </c>
      <c r="D21" s="1">
        <v>2.875</v>
      </c>
      <c r="E21" s="1">
        <v>0.25</v>
      </c>
    </row>
    <row r="22" spans="1:6">
      <c r="A22" s="215" t="s">
        <v>25</v>
      </c>
      <c r="B22" s="1">
        <v>2</v>
      </c>
      <c r="C22" s="1">
        <v>22</v>
      </c>
      <c r="D22" s="1">
        <v>1.875</v>
      </c>
      <c r="E22" s="1">
        <v>0.25</v>
      </c>
    </row>
    <row r="23" spans="1:6">
      <c r="A23" s="215" t="s">
        <v>28</v>
      </c>
      <c r="B23" s="1">
        <v>1</v>
      </c>
      <c r="C23" s="1">
        <v>22</v>
      </c>
      <c r="D23" s="1">
        <v>0.875</v>
      </c>
      <c r="E23" s="1">
        <v>0.25</v>
      </c>
    </row>
    <row r="25" spans="1:6">
      <c r="A25" s="215" t="s">
        <v>8</v>
      </c>
      <c r="B25" s="1">
        <v>21</v>
      </c>
      <c r="C25" s="1">
        <v>22</v>
      </c>
      <c r="D25" s="1">
        <v>20.875</v>
      </c>
      <c r="E25" s="1">
        <v>0.25</v>
      </c>
      <c r="F25" s="215">
        <v>2.6</v>
      </c>
    </row>
    <row r="26" spans="1:6">
      <c r="A26" s="215" t="s">
        <v>10</v>
      </c>
      <c r="B26" s="1">
        <v>20</v>
      </c>
      <c r="C26" s="1">
        <v>22</v>
      </c>
      <c r="D26" s="1">
        <v>19.875</v>
      </c>
      <c r="E26" s="1">
        <v>0.25</v>
      </c>
    </row>
    <row r="27" spans="1:6">
      <c r="A27" s="215" t="s">
        <v>13</v>
      </c>
      <c r="B27" s="1">
        <v>19</v>
      </c>
      <c r="C27" s="1">
        <v>22</v>
      </c>
      <c r="D27" s="1">
        <v>18.875</v>
      </c>
      <c r="E27" s="1">
        <v>0.25</v>
      </c>
    </row>
    <row r="28" spans="1:6">
      <c r="A28" s="215" t="s">
        <v>14</v>
      </c>
      <c r="B28" s="1">
        <v>18</v>
      </c>
      <c r="C28" s="1">
        <v>22</v>
      </c>
      <c r="D28" s="1">
        <v>17.875</v>
      </c>
      <c r="E28" s="1">
        <v>0.25</v>
      </c>
    </row>
    <row r="29" spans="1:6">
      <c r="A29" s="215" t="s">
        <v>9</v>
      </c>
      <c r="B29" s="1">
        <v>17</v>
      </c>
      <c r="C29" s="1">
        <v>22</v>
      </c>
      <c r="D29" s="1">
        <v>16.875</v>
      </c>
      <c r="E29" s="1">
        <v>0.25</v>
      </c>
    </row>
    <row r="30" spans="1:6">
      <c r="A30" s="215" t="s">
        <v>12</v>
      </c>
      <c r="B30" s="1">
        <v>16</v>
      </c>
      <c r="C30" s="1">
        <v>22</v>
      </c>
      <c r="D30" s="1">
        <v>15.875</v>
      </c>
      <c r="E30" s="1">
        <v>0.25</v>
      </c>
    </row>
    <row r="31" spans="1:6">
      <c r="A31" s="215" t="s">
        <v>242</v>
      </c>
      <c r="B31" s="1">
        <v>15</v>
      </c>
      <c r="C31" s="1">
        <v>22</v>
      </c>
      <c r="D31" s="1">
        <v>14.875</v>
      </c>
      <c r="E31" s="1">
        <v>0.25</v>
      </c>
    </row>
    <row r="32" spans="1:6">
      <c r="A32" s="215" t="s">
        <v>16</v>
      </c>
      <c r="B32" s="1">
        <v>14</v>
      </c>
      <c r="C32" s="1">
        <v>22</v>
      </c>
      <c r="D32" s="1">
        <v>13.875</v>
      </c>
      <c r="E32" s="1">
        <v>0.25</v>
      </c>
    </row>
    <row r="33" spans="1:6">
      <c r="A33" s="215" t="s">
        <v>17</v>
      </c>
      <c r="B33" s="1">
        <v>13</v>
      </c>
      <c r="C33" s="1">
        <v>22</v>
      </c>
      <c r="D33" s="1">
        <v>12.875</v>
      </c>
      <c r="E33" s="1">
        <v>0.25</v>
      </c>
    </row>
    <row r="34" spans="1:6">
      <c r="A34" s="215" t="s">
        <v>15</v>
      </c>
      <c r="B34" s="1">
        <v>12</v>
      </c>
      <c r="C34" s="1">
        <v>22</v>
      </c>
      <c r="D34" s="1">
        <v>11.875</v>
      </c>
      <c r="E34" s="1">
        <v>0.25</v>
      </c>
    </row>
    <row r="35" spans="1:6">
      <c r="A35" s="215" t="s">
        <v>18</v>
      </c>
      <c r="B35" s="1">
        <v>11</v>
      </c>
      <c r="C35" s="1">
        <v>22</v>
      </c>
      <c r="D35" s="1">
        <v>10.875</v>
      </c>
      <c r="E35" s="1">
        <v>0.25</v>
      </c>
    </row>
    <row r="36" spans="1:6">
      <c r="A36" s="215" t="s">
        <v>20</v>
      </c>
      <c r="B36" s="1">
        <v>10</v>
      </c>
      <c r="C36" s="1">
        <v>22</v>
      </c>
      <c r="D36" s="1">
        <v>9.875</v>
      </c>
      <c r="E36" s="1">
        <v>0.25</v>
      </c>
    </row>
    <row r="37" spans="1:6">
      <c r="A37" s="215" t="s">
        <v>19</v>
      </c>
      <c r="B37" s="1">
        <v>9</v>
      </c>
      <c r="C37" s="1">
        <v>22</v>
      </c>
      <c r="D37" s="1">
        <v>8.875</v>
      </c>
      <c r="E37" s="1">
        <v>0.25</v>
      </c>
    </row>
    <row r="38" spans="1:6">
      <c r="A38" s="215" t="s">
        <v>32</v>
      </c>
      <c r="B38" s="1">
        <v>8</v>
      </c>
      <c r="C38" s="1">
        <v>22</v>
      </c>
      <c r="D38" s="1">
        <v>7.875</v>
      </c>
      <c r="E38" s="1">
        <v>0.25</v>
      </c>
    </row>
    <row r="39" spans="1:6">
      <c r="A39" s="215" t="s">
        <v>22</v>
      </c>
      <c r="B39" s="1">
        <v>7</v>
      </c>
      <c r="C39" s="1">
        <v>22</v>
      </c>
      <c r="D39" s="1">
        <v>6.875</v>
      </c>
      <c r="E39" s="1">
        <v>0.25</v>
      </c>
    </row>
    <row r="40" spans="1:6">
      <c r="A40" s="215" t="s">
        <v>25</v>
      </c>
      <c r="B40" s="1">
        <v>6</v>
      </c>
      <c r="C40" s="1">
        <v>22</v>
      </c>
      <c r="D40" s="1">
        <v>5.875</v>
      </c>
      <c r="E40" s="1">
        <v>0.25</v>
      </c>
    </row>
    <row r="41" spans="1:6">
      <c r="A41" s="215" t="s">
        <v>28</v>
      </c>
      <c r="B41" s="1">
        <v>5</v>
      </c>
      <c r="C41" s="1">
        <v>22</v>
      </c>
      <c r="D41" s="1">
        <v>4.875</v>
      </c>
      <c r="E41" s="1">
        <v>0.25</v>
      </c>
    </row>
    <row r="42" spans="1:6">
      <c r="A42" s="215" t="s">
        <v>26</v>
      </c>
      <c r="B42" s="1">
        <v>4</v>
      </c>
      <c r="C42" s="1">
        <v>22</v>
      </c>
      <c r="D42" s="1">
        <v>3.875</v>
      </c>
      <c r="E42" s="1">
        <v>0.25</v>
      </c>
    </row>
    <row r="43" spans="1:6">
      <c r="A43" s="215" t="s">
        <v>23</v>
      </c>
      <c r="B43" s="1">
        <v>3</v>
      </c>
      <c r="C43" s="1">
        <v>22</v>
      </c>
      <c r="D43" s="1">
        <v>2.875</v>
      </c>
      <c r="E43" s="1">
        <v>0.25</v>
      </c>
    </row>
    <row r="44" spans="1:6">
      <c r="A44" s="215" t="s">
        <v>27</v>
      </c>
      <c r="B44" s="1">
        <v>2</v>
      </c>
      <c r="C44" s="1">
        <v>22</v>
      </c>
      <c r="D44" s="1">
        <v>1.875</v>
      </c>
      <c r="E44" s="1">
        <v>0.25</v>
      </c>
    </row>
    <row r="45" spans="1:6">
      <c r="A45" s="215" t="s">
        <v>24</v>
      </c>
      <c r="B45" s="1">
        <v>1</v>
      </c>
      <c r="C45" s="1">
        <v>22</v>
      </c>
      <c r="D45" s="1">
        <v>0.875</v>
      </c>
      <c r="E45" s="1">
        <v>0.25</v>
      </c>
    </row>
    <row r="47" spans="1:6">
      <c r="A47" s="215" t="s">
        <v>8</v>
      </c>
      <c r="B47" s="1">
        <v>21</v>
      </c>
      <c r="C47" s="1">
        <v>22</v>
      </c>
      <c r="D47" s="1">
        <v>20.875</v>
      </c>
      <c r="E47" s="1">
        <v>0.25</v>
      </c>
      <c r="F47" s="215">
        <v>3.1</v>
      </c>
    </row>
    <row r="48" spans="1:6">
      <c r="A48" s="215" t="s">
        <v>11</v>
      </c>
      <c r="B48" s="1">
        <v>20</v>
      </c>
      <c r="C48" s="1">
        <v>22</v>
      </c>
      <c r="D48" s="1">
        <v>19.875</v>
      </c>
      <c r="E48" s="1">
        <v>0.25</v>
      </c>
    </row>
    <row r="49" spans="1:5">
      <c r="A49" s="215" t="s">
        <v>17</v>
      </c>
      <c r="B49" s="1">
        <v>19</v>
      </c>
      <c r="C49" s="1">
        <v>22</v>
      </c>
      <c r="D49" s="1">
        <v>18.875</v>
      </c>
      <c r="E49" s="1">
        <v>0.25</v>
      </c>
    </row>
    <row r="50" spans="1:5">
      <c r="A50" s="215" t="s">
        <v>12</v>
      </c>
      <c r="B50" s="1">
        <v>18</v>
      </c>
      <c r="C50" s="1">
        <v>22</v>
      </c>
      <c r="D50" s="1">
        <v>17.875</v>
      </c>
      <c r="E50" s="1">
        <v>0.25</v>
      </c>
    </row>
    <row r="51" spans="1:5">
      <c r="A51" s="215" t="s">
        <v>9</v>
      </c>
      <c r="B51" s="1">
        <v>17</v>
      </c>
      <c r="C51" s="1">
        <v>22</v>
      </c>
      <c r="D51" s="1">
        <v>16.875</v>
      </c>
      <c r="E51" s="1">
        <v>0.25</v>
      </c>
    </row>
    <row r="52" spans="1:5">
      <c r="A52" s="215" t="s">
        <v>16</v>
      </c>
      <c r="B52" s="1">
        <v>16</v>
      </c>
      <c r="C52" s="1">
        <v>22</v>
      </c>
      <c r="D52" s="1">
        <v>15.875</v>
      </c>
      <c r="E52" s="1">
        <v>0.25</v>
      </c>
    </row>
    <row r="53" spans="1:5">
      <c r="A53" s="215" t="s">
        <v>10</v>
      </c>
      <c r="B53" s="1">
        <v>15</v>
      </c>
      <c r="C53" s="1">
        <v>22</v>
      </c>
      <c r="D53" s="1">
        <v>14.875</v>
      </c>
      <c r="E53" s="1">
        <v>0.25</v>
      </c>
    </row>
    <row r="54" spans="1:5">
      <c r="A54" s="215" t="s">
        <v>24</v>
      </c>
      <c r="B54" s="1">
        <v>14</v>
      </c>
      <c r="C54" s="1">
        <v>22</v>
      </c>
      <c r="D54" s="1">
        <v>13.875</v>
      </c>
      <c r="E54" s="1">
        <v>0.25</v>
      </c>
    </row>
    <row r="55" spans="1:5">
      <c r="A55" s="215" t="s">
        <v>15</v>
      </c>
      <c r="B55" s="1">
        <v>13</v>
      </c>
      <c r="C55" s="1">
        <v>22</v>
      </c>
      <c r="D55" s="1">
        <v>12.875</v>
      </c>
      <c r="E55" s="1">
        <v>0.25</v>
      </c>
    </row>
    <row r="56" spans="1:5">
      <c r="A56" s="215" t="s">
        <v>19</v>
      </c>
      <c r="B56" s="1">
        <v>12</v>
      </c>
      <c r="C56" s="1">
        <v>22</v>
      </c>
      <c r="D56" s="1">
        <v>11.875</v>
      </c>
      <c r="E56" s="1">
        <v>0.25</v>
      </c>
    </row>
    <row r="57" spans="1:5">
      <c r="A57" s="215" t="s">
        <v>20</v>
      </c>
      <c r="B57" s="1">
        <v>11</v>
      </c>
      <c r="C57" s="1">
        <v>22</v>
      </c>
      <c r="D57" s="1">
        <v>10.875</v>
      </c>
      <c r="E57" s="1">
        <v>0.25</v>
      </c>
    </row>
    <row r="58" spans="1:5">
      <c r="A58" s="215" t="s">
        <v>22</v>
      </c>
      <c r="B58" s="1">
        <v>10</v>
      </c>
      <c r="C58" s="1">
        <v>22</v>
      </c>
      <c r="D58" s="1">
        <v>9.875</v>
      </c>
      <c r="E58" s="1">
        <v>0.25</v>
      </c>
    </row>
    <row r="59" spans="1:5">
      <c r="A59" s="215" t="s">
        <v>14</v>
      </c>
      <c r="B59" s="1">
        <v>9</v>
      </c>
      <c r="C59" s="1">
        <v>22</v>
      </c>
      <c r="D59" s="1">
        <v>8.875</v>
      </c>
      <c r="E59" s="1">
        <v>0.25</v>
      </c>
    </row>
    <row r="60" spans="1:5">
      <c r="A60" s="215" t="s">
        <v>21</v>
      </c>
      <c r="B60" s="1">
        <v>8</v>
      </c>
      <c r="C60" s="1">
        <v>22</v>
      </c>
      <c r="D60" s="1">
        <v>7.875</v>
      </c>
      <c r="E60" s="1">
        <v>0.25</v>
      </c>
    </row>
    <row r="61" spans="1:5">
      <c r="A61" s="215" t="s">
        <v>13</v>
      </c>
      <c r="B61" s="1">
        <v>7</v>
      </c>
      <c r="C61" s="1">
        <v>22</v>
      </c>
      <c r="D61" s="1">
        <v>6.875</v>
      </c>
      <c r="E61" s="1">
        <v>0.25</v>
      </c>
    </row>
    <row r="62" spans="1:5">
      <c r="A62" s="215" t="s">
        <v>18</v>
      </c>
      <c r="B62" s="1">
        <v>6</v>
      </c>
      <c r="C62" s="1">
        <v>22</v>
      </c>
      <c r="D62" s="1">
        <v>5.875</v>
      </c>
      <c r="E62" s="1">
        <v>0.25</v>
      </c>
    </row>
    <row r="63" spans="1:5">
      <c r="A63" s="215" t="s">
        <v>25</v>
      </c>
      <c r="B63" s="1">
        <v>5</v>
      </c>
      <c r="C63" s="1">
        <v>22</v>
      </c>
      <c r="D63" s="1">
        <v>4.875</v>
      </c>
      <c r="E63" s="1">
        <v>0.25</v>
      </c>
    </row>
    <row r="64" spans="1:5">
      <c r="A64" s="215" t="s">
        <v>26</v>
      </c>
      <c r="B64" s="1">
        <v>4</v>
      </c>
      <c r="C64" s="1">
        <v>22</v>
      </c>
      <c r="D64" s="1">
        <v>3.875</v>
      </c>
      <c r="E64" s="1">
        <v>0.25</v>
      </c>
    </row>
    <row r="65" spans="1:6">
      <c r="A65" s="215" t="s">
        <v>28</v>
      </c>
      <c r="B65" s="1">
        <v>3</v>
      </c>
      <c r="C65" s="1">
        <v>22</v>
      </c>
      <c r="D65" s="1">
        <v>2.875</v>
      </c>
      <c r="E65" s="1">
        <v>0.25</v>
      </c>
    </row>
    <row r="66" spans="1:6">
      <c r="A66" s="215" t="s">
        <v>27</v>
      </c>
      <c r="B66" s="1">
        <v>2</v>
      </c>
      <c r="C66" s="1">
        <v>22</v>
      </c>
      <c r="D66" s="1">
        <v>1.875</v>
      </c>
      <c r="E66" s="1">
        <v>0.25</v>
      </c>
    </row>
    <row r="67" spans="1:6">
      <c r="A67" s="215" t="s">
        <v>23</v>
      </c>
      <c r="B67" s="1">
        <v>1</v>
      </c>
      <c r="C67" s="1">
        <v>22</v>
      </c>
      <c r="D67" s="1">
        <v>0.875</v>
      </c>
      <c r="E67" s="1">
        <v>0.25</v>
      </c>
    </row>
    <row r="69" spans="1:6">
      <c r="A69" s="207" t="s">
        <v>10</v>
      </c>
      <c r="B69" s="83">
        <v>21</v>
      </c>
      <c r="C69" s="1">
        <v>22</v>
      </c>
      <c r="D69" s="1">
        <v>20.875</v>
      </c>
      <c r="E69" s="1">
        <v>0.25</v>
      </c>
      <c r="F69" s="83">
        <v>4.0999999999999996</v>
      </c>
    </row>
    <row r="70" spans="1:6">
      <c r="A70" s="207" t="s">
        <v>8</v>
      </c>
      <c r="B70" s="83">
        <v>20</v>
      </c>
      <c r="C70" s="1">
        <v>22</v>
      </c>
      <c r="D70" s="1">
        <v>19.875</v>
      </c>
      <c r="E70" s="1">
        <v>0.25</v>
      </c>
      <c r="F70" s="7"/>
    </row>
    <row r="71" spans="1:6">
      <c r="A71" s="207" t="s">
        <v>9</v>
      </c>
      <c r="B71" s="83">
        <v>19</v>
      </c>
      <c r="C71" s="1">
        <v>22</v>
      </c>
      <c r="D71" s="1">
        <v>18.875</v>
      </c>
      <c r="E71" s="1">
        <v>0.25</v>
      </c>
      <c r="F71" s="22"/>
    </row>
    <row r="72" spans="1:6">
      <c r="A72" s="207" t="s">
        <v>11</v>
      </c>
      <c r="B72" s="83">
        <v>18</v>
      </c>
      <c r="C72" s="1">
        <v>22</v>
      </c>
      <c r="D72" s="1">
        <v>17.875</v>
      </c>
      <c r="E72" s="1">
        <v>0.25</v>
      </c>
      <c r="F72" s="7"/>
    </row>
    <row r="73" spans="1:6">
      <c r="A73" s="207" t="s">
        <v>12</v>
      </c>
      <c r="B73" s="83">
        <v>17</v>
      </c>
      <c r="C73" s="1">
        <v>22</v>
      </c>
      <c r="D73" s="1">
        <v>16.875</v>
      </c>
      <c r="E73" s="1">
        <v>0.25</v>
      </c>
      <c r="F73" s="7"/>
    </row>
    <row r="74" spans="1:6">
      <c r="A74" s="207" t="s">
        <v>13</v>
      </c>
      <c r="B74" s="83">
        <v>16</v>
      </c>
      <c r="C74" s="1">
        <v>22</v>
      </c>
      <c r="D74" s="1">
        <v>15.875</v>
      </c>
      <c r="E74" s="1">
        <v>0.25</v>
      </c>
      <c r="F74" s="7"/>
    </row>
    <row r="75" spans="1:6">
      <c r="A75" s="207" t="s">
        <v>14</v>
      </c>
      <c r="B75" s="83">
        <v>15</v>
      </c>
      <c r="C75" s="1">
        <v>22</v>
      </c>
      <c r="D75" s="1">
        <v>14.875</v>
      </c>
      <c r="E75" s="1">
        <v>0.25</v>
      </c>
      <c r="F75" s="7"/>
    </row>
    <row r="76" spans="1:6">
      <c r="A76" s="207" t="s">
        <v>18</v>
      </c>
      <c r="B76" s="83">
        <v>14</v>
      </c>
      <c r="C76" s="1">
        <v>22</v>
      </c>
      <c r="D76" s="1">
        <v>13.875</v>
      </c>
      <c r="E76" s="1">
        <v>0.25</v>
      </c>
      <c r="F76" s="7"/>
    </row>
    <row r="77" spans="1:6">
      <c r="A77" s="207" t="s">
        <v>15</v>
      </c>
      <c r="B77" s="83">
        <v>13</v>
      </c>
      <c r="C77" s="1">
        <v>22</v>
      </c>
      <c r="D77" s="1">
        <v>12.875</v>
      </c>
      <c r="E77" s="1">
        <v>0.25</v>
      </c>
      <c r="F77" s="22"/>
    </row>
    <row r="78" spans="1:6">
      <c r="A78" s="207" t="s">
        <v>16</v>
      </c>
      <c r="B78" s="83">
        <v>12</v>
      </c>
      <c r="C78" s="1">
        <v>22</v>
      </c>
      <c r="D78" s="1">
        <v>11.875</v>
      </c>
      <c r="E78" s="1">
        <v>0.25</v>
      </c>
      <c r="F78" s="7"/>
    </row>
    <row r="79" spans="1:6">
      <c r="A79" s="207" t="s">
        <v>19</v>
      </c>
      <c r="B79" s="83">
        <v>11</v>
      </c>
      <c r="C79" s="1">
        <v>22</v>
      </c>
      <c r="D79" s="1">
        <v>10.875</v>
      </c>
      <c r="E79" s="1">
        <v>0.25</v>
      </c>
      <c r="F79" s="7"/>
    </row>
    <row r="80" spans="1:6">
      <c r="A80" s="207" t="s">
        <v>17</v>
      </c>
      <c r="B80" s="83">
        <v>10</v>
      </c>
      <c r="C80" s="1">
        <v>22</v>
      </c>
      <c r="D80" s="1">
        <v>9.875</v>
      </c>
      <c r="E80" s="1">
        <v>0.25</v>
      </c>
      <c r="F80" s="211"/>
    </row>
    <row r="81" spans="1:6">
      <c r="A81" s="207" t="s">
        <v>20</v>
      </c>
      <c r="B81" s="83">
        <v>9</v>
      </c>
      <c r="C81" s="1">
        <v>22</v>
      </c>
      <c r="D81" s="1">
        <v>7.875</v>
      </c>
      <c r="E81" s="1">
        <v>0.25</v>
      </c>
      <c r="F81" s="7"/>
    </row>
    <row r="82" spans="1:6">
      <c r="A82" s="207" t="s">
        <v>22</v>
      </c>
      <c r="B82" s="83">
        <v>8</v>
      </c>
      <c r="C82" s="1">
        <v>22</v>
      </c>
      <c r="D82" s="1">
        <v>6.875</v>
      </c>
      <c r="E82" s="1">
        <v>0.25</v>
      </c>
      <c r="F82" s="7"/>
    </row>
    <row r="83" spans="1:6">
      <c r="A83" s="207" t="s">
        <v>27</v>
      </c>
      <c r="B83" s="83">
        <v>7</v>
      </c>
      <c r="C83" s="1">
        <v>22</v>
      </c>
      <c r="D83" s="1">
        <v>5.875</v>
      </c>
      <c r="E83" s="1">
        <v>0.25</v>
      </c>
      <c r="F83" s="7"/>
    </row>
    <row r="84" spans="1:6">
      <c r="A84" s="207" t="s">
        <v>25</v>
      </c>
      <c r="B84" s="83">
        <v>6</v>
      </c>
      <c r="C84" s="1">
        <v>22</v>
      </c>
      <c r="D84" s="1">
        <v>4.875</v>
      </c>
      <c r="E84" s="1">
        <v>0.25</v>
      </c>
      <c r="F84" s="7"/>
    </row>
    <row r="85" spans="1:6">
      <c r="A85" s="207" t="s">
        <v>23</v>
      </c>
      <c r="B85" s="83">
        <v>5</v>
      </c>
      <c r="C85" s="1">
        <v>22</v>
      </c>
      <c r="D85" s="1">
        <v>3.875</v>
      </c>
      <c r="E85" s="1">
        <v>0.25</v>
      </c>
      <c r="F85" s="7"/>
    </row>
    <row r="86" spans="1:6">
      <c r="A86" s="207" t="s">
        <v>24</v>
      </c>
      <c r="B86" s="83">
        <v>4</v>
      </c>
      <c r="C86" s="1">
        <v>22</v>
      </c>
      <c r="D86" s="1">
        <v>1.875</v>
      </c>
      <c r="E86" s="1">
        <v>0.25</v>
      </c>
      <c r="F86" s="7"/>
    </row>
    <row r="87" spans="1:6">
      <c r="A87" s="207" t="s">
        <v>26</v>
      </c>
      <c r="B87" s="83">
        <v>3</v>
      </c>
      <c r="C87" s="1">
        <v>22</v>
      </c>
      <c r="D87" s="1">
        <v>0.875</v>
      </c>
      <c r="E87" s="1">
        <v>0.25</v>
      </c>
      <c r="F87" s="7"/>
    </row>
    <row r="88" spans="1:6">
      <c r="A88" s="207" t="s">
        <v>21</v>
      </c>
      <c r="B88" s="83">
        <v>2</v>
      </c>
      <c r="C88" s="1">
        <v>22</v>
      </c>
      <c r="D88" s="1">
        <v>0.875</v>
      </c>
      <c r="E88" s="1">
        <v>0.25</v>
      </c>
      <c r="F88" s="7"/>
    </row>
    <row r="89" spans="1:6">
      <c r="A89" s="207" t="s">
        <v>28</v>
      </c>
      <c r="B89" s="83">
        <v>1</v>
      </c>
      <c r="C89" s="1">
        <v>22</v>
      </c>
      <c r="D89" s="1">
        <v>0.875</v>
      </c>
      <c r="E89" s="1">
        <v>0.25</v>
      </c>
      <c r="F89" s="7"/>
    </row>
    <row r="90" spans="1:6">
      <c r="A90" s="207"/>
      <c r="F90" s="7"/>
    </row>
    <row r="91" spans="1:6">
      <c r="A91" s="66" t="s">
        <v>26</v>
      </c>
      <c r="B91" s="66">
        <v>21</v>
      </c>
      <c r="C91" s="215">
        <v>22</v>
      </c>
      <c r="D91" s="215">
        <f t="shared" ref="D91:D111" si="0">B91-E91/2</f>
        <v>20.875</v>
      </c>
      <c r="E91" s="215">
        <v>0.25</v>
      </c>
      <c r="F91" s="215">
        <v>6.3</v>
      </c>
    </row>
    <row r="92" spans="1:6">
      <c r="A92" s="66" t="s">
        <v>23</v>
      </c>
      <c r="B92" s="66">
        <v>20</v>
      </c>
      <c r="C92" s="215">
        <v>22</v>
      </c>
      <c r="D92" s="215">
        <f t="shared" si="0"/>
        <v>19.875</v>
      </c>
      <c r="E92" s="215">
        <v>0.25</v>
      </c>
    </row>
    <row r="93" spans="1:6">
      <c r="A93" s="66" t="s">
        <v>13</v>
      </c>
      <c r="B93" s="66">
        <v>19</v>
      </c>
      <c r="C93" s="215">
        <v>22</v>
      </c>
      <c r="D93" s="215">
        <f t="shared" si="0"/>
        <v>18.875</v>
      </c>
      <c r="E93" s="215">
        <v>0.25</v>
      </c>
    </row>
    <row r="94" spans="1:6">
      <c r="A94" s="66" t="s">
        <v>19</v>
      </c>
      <c r="B94" s="66">
        <v>18</v>
      </c>
      <c r="C94" s="215">
        <v>22</v>
      </c>
      <c r="D94" s="215">
        <f t="shared" si="0"/>
        <v>17.875</v>
      </c>
      <c r="E94" s="215">
        <v>0.25</v>
      </c>
    </row>
    <row r="95" spans="1:6">
      <c r="A95" s="66" t="s">
        <v>27</v>
      </c>
      <c r="B95" s="66">
        <v>17</v>
      </c>
      <c r="C95" s="215">
        <v>22</v>
      </c>
      <c r="D95" s="215">
        <f t="shared" si="0"/>
        <v>16.875</v>
      </c>
      <c r="E95" s="215">
        <v>0.25</v>
      </c>
    </row>
    <row r="96" spans="1:6">
      <c r="A96" s="66" t="s">
        <v>18</v>
      </c>
      <c r="B96" s="66">
        <v>16</v>
      </c>
      <c r="C96" s="215">
        <v>22</v>
      </c>
      <c r="D96" s="215">
        <f t="shared" si="0"/>
        <v>15.875</v>
      </c>
      <c r="E96" s="215">
        <v>0.25</v>
      </c>
    </row>
    <row r="97" spans="1:6" ht="28.8">
      <c r="A97" s="66" t="s">
        <v>15</v>
      </c>
      <c r="B97" s="66">
        <v>15</v>
      </c>
      <c r="C97" s="215">
        <v>22</v>
      </c>
      <c r="D97" s="215">
        <f t="shared" si="0"/>
        <v>14.875</v>
      </c>
      <c r="E97" s="215">
        <v>0.25</v>
      </c>
    </row>
    <row r="98" spans="1:6">
      <c r="A98" s="66" t="s">
        <v>22</v>
      </c>
      <c r="B98" s="66">
        <v>14</v>
      </c>
      <c r="C98" s="215">
        <v>22</v>
      </c>
      <c r="D98" s="215">
        <f t="shared" si="0"/>
        <v>13.875</v>
      </c>
      <c r="E98" s="215">
        <v>0.25</v>
      </c>
    </row>
    <row r="99" spans="1:6" ht="28.8">
      <c r="A99" s="66" t="s">
        <v>14</v>
      </c>
      <c r="B99" s="66">
        <v>13</v>
      </c>
      <c r="C99" s="215">
        <v>22</v>
      </c>
      <c r="D99" s="215">
        <f t="shared" si="0"/>
        <v>12.875</v>
      </c>
      <c r="E99" s="215">
        <v>0.25</v>
      </c>
    </row>
    <row r="100" spans="1:6">
      <c r="A100" s="66" t="s">
        <v>9</v>
      </c>
      <c r="B100" s="66">
        <v>12</v>
      </c>
      <c r="C100" s="215">
        <v>22</v>
      </c>
      <c r="D100" s="215">
        <f t="shared" si="0"/>
        <v>11.875</v>
      </c>
      <c r="E100" s="215">
        <v>0.25</v>
      </c>
    </row>
    <row r="101" spans="1:6">
      <c r="A101" s="66" t="s">
        <v>20</v>
      </c>
      <c r="B101" s="66">
        <v>11</v>
      </c>
      <c r="C101" s="215">
        <v>22</v>
      </c>
      <c r="D101" s="215">
        <f t="shared" si="0"/>
        <v>10.875</v>
      </c>
      <c r="E101" s="215">
        <v>0.25</v>
      </c>
    </row>
    <row r="102" spans="1:6">
      <c r="A102" s="66" t="s">
        <v>10</v>
      </c>
      <c r="B102" s="66">
        <v>10</v>
      </c>
      <c r="C102" s="215">
        <v>22</v>
      </c>
      <c r="D102" s="215">
        <f t="shared" si="0"/>
        <v>9.875</v>
      </c>
      <c r="E102" s="215">
        <v>0.25</v>
      </c>
    </row>
    <row r="103" spans="1:6" ht="28.8">
      <c r="A103" s="66" t="s">
        <v>21</v>
      </c>
      <c r="B103" s="66">
        <v>9</v>
      </c>
      <c r="C103" s="215">
        <v>22</v>
      </c>
      <c r="D103" s="215">
        <f t="shared" si="0"/>
        <v>8.875</v>
      </c>
      <c r="E103" s="215">
        <v>0.25</v>
      </c>
    </row>
    <row r="104" spans="1:6" ht="28.8">
      <c r="A104" s="66" t="s">
        <v>12</v>
      </c>
      <c r="B104" s="66">
        <v>8</v>
      </c>
      <c r="C104" s="215">
        <v>22</v>
      </c>
      <c r="D104" s="215">
        <f t="shared" si="0"/>
        <v>7.875</v>
      </c>
      <c r="E104" s="215">
        <v>0.25</v>
      </c>
    </row>
    <row r="105" spans="1:6" ht="28.8">
      <c r="A105" s="66" t="s">
        <v>16</v>
      </c>
      <c r="B105" s="66">
        <v>7</v>
      </c>
      <c r="C105" s="215">
        <v>22</v>
      </c>
      <c r="D105" s="215">
        <f t="shared" si="0"/>
        <v>6.875</v>
      </c>
      <c r="E105" s="215">
        <v>0.25</v>
      </c>
    </row>
    <row r="106" spans="1:6" ht="28.8">
      <c r="A106" s="66" t="s">
        <v>8</v>
      </c>
      <c r="B106" s="66">
        <v>6</v>
      </c>
      <c r="C106" s="215">
        <v>22</v>
      </c>
      <c r="D106" s="215">
        <f t="shared" si="0"/>
        <v>5.875</v>
      </c>
      <c r="E106" s="215">
        <v>0.25</v>
      </c>
    </row>
    <row r="107" spans="1:6">
      <c r="A107" s="66" t="s">
        <v>11</v>
      </c>
      <c r="B107" s="66">
        <v>5</v>
      </c>
      <c r="C107" s="215">
        <v>22</v>
      </c>
      <c r="D107" s="215">
        <f t="shared" si="0"/>
        <v>4.875</v>
      </c>
      <c r="E107" s="215">
        <v>0.25</v>
      </c>
    </row>
    <row r="108" spans="1:6">
      <c r="A108" s="66" t="s">
        <v>17</v>
      </c>
      <c r="B108" s="66">
        <v>4</v>
      </c>
      <c r="C108" s="215">
        <v>22</v>
      </c>
      <c r="D108" s="215">
        <f t="shared" si="0"/>
        <v>3.875</v>
      </c>
      <c r="E108" s="215">
        <v>0.25</v>
      </c>
    </row>
    <row r="109" spans="1:6">
      <c r="A109" s="66" t="s">
        <v>25</v>
      </c>
      <c r="B109" s="66">
        <v>3</v>
      </c>
      <c r="C109" s="215">
        <v>22</v>
      </c>
      <c r="D109" s="215">
        <f t="shared" si="0"/>
        <v>2.875</v>
      </c>
      <c r="E109" s="215">
        <v>0.25</v>
      </c>
    </row>
    <row r="110" spans="1:6">
      <c r="A110" s="66" t="s">
        <v>24</v>
      </c>
      <c r="B110" s="66">
        <v>2</v>
      </c>
      <c r="C110" s="215">
        <v>22</v>
      </c>
      <c r="D110" s="215">
        <f t="shared" si="0"/>
        <v>1.875</v>
      </c>
      <c r="E110" s="215">
        <v>0.25</v>
      </c>
    </row>
    <row r="111" spans="1:6" ht="28.8">
      <c r="A111" s="66" t="s">
        <v>28</v>
      </c>
      <c r="B111" s="66">
        <v>1</v>
      </c>
      <c r="C111" s="215">
        <v>22</v>
      </c>
      <c r="D111" s="215">
        <f t="shared" si="0"/>
        <v>0.875</v>
      </c>
      <c r="E111" s="215">
        <v>0.25</v>
      </c>
    </row>
    <row r="112" spans="1:6">
      <c r="A112" s="207"/>
      <c r="B112" s="208"/>
      <c r="C112" s="208"/>
      <c r="D112" s="215"/>
      <c r="E112" s="208"/>
      <c r="F112" s="7"/>
    </row>
    <row r="113" spans="1:6">
      <c r="A113" s="215" t="s">
        <v>26</v>
      </c>
      <c r="B113" s="1">
        <v>21</v>
      </c>
      <c r="C113" s="1">
        <v>22</v>
      </c>
      <c r="D113" s="1">
        <v>20.875</v>
      </c>
      <c r="E113" s="1">
        <v>0.25</v>
      </c>
      <c r="F113" s="215">
        <v>6.4</v>
      </c>
    </row>
    <row r="114" spans="1:6">
      <c r="A114" s="215" t="s">
        <v>23</v>
      </c>
      <c r="B114" s="1">
        <v>20</v>
      </c>
      <c r="C114" s="1">
        <v>22</v>
      </c>
      <c r="D114" s="1">
        <v>19.875</v>
      </c>
      <c r="E114" s="1">
        <v>0.25</v>
      </c>
    </row>
    <row r="115" spans="1:6">
      <c r="A115" s="215" t="s">
        <v>18</v>
      </c>
      <c r="B115" s="1">
        <v>19</v>
      </c>
      <c r="C115" s="1">
        <v>22</v>
      </c>
      <c r="D115" s="1">
        <v>18.875</v>
      </c>
      <c r="E115" s="1">
        <v>0.25</v>
      </c>
    </row>
    <row r="116" spans="1:6">
      <c r="A116" s="215" t="s">
        <v>13</v>
      </c>
      <c r="B116" s="1">
        <v>18</v>
      </c>
      <c r="C116" s="1">
        <v>22</v>
      </c>
      <c r="D116" s="1">
        <v>17.875</v>
      </c>
      <c r="E116" s="1">
        <v>0.25</v>
      </c>
    </row>
    <row r="117" spans="1:6">
      <c r="A117" s="215" t="s">
        <v>27</v>
      </c>
      <c r="B117" s="1">
        <v>17</v>
      </c>
      <c r="C117" s="1">
        <v>22</v>
      </c>
      <c r="D117" s="1">
        <v>16.875</v>
      </c>
      <c r="E117" s="1">
        <v>0.25</v>
      </c>
    </row>
    <row r="118" spans="1:6">
      <c r="A118" s="215" t="s">
        <v>22</v>
      </c>
      <c r="B118" s="1">
        <v>16</v>
      </c>
      <c r="C118" s="1">
        <v>22</v>
      </c>
      <c r="D118" s="1">
        <v>15.875</v>
      </c>
      <c r="E118" s="1">
        <v>0.25</v>
      </c>
    </row>
    <row r="119" spans="1:6">
      <c r="A119" s="215" t="s">
        <v>19</v>
      </c>
      <c r="B119" s="1">
        <v>15</v>
      </c>
      <c r="C119" s="1">
        <v>22</v>
      </c>
      <c r="D119" s="1">
        <v>14.875</v>
      </c>
      <c r="E119" s="1">
        <v>0.25</v>
      </c>
    </row>
    <row r="120" spans="1:6">
      <c r="A120" s="215" t="s">
        <v>15</v>
      </c>
      <c r="B120" s="1">
        <v>14</v>
      </c>
      <c r="C120" s="1">
        <v>22</v>
      </c>
      <c r="D120" s="1">
        <v>13.875</v>
      </c>
      <c r="E120" s="1">
        <v>0.25</v>
      </c>
    </row>
    <row r="121" spans="1:6">
      <c r="A121" s="215" t="s">
        <v>25</v>
      </c>
      <c r="B121" s="1">
        <v>13</v>
      </c>
      <c r="C121" s="1">
        <v>22</v>
      </c>
      <c r="D121" s="1">
        <v>12.875</v>
      </c>
      <c r="E121" s="1">
        <v>0.25</v>
      </c>
    </row>
    <row r="122" spans="1:6">
      <c r="A122" s="215" t="s">
        <v>14</v>
      </c>
      <c r="B122" s="1">
        <v>12</v>
      </c>
      <c r="C122" s="1">
        <v>22</v>
      </c>
      <c r="D122" s="1">
        <v>11.875</v>
      </c>
      <c r="E122" s="1">
        <v>0.25</v>
      </c>
    </row>
    <row r="123" spans="1:6">
      <c r="A123" s="215" t="s">
        <v>16</v>
      </c>
      <c r="B123" s="1">
        <v>11</v>
      </c>
      <c r="C123" s="1">
        <v>22</v>
      </c>
      <c r="D123" s="1">
        <v>10.875</v>
      </c>
      <c r="E123" s="1">
        <v>0.25</v>
      </c>
    </row>
    <row r="124" spans="1:6">
      <c r="A124" s="215" t="s">
        <v>12</v>
      </c>
      <c r="B124" s="1">
        <v>10</v>
      </c>
      <c r="C124" s="1">
        <v>22</v>
      </c>
      <c r="D124" s="1">
        <v>9.875</v>
      </c>
      <c r="E124" s="1">
        <v>0.25</v>
      </c>
    </row>
    <row r="125" spans="1:6">
      <c r="A125" s="215" t="s">
        <v>9</v>
      </c>
      <c r="B125" s="1">
        <v>9</v>
      </c>
      <c r="C125" s="1">
        <v>22</v>
      </c>
      <c r="D125" s="1">
        <v>8.875</v>
      </c>
      <c r="E125" s="1">
        <v>0.25</v>
      </c>
    </row>
    <row r="126" spans="1:6">
      <c r="A126" s="215" t="s">
        <v>28</v>
      </c>
      <c r="B126" s="1">
        <v>8</v>
      </c>
      <c r="C126" s="1">
        <v>22</v>
      </c>
      <c r="D126" s="1">
        <v>7.875</v>
      </c>
      <c r="E126" s="1">
        <v>0.25</v>
      </c>
    </row>
    <row r="127" spans="1:6">
      <c r="A127" s="215" t="s">
        <v>10</v>
      </c>
      <c r="B127" s="1">
        <v>7</v>
      </c>
      <c r="C127" s="1">
        <v>22</v>
      </c>
      <c r="D127" s="1">
        <v>6.875</v>
      </c>
      <c r="E127" s="1">
        <v>0.25</v>
      </c>
    </row>
    <row r="128" spans="1:6">
      <c r="A128" s="215" t="s">
        <v>21</v>
      </c>
      <c r="B128" s="1">
        <v>6</v>
      </c>
      <c r="C128" s="1">
        <v>22</v>
      </c>
      <c r="D128" s="1">
        <v>5.875</v>
      </c>
      <c r="E128" s="1">
        <v>0.25</v>
      </c>
    </row>
    <row r="129" spans="1:6">
      <c r="A129" s="215" t="s">
        <v>24</v>
      </c>
      <c r="B129" s="1">
        <v>5</v>
      </c>
      <c r="C129" s="1">
        <v>22</v>
      </c>
      <c r="D129" s="1">
        <v>4.875</v>
      </c>
      <c r="E129" s="1">
        <v>0.25</v>
      </c>
    </row>
    <row r="130" spans="1:6">
      <c r="A130" s="215" t="s">
        <v>20</v>
      </c>
      <c r="B130" s="1">
        <v>4</v>
      </c>
      <c r="C130" s="1">
        <v>22</v>
      </c>
      <c r="D130" s="1">
        <v>3.875</v>
      </c>
      <c r="E130" s="1">
        <v>0.25</v>
      </c>
    </row>
    <row r="131" spans="1:6">
      <c r="A131" s="215" t="s">
        <v>17</v>
      </c>
      <c r="B131" s="1">
        <v>3</v>
      </c>
      <c r="C131" s="1">
        <v>22</v>
      </c>
      <c r="D131" s="1">
        <v>2.875</v>
      </c>
      <c r="E131" s="1">
        <v>0.25</v>
      </c>
    </row>
    <row r="132" spans="1:6">
      <c r="A132" s="215" t="s">
        <v>11</v>
      </c>
      <c r="B132" s="1">
        <v>2</v>
      </c>
      <c r="C132" s="1">
        <v>22</v>
      </c>
      <c r="D132" s="1">
        <v>1.875</v>
      </c>
      <c r="E132" s="1">
        <v>0.25</v>
      </c>
    </row>
    <row r="133" spans="1:6">
      <c r="A133" s="215" t="s">
        <v>8</v>
      </c>
      <c r="B133" s="1">
        <v>1</v>
      </c>
      <c r="C133" s="1">
        <v>22</v>
      </c>
      <c r="D133" s="1">
        <v>0.875</v>
      </c>
      <c r="E133" s="1">
        <v>0.25</v>
      </c>
    </row>
    <row r="135" spans="1:6">
      <c r="A135" s="215" t="s">
        <v>11</v>
      </c>
      <c r="B135" s="1">
        <v>21</v>
      </c>
      <c r="C135" s="1">
        <v>22</v>
      </c>
      <c r="D135" s="1">
        <v>20.875</v>
      </c>
      <c r="E135" s="1">
        <v>0.25</v>
      </c>
      <c r="F135" s="215">
        <v>7.1</v>
      </c>
    </row>
    <row r="136" spans="1:6">
      <c r="A136" s="215" t="s">
        <v>110</v>
      </c>
      <c r="B136" s="1">
        <v>20</v>
      </c>
      <c r="C136" s="1">
        <v>22</v>
      </c>
      <c r="D136" s="1">
        <v>19.875</v>
      </c>
      <c r="E136" s="1">
        <v>0.25</v>
      </c>
    </row>
    <row r="137" spans="1:6">
      <c r="A137" s="215" t="s">
        <v>17</v>
      </c>
      <c r="B137" s="1">
        <v>19</v>
      </c>
      <c r="C137" s="1">
        <v>22</v>
      </c>
      <c r="D137" s="1">
        <v>18.875</v>
      </c>
      <c r="E137" s="1">
        <v>0.25</v>
      </c>
    </row>
    <row r="138" spans="1:6">
      <c r="A138" s="215" t="s">
        <v>21</v>
      </c>
      <c r="B138" s="1">
        <v>18</v>
      </c>
      <c r="C138" s="1">
        <v>22</v>
      </c>
      <c r="D138" s="1">
        <v>17.875</v>
      </c>
      <c r="E138" s="1">
        <v>0.25</v>
      </c>
    </row>
    <row r="139" spans="1:6">
      <c r="A139" s="215" t="s">
        <v>24</v>
      </c>
      <c r="B139" s="1">
        <v>17</v>
      </c>
      <c r="C139" s="1">
        <v>22</v>
      </c>
      <c r="D139" s="1">
        <v>16.875</v>
      </c>
      <c r="E139" s="1">
        <v>0.25</v>
      </c>
    </row>
    <row r="140" spans="1:6">
      <c r="A140" s="215" t="s">
        <v>22</v>
      </c>
      <c r="B140" s="1">
        <v>16</v>
      </c>
      <c r="C140" s="1">
        <v>22</v>
      </c>
      <c r="D140" s="1">
        <v>15.875</v>
      </c>
      <c r="E140" s="1">
        <v>0.25</v>
      </c>
    </row>
    <row r="141" spans="1:6">
      <c r="A141" s="215" t="s">
        <v>28</v>
      </c>
      <c r="B141" s="1">
        <v>15</v>
      </c>
      <c r="C141" s="1">
        <v>22</v>
      </c>
      <c r="D141" s="1">
        <v>14.875</v>
      </c>
      <c r="E141" s="1">
        <v>0.25</v>
      </c>
    </row>
    <row r="142" spans="1:6">
      <c r="A142" s="215" t="s">
        <v>20</v>
      </c>
      <c r="B142" s="1">
        <v>14</v>
      </c>
      <c r="C142" s="1">
        <v>22</v>
      </c>
      <c r="D142" s="1">
        <v>13.875</v>
      </c>
      <c r="E142" s="1">
        <v>0.25</v>
      </c>
    </row>
    <row r="143" spans="1:6">
      <c r="A143" s="215" t="s">
        <v>12</v>
      </c>
      <c r="B143" s="1">
        <v>13</v>
      </c>
      <c r="C143" s="1">
        <v>22</v>
      </c>
      <c r="D143" s="1">
        <v>12.875</v>
      </c>
      <c r="E143" s="1">
        <v>0.25</v>
      </c>
    </row>
    <row r="144" spans="1:6">
      <c r="A144" s="215" t="s">
        <v>25</v>
      </c>
      <c r="B144" s="1">
        <v>12</v>
      </c>
      <c r="C144" s="1">
        <v>22</v>
      </c>
      <c r="D144" s="1">
        <v>11.875</v>
      </c>
      <c r="E144" s="1">
        <v>0.25</v>
      </c>
    </row>
    <row r="145" spans="1:6">
      <c r="A145" s="215" t="s">
        <v>13</v>
      </c>
      <c r="B145" s="1">
        <v>11</v>
      </c>
      <c r="C145" s="1">
        <v>22</v>
      </c>
      <c r="D145" s="1">
        <v>10.875</v>
      </c>
      <c r="E145" s="1">
        <v>0.25</v>
      </c>
    </row>
    <row r="146" spans="1:6">
      <c r="A146" s="215" t="s">
        <v>14</v>
      </c>
      <c r="B146" s="1">
        <v>10</v>
      </c>
      <c r="C146" s="1">
        <v>22</v>
      </c>
      <c r="D146" s="1">
        <v>9.875</v>
      </c>
      <c r="E146" s="1">
        <v>0.25</v>
      </c>
    </row>
    <row r="147" spans="1:6">
      <c r="A147" s="215" t="s">
        <v>9</v>
      </c>
      <c r="B147" s="1">
        <v>9</v>
      </c>
      <c r="C147" s="1">
        <v>22</v>
      </c>
      <c r="D147" s="1">
        <v>8.875</v>
      </c>
      <c r="E147" s="1">
        <v>0.25</v>
      </c>
    </row>
    <row r="148" spans="1:6">
      <c r="A148" s="215" t="s">
        <v>19</v>
      </c>
      <c r="B148" s="1">
        <v>8</v>
      </c>
      <c r="C148" s="1">
        <v>22</v>
      </c>
      <c r="D148" s="1">
        <v>7.875</v>
      </c>
      <c r="E148" s="1">
        <v>0.25</v>
      </c>
    </row>
    <row r="149" spans="1:6">
      <c r="A149" s="215" t="s">
        <v>26</v>
      </c>
      <c r="B149" s="1">
        <v>7</v>
      </c>
      <c r="C149" s="1">
        <v>22</v>
      </c>
      <c r="D149" s="1">
        <v>6.875</v>
      </c>
      <c r="E149" s="1">
        <v>0.25</v>
      </c>
    </row>
    <row r="150" spans="1:6">
      <c r="A150" s="215" t="s">
        <v>15</v>
      </c>
      <c r="B150" s="1">
        <v>6</v>
      </c>
      <c r="C150" s="1">
        <v>22</v>
      </c>
      <c r="D150" s="1">
        <v>5.875</v>
      </c>
      <c r="E150" s="1">
        <v>0.25</v>
      </c>
    </row>
    <row r="151" spans="1:6">
      <c r="A151" s="215" t="s">
        <v>16</v>
      </c>
      <c r="B151" s="1">
        <v>5</v>
      </c>
      <c r="C151" s="1">
        <v>22</v>
      </c>
      <c r="D151" s="1">
        <v>4.875</v>
      </c>
      <c r="E151" s="1">
        <v>0.25</v>
      </c>
    </row>
    <row r="152" spans="1:6">
      <c r="A152" s="215" t="s">
        <v>23</v>
      </c>
      <c r="B152" s="1">
        <v>4</v>
      </c>
      <c r="C152" s="1">
        <v>22</v>
      </c>
      <c r="D152" s="1">
        <v>3.875</v>
      </c>
      <c r="E152" s="1">
        <v>0.25</v>
      </c>
    </row>
    <row r="153" spans="1:6">
      <c r="A153" s="215" t="s">
        <v>10</v>
      </c>
      <c r="B153" s="1">
        <v>3</v>
      </c>
      <c r="C153" s="1">
        <v>22</v>
      </c>
      <c r="D153" s="1">
        <v>2.875</v>
      </c>
      <c r="E153" s="1">
        <v>0.25</v>
      </c>
    </row>
    <row r="154" spans="1:6">
      <c r="A154" s="215" t="s">
        <v>18</v>
      </c>
      <c r="B154" s="1">
        <v>2</v>
      </c>
      <c r="C154" s="1">
        <v>22</v>
      </c>
      <c r="D154" s="1">
        <v>1.875</v>
      </c>
      <c r="E154" s="1">
        <v>0.25</v>
      </c>
    </row>
    <row r="155" spans="1:6">
      <c r="A155" s="215" t="s">
        <v>121</v>
      </c>
      <c r="B155" s="1">
        <v>1</v>
      </c>
      <c r="C155" s="1">
        <v>22</v>
      </c>
      <c r="D155" s="1">
        <v>0.875</v>
      </c>
      <c r="E155" s="1">
        <v>0.25</v>
      </c>
    </row>
    <row r="157" spans="1:6">
      <c r="A157" s="215" t="s">
        <v>9</v>
      </c>
      <c r="B157" s="1">
        <v>21</v>
      </c>
      <c r="C157" s="1">
        <v>22</v>
      </c>
      <c r="D157" s="1">
        <v>20.875</v>
      </c>
      <c r="E157" s="1">
        <v>0.25</v>
      </c>
      <c r="F157" s="215">
        <v>7.6</v>
      </c>
    </row>
    <row r="158" spans="1:6">
      <c r="A158" s="215" t="s">
        <v>12</v>
      </c>
      <c r="B158" s="1">
        <v>20</v>
      </c>
      <c r="C158" s="1">
        <v>22</v>
      </c>
      <c r="D158" s="1">
        <v>19.875</v>
      </c>
      <c r="E158" s="1">
        <v>0.25</v>
      </c>
    </row>
    <row r="159" spans="1:6">
      <c r="A159" s="215" t="s">
        <v>16</v>
      </c>
      <c r="B159" s="1">
        <v>19</v>
      </c>
      <c r="C159" s="1">
        <v>22</v>
      </c>
      <c r="D159" s="1">
        <v>18.875</v>
      </c>
      <c r="E159" s="1">
        <v>0.25</v>
      </c>
    </row>
    <row r="160" spans="1:6">
      <c r="A160" s="215" t="s">
        <v>21</v>
      </c>
      <c r="B160" s="1">
        <v>18</v>
      </c>
      <c r="C160" s="1">
        <v>22</v>
      </c>
      <c r="D160" s="1">
        <v>17.875</v>
      </c>
      <c r="E160" s="1">
        <v>0.25</v>
      </c>
    </row>
    <row r="161" spans="1:5">
      <c r="A161" s="215" t="s">
        <v>8</v>
      </c>
      <c r="B161" s="1">
        <v>17</v>
      </c>
      <c r="C161" s="1">
        <v>22</v>
      </c>
      <c r="D161" s="1">
        <v>16.875</v>
      </c>
      <c r="E161" s="1">
        <v>0.25</v>
      </c>
    </row>
    <row r="162" spans="1:5">
      <c r="A162" s="215" t="s">
        <v>13</v>
      </c>
      <c r="B162" s="1">
        <v>16</v>
      </c>
      <c r="C162" s="1">
        <v>22</v>
      </c>
      <c r="D162" s="1">
        <v>15.875</v>
      </c>
      <c r="E162" s="1">
        <v>0.25</v>
      </c>
    </row>
    <row r="163" spans="1:5">
      <c r="A163" s="215" t="s">
        <v>10</v>
      </c>
      <c r="B163" s="1">
        <v>15</v>
      </c>
      <c r="C163" s="1">
        <v>22</v>
      </c>
      <c r="D163" s="1">
        <v>14.875</v>
      </c>
      <c r="E163" s="1">
        <v>0.25</v>
      </c>
    </row>
    <row r="164" spans="1:5">
      <c r="A164" s="215" t="s">
        <v>11</v>
      </c>
      <c r="B164" s="1">
        <v>14</v>
      </c>
      <c r="C164" s="1">
        <v>22</v>
      </c>
      <c r="D164" s="1">
        <v>13.875</v>
      </c>
      <c r="E164" s="1">
        <v>0.25</v>
      </c>
    </row>
    <row r="165" spans="1:5">
      <c r="A165" s="215" t="s">
        <v>24</v>
      </c>
      <c r="B165" s="1">
        <v>13</v>
      </c>
      <c r="C165" s="1">
        <v>22</v>
      </c>
      <c r="D165" s="1">
        <v>12.875</v>
      </c>
      <c r="E165" s="1">
        <v>0.25</v>
      </c>
    </row>
    <row r="166" spans="1:5">
      <c r="A166" s="215" t="s">
        <v>17</v>
      </c>
      <c r="B166" s="1">
        <v>12</v>
      </c>
      <c r="C166" s="1">
        <v>22</v>
      </c>
      <c r="D166" s="1">
        <v>11.875</v>
      </c>
      <c r="E166" s="1">
        <v>0.25</v>
      </c>
    </row>
    <row r="167" spans="1:5">
      <c r="A167" s="215" t="s">
        <v>28</v>
      </c>
      <c r="B167" s="1">
        <v>11</v>
      </c>
      <c r="C167" s="1">
        <v>22</v>
      </c>
      <c r="D167" s="1">
        <v>10.875</v>
      </c>
      <c r="E167" s="1">
        <v>0.25</v>
      </c>
    </row>
    <row r="168" spans="1:5">
      <c r="A168" s="215" t="s">
        <v>27</v>
      </c>
      <c r="B168" s="1">
        <v>10</v>
      </c>
      <c r="C168" s="1">
        <v>22</v>
      </c>
      <c r="D168" s="1">
        <v>9.875</v>
      </c>
      <c r="E168" s="1">
        <v>0.25</v>
      </c>
    </row>
    <row r="169" spans="1:5">
      <c r="A169" s="215" t="s">
        <v>15</v>
      </c>
      <c r="B169" s="1">
        <v>9</v>
      </c>
      <c r="C169" s="1">
        <v>22</v>
      </c>
      <c r="D169" s="1">
        <v>8.875</v>
      </c>
      <c r="E169" s="1">
        <v>0.25</v>
      </c>
    </row>
    <row r="170" spans="1:5">
      <c r="A170" s="215" t="s">
        <v>14</v>
      </c>
      <c r="B170" s="1">
        <v>8</v>
      </c>
      <c r="C170" s="1">
        <v>22</v>
      </c>
      <c r="D170" s="1">
        <v>7.875</v>
      </c>
      <c r="E170" s="1">
        <v>0.25</v>
      </c>
    </row>
    <row r="171" spans="1:5">
      <c r="A171" s="215" t="s">
        <v>25</v>
      </c>
      <c r="B171" s="1">
        <v>7</v>
      </c>
      <c r="C171" s="1">
        <v>22</v>
      </c>
      <c r="D171" s="1">
        <v>6.875</v>
      </c>
      <c r="E171" s="1">
        <v>0.25</v>
      </c>
    </row>
    <row r="172" spans="1:5">
      <c r="A172" s="215" t="s">
        <v>18</v>
      </c>
      <c r="B172" s="1">
        <v>6</v>
      </c>
      <c r="C172" s="1">
        <v>22</v>
      </c>
      <c r="D172" s="1">
        <v>5.875</v>
      </c>
      <c r="E172" s="1">
        <v>0.25</v>
      </c>
    </row>
    <row r="173" spans="1:5">
      <c r="A173" s="215" t="s">
        <v>22</v>
      </c>
      <c r="B173" s="1">
        <v>5</v>
      </c>
      <c r="C173" s="1">
        <v>22</v>
      </c>
      <c r="D173" s="1">
        <v>4.875</v>
      </c>
      <c r="E173" s="1">
        <v>0.25</v>
      </c>
    </row>
    <row r="174" spans="1:5">
      <c r="A174" s="215" t="s">
        <v>26</v>
      </c>
      <c r="B174" s="1">
        <v>4</v>
      </c>
      <c r="C174" s="1">
        <v>22</v>
      </c>
      <c r="D174" s="1">
        <v>3.875</v>
      </c>
      <c r="E174" s="1">
        <v>0.25</v>
      </c>
    </row>
    <row r="175" spans="1:5">
      <c r="A175" s="215" t="s">
        <v>20</v>
      </c>
      <c r="B175" s="1">
        <v>3</v>
      </c>
      <c r="C175" s="1">
        <v>22</v>
      </c>
      <c r="D175" s="1">
        <v>2.875</v>
      </c>
      <c r="E175" s="1">
        <v>0.25</v>
      </c>
    </row>
    <row r="176" spans="1:5">
      <c r="A176" s="215" t="s">
        <v>23</v>
      </c>
      <c r="B176" s="1">
        <v>2</v>
      </c>
      <c r="C176" s="1">
        <v>22</v>
      </c>
      <c r="D176" s="1">
        <v>1.875</v>
      </c>
      <c r="E176" s="1">
        <v>0.25</v>
      </c>
    </row>
    <row r="177" spans="1:6">
      <c r="A177" s="215" t="s">
        <v>19</v>
      </c>
      <c r="B177" s="1">
        <v>1</v>
      </c>
      <c r="C177" s="1">
        <v>22</v>
      </c>
      <c r="D177" s="1">
        <v>0.875</v>
      </c>
      <c r="E177" s="1">
        <v>0.25</v>
      </c>
    </row>
    <row r="179" spans="1:6">
      <c r="A179" s="44" t="s">
        <v>8</v>
      </c>
      <c r="B179" s="1">
        <v>19</v>
      </c>
      <c r="C179" s="1">
        <v>22</v>
      </c>
      <c r="D179" s="1">
        <v>18.875</v>
      </c>
      <c r="E179" s="1">
        <v>0.25</v>
      </c>
      <c r="F179" s="215">
        <v>7.8</v>
      </c>
    </row>
    <row r="180" spans="1:6">
      <c r="A180" s="44" t="s">
        <v>11</v>
      </c>
      <c r="B180" s="1">
        <v>18</v>
      </c>
      <c r="C180" s="1">
        <v>22</v>
      </c>
      <c r="D180" s="1">
        <v>17.875</v>
      </c>
      <c r="E180" s="1">
        <v>0.25</v>
      </c>
    </row>
    <row r="181" spans="1:6">
      <c r="A181" s="44" t="s">
        <v>17</v>
      </c>
      <c r="B181" s="1">
        <v>17</v>
      </c>
      <c r="C181" s="1">
        <v>22</v>
      </c>
      <c r="D181" s="1">
        <v>16.875</v>
      </c>
      <c r="E181" s="1">
        <v>0.25</v>
      </c>
    </row>
    <row r="182" spans="1:6">
      <c r="A182" s="44" t="s">
        <v>28</v>
      </c>
      <c r="B182" s="1">
        <v>16</v>
      </c>
      <c r="C182" s="1">
        <v>22</v>
      </c>
      <c r="D182" s="1">
        <v>15.875</v>
      </c>
      <c r="E182" s="1">
        <v>0.25</v>
      </c>
    </row>
    <row r="183" spans="1:6">
      <c r="A183" s="44" t="s">
        <v>16</v>
      </c>
      <c r="B183" s="1">
        <v>15</v>
      </c>
      <c r="C183" s="1">
        <v>22</v>
      </c>
      <c r="D183" s="1">
        <v>14.875</v>
      </c>
      <c r="E183" s="1">
        <v>0.25</v>
      </c>
    </row>
    <row r="184" spans="1:6">
      <c r="A184" s="44" t="s">
        <v>10</v>
      </c>
      <c r="B184" s="1">
        <v>14</v>
      </c>
      <c r="C184" s="1">
        <v>22</v>
      </c>
      <c r="D184" s="1">
        <v>13.875</v>
      </c>
      <c r="E184" s="1">
        <v>0.25</v>
      </c>
    </row>
    <row r="185" spans="1:6">
      <c r="A185" s="44" t="s">
        <v>9</v>
      </c>
      <c r="B185" s="1">
        <v>13</v>
      </c>
      <c r="C185" s="1">
        <v>22</v>
      </c>
      <c r="D185" s="1">
        <v>12.875</v>
      </c>
      <c r="E185" s="1">
        <v>0.25</v>
      </c>
    </row>
    <row r="186" spans="1:6">
      <c r="A186" s="44" t="s">
        <v>25</v>
      </c>
      <c r="B186" s="1">
        <v>12</v>
      </c>
      <c r="C186" s="1">
        <v>22</v>
      </c>
      <c r="D186" s="1">
        <v>11.875</v>
      </c>
      <c r="E186" s="1">
        <v>0.25</v>
      </c>
    </row>
    <row r="187" spans="1:6">
      <c r="A187" s="44" t="s">
        <v>14</v>
      </c>
      <c r="B187" s="1">
        <v>11</v>
      </c>
      <c r="C187" s="1">
        <v>22</v>
      </c>
      <c r="D187" s="1">
        <v>10.875</v>
      </c>
      <c r="E187" s="1">
        <v>0.25</v>
      </c>
    </row>
    <row r="188" spans="1:6">
      <c r="A188" s="44" t="s">
        <v>12</v>
      </c>
      <c r="B188" s="1">
        <v>10</v>
      </c>
      <c r="C188" s="1">
        <v>22</v>
      </c>
      <c r="D188" s="1">
        <v>9.875</v>
      </c>
      <c r="E188" s="1">
        <v>0.25</v>
      </c>
    </row>
    <row r="189" spans="1:6">
      <c r="A189" s="44" t="s">
        <v>13</v>
      </c>
      <c r="B189" s="1">
        <v>9</v>
      </c>
      <c r="C189" s="1">
        <v>22</v>
      </c>
      <c r="D189" s="1">
        <v>8.875</v>
      </c>
      <c r="E189" s="1">
        <v>0.25</v>
      </c>
    </row>
    <row r="190" spans="1:6">
      <c r="A190" s="44" t="s">
        <v>19</v>
      </c>
      <c r="B190" s="1">
        <v>8</v>
      </c>
      <c r="C190" s="1">
        <v>22</v>
      </c>
      <c r="D190" s="1">
        <v>7.875</v>
      </c>
      <c r="E190" s="1">
        <v>0.25</v>
      </c>
    </row>
    <row r="191" spans="1:6">
      <c r="A191" s="44" t="s">
        <v>22</v>
      </c>
      <c r="B191" s="1">
        <v>7</v>
      </c>
      <c r="C191" s="1">
        <v>22</v>
      </c>
      <c r="D191" s="1">
        <v>6.875</v>
      </c>
      <c r="E191" s="1">
        <v>0.25</v>
      </c>
    </row>
    <row r="192" spans="1:6">
      <c r="A192" s="44" t="s">
        <v>27</v>
      </c>
      <c r="B192" s="1">
        <v>6</v>
      </c>
      <c r="C192" s="1">
        <v>22</v>
      </c>
      <c r="D192" s="1">
        <v>5.875</v>
      </c>
      <c r="E192" s="1">
        <v>0.25</v>
      </c>
    </row>
    <row r="193" spans="1:6">
      <c r="A193" s="44" t="s">
        <v>20</v>
      </c>
      <c r="B193" s="1">
        <v>5</v>
      </c>
      <c r="C193" s="1">
        <v>22</v>
      </c>
      <c r="D193" s="1">
        <v>4.875</v>
      </c>
      <c r="E193" s="1">
        <v>0.25</v>
      </c>
    </row>
    <row r="194" spans="1:6">
      <c r="A194" s="44" t="s">
        <v>18</v>
      </c>
      <c r="B194" s="1">
        <v>4</v>
      </c>
      <c r="C194" s="1">
        <v>22</v>
      </c>
      <c r="D194" s="1">
        <v>3.875</v>
      </c>
      <c r="E194" s="1">
        <v>0.25</v>
      </c>
    </row>
    <row r="195" spans="1:6">
      <c r="A195" s="44" t="s">
        <v>26</v>
      </c>
      <c r="B195" s="1">
        <v>3</v>
      </c>
      <c r="C195" s="1">
        <v>22</v>
      </c>
      <c r="D195" s="1">
        <v>2.875</v>
      </c>
      <c r="E195" s="1">
        <v>0.25</v>
      </c>
    </row>
    <row r="196" spans="1:6">
      <c r="A196" s="44" t="s">
        <v>15</v>
      </c>
      <c r="B196" s="1">
        <v>2</v>
      </c>
      <c r="C196" s="1">
        <v>22</v>
      </c>
      <c r="D196" s="1">
        <v>1.875</v>
      </c>
      <c r="E196" s="1">
        <v>0.25</v>
      </c>
    </row>
    <row r="197" spans="1:6">
      <c r="A197" s="44" t="s">
        <v>23</v>
      </c>
      <c r="B197" s="1">
        <v>1</v>
      </c>
      <c r="C197" s="1">
        <v>22</v>
      </c>
      <c r="D197" s="1">
        <v>0.875</v>
      </c>
      <c r="E197" s="1">
        <v>0.25</v>
      </c>
    </row>
    <row r="198" spans="1:6">
      <c r="A198" s="44" t="s">
        <v>21</v>
      </c>
    </row>
    <row r="199" spans="1:6">
      <c r="A199" s="44" t="s">
        <v>24</v>
      </c>
    </row>
    <row r="201" spans="1:6">
      <c r="A201" s="215" t="s">
        <v>8</v>
      </c>
      <c r="B201" s="399">
        <v>21</v>
      </c>
      <c r="C201" s="399">
        <v>22</v>
      </c>
      <c r="D201" s="399">
        <v>20.875</v>
      </c>
      <c r="E201" s="399">
        <v>0.25</v>
      </c>
      <c r="F201" s="215">
        <v>8.1999999999999993</v>
      </c>
    </row>
    <row r="202" spans="1:6" s="1" customFormat="1">
      <c r="A202" s="215" t="s">
        <v>9</v>
      </c>
      <c r="B202" s="399">
        <v>20</v>
      </c>
      <c r="C202" s="399">
        <v>22</v>
      </c>
      <c r="D202" s="399">
        <v>19.875</v>
      </c>
      <c r="E202" s="399">
        <v>0.25</v>
      </c>
      <c r="F202" s="215"/>
    </row>
    <row r="203" spans="1:6" s="1" customFormat="1">
      <c r="A203" s="215" t="s">
        <v>10</v>
      </c>
      <c r="B203" s="399">
        <v>19</v>
      </c>
      <c r="C203" s="399">
        <v>22</v>
      </c>
      <c r="D203" s="399">
        <v>18.875</v>
      </c>
      <c r="E203" s="399">
        <v>0.25</v>
      </c>
      <c r="F203" s="215"/>
    </row>
    <row r="204" spans="1:6" s="1" customFormat="1">
      <c r="A204" s="215" t="s">
        <v>19</v>
      </c>
      <c r="B204" s="399">
        <v>18</v>
      </c>
      <c r="C204" s="399">
        <v>22</v>
      </c>
      <c r="D204" s="399">
        <v>17.875</v>
      </c>
      <c r="E204" s="399">
        <v>0.25</v>
      </c>
      <c r="F204" s="215"/>
    </row>
    <row r="205" spans="1:6">
      <c r="A205" s="215" t="s">
        <v>12</v>
      </c>
      <c r="B205" s="399">
        <v>17</v>
      </c>
      <c r="C205" s="399">
        <v>22</v>
      </c>
      <c r="D205" s="399">
        <v>16.875</v>
      </c>
      <c r="E205" s="399">
        <v>0.25</v>
      </c>
    </row>
    <row r="206" spans="1:6">
      <c r="A206" s="215" t="s">
        <v>14</v>
      </c>
      <c r="B206" s="399">
        <v>16</v>
      </c>
      <c r="C206" s="399">
        <v>22</v>
      </c>
      <c r="D206" s="399">
        <v>15.875</v>
      </c>
      <c r="E206" s="399">
        <v>0.25</v>
      </c>
    </row>
    <row r="207" spans="1:6">
      <c r="A207" s="215" t="s">
        <v>17</v>
      </c>
      <c r="B207" s="399">
        <v>15</v>
      </c>
      <c r="C207" s="399">
        <v>22</v>
      </c>
      <c r="D207" s="399">
        <v>14.875</v>
      </c>
      <c r="E207" s="399">
        <v>0.25</v>
      </c>
    </row>
    <row r="208" spans="1:6">
      <c r="A208" s="215" t="s">
        <v>15</v>
      </c>
      <c r="B208" s="399">
        <v>14</v>
      </c>
      <c r="C208" s="399">
        <v>22</v>
      </c>
      <c r="D208" s="399">
        <v>13.875</v>
      </c>
      <c r="E208" s="399">
        <v>0.25</v>
      </c>
    </row>
    <row r="209" spans="1:5">
      <c r="A209" s="215" t="s">
        <v>20</v>
      </c>
      <c r="B209" s="399">
        <v>13</v>
      </c>
      <c r="C209" s="399">
        <v>22</v>
      </c>
      <c r="D209" s="399">
        <v>12.875</v>
      </c>
      <c r="E209" s="399">
        <v>0.25</v>
      </c>
    </row>
    <row r="210" spans="1:5">
      <c r="A210" s="215" t="s">
        <v>11</v>
      </c>
      <c r="B210" s="399">
        <v>12</v>
      </c>
      <c r="C210" s="399">
        <v>22</v>
      </c>
      <c r="D210" s="399">
        <v>11.875</v>
      </c>
      <c r="E210" s="399">
        <v>0.25</v>
      </c>
    </row>
    <row r="211" spans="1:5">
      <c r="A211" s="215" t="s">
        <v>30</v>
      </c>
      <c r="B211" s="399">
        <v>11</v>
      </c>
      <c r="C211" s="399">
        <v>22</v>
      </c>
      <c r="D211" s="399">
        <v>10.875</v>
      </c>
      <c r="E211" s="399">
        <v>0.25</v>
      </c>
    </row>
    <row r="212" spans="1:5">
      <c r="A212" s="215" t="s">
        <v>13</v>
      </c>
      <c r="B212" s="399">
        <v>10</v>
      </c>
      <c r="C212" s="399">
        <v>22</v>
      </c>
      <c r="D212" s="399">
        <v>9.875</v>
      </c>
      <c r="E212" s="399">
        <v>0.25</v>
      </c>
    </row>
    <row r="213" spans="1:5">
      <c r="A213" s="215" t="s">
        <v>18</v>
      </c>
      <c r="B213" s="399">
        <v>9</v>
      </c>
      <c r="C213" s="399">
        <v>22</v>
      </c>
      <c r="D213" s="399">
        <v>8.875</v>
      </c>
      <c r="E213" s="399">
        <v>0.25</v>
      </c>
    </row>
    <row r="214" spans="1:5">
      <c r="A214" s="215" t="s">
        <v>31</v>
      </c>
      <c r="B214" s="399">
        <v>8</v>
      </c>
      <c r="C214" s="399">
        <v>22</v>
      </c>
      <c r="D214" s="399">
        <v>7.875</v>
      </c>
      <c r="E214" s="399">
        <v>0.25</v>
      </c>
    </row>
    <row r="215" spans="1:5">
      <c r="A215" s="215" t="s">
        <v>24</v>
      </c>
      <c r="B215" s="399">
        <v>7</v>
      </c>
      <c r="C215" s="399">
        <v>22</v>
      </c>
      <c r="D215" s="399">
        <v>6.875</v>
      </c>
      <c r="E215" s="399">
        <v>0.25</v>
      </c>
    </row>
    <row r="216" spans="1:5">
      <c r="A216" s="215" t="s">
        <v>29</v>
      </c>
      <c r="B216" s="399">
        <v>6</v>
      </c>
      <c r="C216" s="399">
        <v>22</v>
      </c>
      <c r="D216" s="399">
        <v>5.875</v>
      </c>
      <c r="E216" s="399">
        <v>0.25</v>
      </c>
    </row>
    <row r="217" spans="1:5">
      <c r="A217" s="215" t="s">
        <v>34</v>
      </c>
      <c r="B217" s="84">
        <v>5</v>
      </c>
      <c r="C217" s="399">
        <v>22</v>
      </c>
      <c r="D217" s="399">
        <v>4.875</v>
      </c>
      <c r="E217" s="399">
        <v>0.25</v>
      </c>
    </row>
    <row r="218" spans="1:5">
      <c r="A218" s="215" t="s">
        <v>32</v>
      </c>
      <c r="B218" s="399">
        <v>4</v>
      </c>
      <c r="C218" s="399">
        <v>22</v>
      </c>
      <c r="D218" s="399">
        <v>3.875</v>
      </c>
      <c r="E218" s="399">
        <v>0.25</v>
      </c>
    </row>
    <row r="219" spans="1:5">
      <c r="A219" s="215" t="s">
        <v>33</v>
      </c>
      <c r="B219" s="399">
        <v>3</v>
      </c>
      <c r="C219" s="399">
        <v>22</v>
      </c>
      <c r="D219" s="399">
        <v>2.875</v>
      </c>
      <c r="E219" s="399">
        <v>0.25</v>
      </c>
    </row>
    <row r="220" spans="1:5" s="421" customFormat="1">
      <c r="A220" s="421" t="s">
        <v>27</v>
      </c>
      <c r="B220" s="399">
        <v>2</v>
      </c>
      <c r="C220" s="399">
        <v>22</v>
      </c>
      <c r="D220" s="399">
        <v>1.875</v>
      </c>
      <c r="E220" s="399">
        <v>0.25</v>
      </c>
    </row>
    <row r="221" spans="1:5" s="421" customFormat="1">
      <c r="A221" s="421" t="s">
        <v>25</v>
      </c>
      <c r="B221" s="399">
        <v>1</v>
      </c>
      <c r="C221" s="399">
        <v>22</v>
      </c>
      <c r="D221" s="399">
        <v>0.875</v>
      </c>
      <c r="E221" s="399">
        <v>0.25</v>
      </c>
    </row>
    <row r="225" spans="1:6" s="254" customFormat="1">
      <c r="A225" s="377" t="s">
        <v>35</v>
      </c>
    </row>
    <row r="226" spans="1:6">
      <c r="A226" s="1"/>
      <c r="F226" s="1"/>
    </row>
    <row r="227" spans="1:6" ht="28.8">
      <c r="A227" s="1"/>
      <c r="B227" s="193" t="s">
        <v>3</v>
      </c>
      <c r="C227" s="193" t="s">
        <v>4</v>
      </c>
      <c r="D227" s="193" t="s">
        <v>5</v>
      </c>
      <c r="E227" s="193" t="s">
        <v>6</v>
      </c>
      <c r="F227" s="219" t="s">
        <v>7</v>
      </c>
    </row>
    <row r="228" spans="1:6">
      <c r="A228" s="421" t="s">
        <v>8</v>
      </c>
      <c r="B228" s="67">
        <v>21</v>
      </c>
      <c r="C228" s="1">
        <v>22</v>
      </c>
      <c r="D228" s="1">
        <f t="shared" ref="D228:D248" si="1">B228-E228/2</f>
        <v>20.875</v>
      </c>
      <c r="E228" s="1">
        <v>0.25</v>
      </c>
      <c r="F228" s="399">
        <v>9.1</v>
      </c>
    </row>
    <row r="229" spans="1:6">
      <c r="A229" s="421" t="s">
        <v>9</v>
      </c>
      <c r="B229" s="67">
        <v>20</v>
      </c>
      <c r="C229" s="1">
        <v>22</v>
      </c>
      <c r="D229" s="1">
        <f t="shared" si="1"/>
        <v>19.875</v>
      </c>
      <c r="E229" s="1">
        <v>0.25</v>
      </c>
    </row>
    <row r="230" spans="1:6">
      <c r="A230" s="421" t="s">
        <v>10</v>
      </c>
      <c r="B230" s="67">
        <v>19</v>
      </c>
      <c r="C230" s="1">
        <v>22</v>
      </c>
      <c r="D230" s="1">
        <f t="shared" si="1"/>
        <v>18.875</v>
      </c>
      <c r="E230" s="1">
        <v>0.25</v>
      </c>
    </row>
    <row r="231" spans="1:6">
      <c r="A231" s="421" t="s">
        <v>11</v>
      </c>
      <c r="B231" s="67">
        <v>18</v>
      </c>
      <c r="C231" s="1">
        <v>22</v>
      </c>
      <c r="D231" s="1">
        <f t="shared" si="1"/>
        <v>17.875</v>
      </c>
      <c r="E231" s="1">
        <v>0.25</v>
      </c>
    </row>
    <row r="232" spans="1:6">
      <c r="A232" s="421" t="s">
        <v>13</v>
      </c>
      <c r="B232" s="67">
        <v>17</v>
      </c>
      <c r="C232" s="1">
        <v>22</v>
      </c>
      <c r="D232" s="1">
        <f t="shared" si="1"/>
        <v>16.875</v>
      </c>
      <c r="E232" s="1">
        <v>0.25</v>
      </c>
    </row>
    <row r="233" spans="1:6">
      <c r="A233" s="421" t="s">
        <v>17</v>
      </c>
      <c r="B233" s="67">
        <v>16</v>
      </c>
      <c r="C233" s="1">
        <v>22</v>
      </c>
      <c r="D233" s="1">
        <f t="shared" si="1"/>
        <v>15.875</v>
      </c>
      <c r="E233" s="1">
        <v>0.25</v>
      </c>
    </row>
    <row r="234" spans="1:6">
      <c r="A234" s="421" t="s">
        <v>20</v>
      </c>
      <c r="B234" s="67">
        <v>15</v>
      </c>
      <c r="C234" s="1">
        <v>22</v>
      </c>
      <c r="D234" s="1">
        <f t="shared" si="1"/>
        <v>14.875</v>
      </c>
      <c r="E234" s="1">
        <v>0.25</v>
      </c>
    </row>
    <row r="235" spans="1:6">
      <c r="A235" s="421" t="s">
        <v>16</v>
      </c>
      <c r="B235" s="67">
        <v>14</v>
      </c>
      <c r="C235" s="1">
        <v>22</v>
      </c>
      <c r="D235" s="1">
        <f t="shared" si="1"/>
        <v>13.875</v>
      </c>
      <c r="E235" s="1">
        <v>0.25</v>
      </c>
    </row>
    <row r="236" spans="1:6">
      <c r="A236" s="421" t="s">
        <v>14</v>
      </c>
      <c r="B236" s="67">
        <v>13</v>
      </c>
      <c r="C236" s="1">
        <v>22</v>
      </c>
      <c r="D236" s="1">
        <f t="shared" si="1"/>
        <v>12.875</v>
      </c>
      <c r="E236" s="1">
        <v>0.25</v>
      </c>
    </row>
    <row r="237" spans="1:6">
      <c r="A237" s="421" t="s">
        <v>15</v>
      </c>
      <c r="B237" s="67">
        <v>12</v>
      </c>
      <c r="C237" s="1">
        <v>22</v>
      </c>
      <c r="D237" s="1">
        <f t="shared" si="1"/>
        <v>11.875</v>
      </c>
      <c r="E237" s="1">
        <v>0.25</v>
      </c>
    </row>
    <row r="238" spans="1:6">
      <c r="A238" s="421" t="s">
        <v>12</v>
      </c>
      <c r="B238" s="67">
        <v>11</v>
      </c>
      <c r="C238" s="1">
        <v>22</v>
      </c>
      <c r="D238" s="1">
        <f t="shared" si="1"/>
        <v>10.875</v>
      </c>
      <c r="E238" s="1">
        <v>0.25</v>
      </c>
    </row>
    <row r="239" spans="1:6">
      <c r="A239" s="421" t="s">
        <v>21</v>
      </c>
      <c r="B239" s="67">
        <v>10</v>
      </c>
      <c r="C239" s="1">
        <v>22</v>
      </c>
      <c r="D239" s="1">
        <f t="shared" si="1"/>
        <v>9.875</v>
      </c>
      <c r="E239" s="1">
        <v>0.25</v>
      </c>
    </row>
    <row r="240" spans="1:6">
      <c r="A240" s="421" t="s">
        <v>25</v>
      </c>
      <c r="B240" s="67">
        <v>9</v>
      </c>
      <c r="C240" s="1">
        <v>22</v>
      </c>
      <c r="D240" s="1">
        <f t="shared" si="1"/>
        <v>8.875</v>
      </c>
      <c r="E240" s="1">
        <v>0.25</v>
      </c>
    </row>
    <row r="241" spans="1:6">
      <c r="A241" s="421" t="s">
        <v>18</v>
      </c>
      <c r="B241" s="67">
        <v>8</v>
      </c>
      <c r="C241" s="1">
        <v>22</v>
      </c>
      <c r="D241" s="1">
        <f t="shared" si="1"/>
        <v>7.875</v>
      </c>
      <c r="E241" s="1">
        <v>0.25</v>
      </c>
    </row>
    <row r="242" spans="1:6">
      <c r="A242" s="421" t="s">
        <v>26</v>
      </c>
      <c r="B242" s="67">
        <v>7</v>
      </c>
      <c r="C242" s="1">
        <v>22</v>
      </c>
      <c r="D242" s="1">
        <f t="shared" si="1"/>
        <v>6.875</v>
      </c>
      <c r="E242" s="1">
        <v>0.25</v>
      </c>
    </row>
    <row r="243" spans="1:6">
      <c r="A243" s="421" t="s">
        <v>23</v>
      </c>
      <c r="B243" s="67">
        <v>6</v>
      </c>
      <c r="C243" s="1">
        <v>22</v>
      </c>
      <c r="D243" s="1">
        <f t="shared" si="1"/>
        <v>5.875</v>
      </c>
      <c r="E243" s="1">
        <v>0.25</v>
      </c>
    </row>
    <row r="244" spans="1:6">
      <c r="A244" s="421" t="s">
        <v>24</v>
      </c>
      <c r="B244" s="67">
        <v>5</v>
      </c>
      <c r="C244" s="1">
        <v>22</v>
      </c>
      <c r="D244" s="1">
        <f t="shared" si="1"/>
        <v>4.875</v>
      </c>
      <c r="E244" s="1">
        <v>0.25</v>
      </c>
    </row>
    <row r="245" spans="1:6">
      <c r="A245" s="421" t="s">
        <v>22</v>
      </c>
      <c r="B245" s="67">
        <v>4</v>
      </c>
      <c r="C245" s="1">
        <v>22</v>
      </c>
      <c r="D245" s="1">
        <f t="shared" si="1"/>
        <v>3.875</v>
      </c>
      <c r="E245" s="1">
        <v>0.25</v>
      </c>
    </row>
    <row r="246" spans="1:6">
      <c r="A246" s="30" t="s">
        <v>27</v>
      </c>
      <c r="B246" s="67">
        <v>3</v>
      </c>
      <c r="C246" s="1">
        <v>22</v>
      </c>
      <c r="D246" s="1">
        <f t="shared" si="1"/>
        <v>2.875</v>
      </c>
      <c r="E246" s="1">
        <v>0.25</v>
      </c>
    </row>
    <row r="247" spans="1:6">
      <c r="A247" s="421" t="s">
        <v>19</v>
      </c>
      <c r="B247" s="67">
        <v>2</v>
      </c>
      <c r="C247" s="1">
        <v>22</v>
      </c>
      <c r="D247" s="1">
        <f t="shared" si="1"/>
        <v>1.875</v>
      </c>
      <c r="E247" s="1">
        <v>0.25</v>
      </c>
    </row>
    <row r="248" spans="1:6">
      <c r="A248" s="421" t="s">
        <v>28</v>
      </c>
      <c r="B248" s="67">
        <v>1</v>
      </c>
      <c r="C248" s="1">
        <v>22</v>
      </c>
      <c r="D248" s="1">
        <f t="shared" si="1"/>
        <v>0.875</v>
      </c>
      <c r="E248" s="1">
        <v>0.25</v>
      </c>
    </row>
    <row r="249" spans="1:6">
      <c r="B249" s="67"/>
    </row>
    <row r="250" spans="1:6">
      <c r="A250" s="366" t="s">
        <v>8</v>
      </c>
      <c r="B250" s="67">
        <v>21</v>
      </c>
      <c r="C250" s="1">
        <v>22</v>
      </c>
      <c r="D250" s="1">
        <f t="shared" ref="D250:D270" si="2">B250-E250/2</f>
        <v>20.875</v>
      </c>
      <c r="E250" s="1">
        <v>0.25</v>
      </c>
      <c r="F250" s="215">
        <v>9.3000000000000007</v>
      </c>
    </row>
    <row r="251" spans="1:6">
      <c r="A251" s="366" t="s">
        <v>20</v>
      </c>
      <c r="B251" s="67">
        <v>20</v>
      </c>
      <c r="C251" s="1">
        <v>22</v>
      </c>
      <c r="D251" s="1">
        <f t="shared" si="2"/>
        <v>19.875</v>
      </c>
      <c r="E251" s="1">
        <v>0.25</v>
      </c>
    </row>
    <row r="252" spans="1:6">
      <c r="A252" s="366" t="s">
        <v>9</v>
      </c>
      <c r="B252" s="67">
        <v>19</v>
      </c>
      <c r="C252" s="1">
        <v>22</v>
      </c>
      <c r="D252" s="1">
        <f t="shared" si="2"/>
        <v>18.875</v>
      </c>
      <c r="E252" s="1">
        <v>0.25</v>
      </c>
    </row>
    <row r="253" spans="1:6">
      <c r="A253" s="366" t="s">
        <v>13</v>
      </c>
      <c r="B253" s="67">
        <v>18</v>
      </c>
      <c r="C253" s="1">
        <v>22</v>
      </c>
      <c r="D253" s="1">
        <f t="shared" si="2"/>
        <v>17.875</v>
      </c>
      <c r="E253" s="1">
        <v>0.25</v>
      </c>
    </row>
    <row r="254" spans="1:6">
      <c r="A254" s="366" t="s">
        <v>15</v>
      </c>
      <c r="B254" s="67">
        <v>17</v>
      </c>
      <c r="C254" s="1">
        <v>22</v>
      </c>
      <c r="D254" s="1">
        <f t="shared" si="2"/>
        <v>16.875</v>
      </c>
      <c r="E254" s="1">
        <v>0.25</v>
      </c>
    </row>
    <row r="255" spans="1:6">
      <c r="A255" s="366" t="s">
        <v>18</v>
      </c>
      <c r="B255" s="67">
        <v>16</v>
      </c>
      <c r="C255" s="1">
        <v>22</v>
      </c>
      <c r="D255" s="1">
        <f t="shared" si="2"/>
        <v>15.875</v>
      </c>
      <c r="E255" s="1">
        <v>0.25</v>
      </c>
    </row>
    <row r="256" spans="1:6">
      <c r="A256" s="366" t="s">
        <v>10</v>
      </c>
      <c r="B256" s="67">
        <v>15</v>
      </c>
      <c r="C256" s="1">
        <v>22</v>
      </c>
      <c r="D256" s="1">
        <f t="shared" si="2"/>
        <v>14.875</v>
      </c>
      <c r="E256" s="1">
        <v>0.25</v>
      </c>
    </row>
    <row r="257" spans="1:6">
      <c r="A257" s="366" t="s">
        <v>11</v>
      </c>
      <c r="B257" s="67">
        <v>14</v>
      </c>
      <c r="C257" s="1">
        <v>22</v>
      </c>
      <c r="D257" s="1">
        <f t="shared" si="2"/>
        <v>13.875</v>
      </c>
      <c r="E257" s="1">
        <v>0.25</v>
      </c>
    </row>
    <row r="258" spans="1:6">
      <c r="A258" s="366" t="s">
        <v>14</v>
      </c>
      <c r="B258" s="67">
        <v>13</v>
      </c>
      <c r="C258" s="1">
        <v>22</v>
      </c>
      <c r="D258" s="1">
        <f t="shared" si="2"/>
        <v>12.875</v>
      </c>
      <c r="E258" s="1">
        <v>0.25</v>
      </c>
    </row>
    <row r="259" spans="1:6">
      <c r="A259" s="366" t="s">
        <v>16</v>
      </c>
      <c r="B259" s="67">
        <v>12</v>
      </c>
      <c r="C259" s="1">
        <v>22</v>
      </c>
      <c r="D259" s="1">
        <f t="shared" si="2"/>
        <v>11.875</v>
      </c>
      <c r="E259" s="1">
        <v>0.25</v>
      </c>
    </row>
    <row r="260" spans="1:6">
      <c r="A260" s="366" t="s">
        <v>23</v>
      </c>
      <c r="B260" s="67">
        <v>11</v>
      </c>
      <c r="C260" s="1">
        <v>22</v>
      </c>
      <c r="D260" s="1">
        <f t="shared" si="2"/>
        <v>10.875</v>
      </c>
      <c r="E260" s="1">
        <v>0.25</v>
      </c>
    </row>
    <row r="261" spans="1:6">
      <c r="A261" s="366" t="s">
        <v>26</v>
      </c>
      <c r="B261" s="67">
        <v>10</v>
      </c>
      <c r="C261" s="1">
        <v>22</v>
      </c>
      <c r="D261" s="1">
        <f t="shared" si="2"/>
        <v>9.875</v>
      </c>
      <c r="E261" s="1">
        <v>0.25</v>
      </c>
    </row>
    <row r="262" spans="1:6">
      <c r="A262" s="366" t="s">
        <v>12</v>
      </c>
      <c r="B262" s="67">
        <v>9</v>
      </c>
      <c r="C262" s="1">
        <v>22</v>
      </c>
      <c r="D262" s="1">
        <f t="shared" si="2"/>
        <v>8.875</v>
      </c>
      <c r="E262" s="1">
        <v>0.25</v>
      </c>
    </row>
    <row r="263" spans="1:6">
      <c r="A263" s="366" t="s">
        <v>17</v>
      </c>
      <c r="B263" s="67">
        <v>8</v>
      </c>
      <c r="C263" s="1">
        <v>22</v>
      </c>
      <c r="D263" s="1">
        <f t="shared" si="2"/>
        <v>7.875</v>
      </c>
      <c r="E263" s="1">
        <v>0.25</v>
      </c>
    </row>
    <row r="264" spans="1:6">
      <c r="A264" s="366" t="s">
        <v>27</v>
      </c>
      <c r="B264" s="67">
        <v>7</v>
      </c>
      <c r="C264" s="1">
        <v>22</v>
      </c>
      <c r="D264" s="1">
        <f t="shared" si="2"/>
        <v>6.875</v>
      </c>
      <c r="E264" s="1">
        <v>0.25</v>
      </c>
    </row>
    <row r="265" spans="1:6">
      <c r="A265" s="366" t="s">
        <v>22</v>
      </c>
      <c r="B265" s="67">
        <v>6</v>
      </c>
      <c r="C265" s="1">
        <v>22</v>
      </c>
      <c r="D265" s="1">
        <f t="shared" si="2"/>
        <v>5.875</v>
      </c>
      <c r="E265" s="1">
        <v>0.25</v>
      </c>
    </row>
    <row r="266" spans="1:6">
      <c r="A266" s="366" t="s">
        <v>19</v>
      </c>
      <c r="B266" s="67">
        <v>5</v>
      </c>
      <c r="C266" s="1">
        <v>22</v>
      </c>
      <c r="D266" s="1">
        <f t="shared" si="2"/>
        <v>4.875</v>
      </c>
      <c r="E266" s="1">
        <v>0.25</v>
      </c>
    </row>
    <row r="267" spans="1:6">
      <c r="A267" s="366" t="s">
        <v>25</v>
      </c>
      <c r="B267" s="67">
        <v>4</v>
      </c>
      <c r="C267" s="1">
        <v>22</v>
      </c>
      <c r="D267" s="1">
        <f t="shared" si="2"/>
        <v>3.875</v>
      </c>
      <c r="E267" s="1">
        <v>0.25</v>
      </c>
    </row>
    <row r="268" spans="1:6">
      <c r="A268" s="366" t="s">
        <v>28</v>
      </c>
      <c r="B268" s="67">
        <v>3</v>
      </c>
      <c r="C268" s="1">
        <v>22</v>
      </c>
      <c r="D268" s="1">
        <f t="shared" si="2"/>
        <v>2.875</v>
      </c>
      <c r="E268" s="1">
        <v>0.25</v>
      </c>
    </row>
    <row r="269" spans="1:6">
      <c r="A269" s="366" t="s">
        <v>24</v>
      </c>
      <c r="B269" s="67">
        <v>2</v>
      </c>
      <c r="C269" s="1">
        <v>22</v>
      </c>
      <c r="D269" s="1">
        <f t="shared" si="2"/>
        <v>1.875</v>
      </c>
      <c r="E269" s="1">
        <v>0.25</v>
      </c>
    </row>
    <row r="270" spans="1:6">
      <c r="A270" s="366" t="s">
        <v>21</v>
      </c>
      <c r="B270" s="67">
        <v>1</v>
      </c>
      <c r="C270" s="1">
        <v>22</v>
      </c>
      <c r="D270" s="1">
        <f t="shared" si="2"/>
        <v>0.875</v>
      </c>
      <c r="E270" s="1">
        <v>0.25</v>
      </c>
    </row>
    <row r="271" spans="1:6">
      <c r="A271" s="66"/>
      <c r="B271" s="67"/>
    </row>
    <row r="272" spans="1:6" ht="28.8">
      <c r="A272" s="66" t="s">
        <v>8</v>
      </c>
      <c r="B272" s="67">
        <v>21</v>
      </c>
      <c r="C272" s="1">
        <v>22</v>
      </c>
      <c r="D272" s="1">
        <f t="shared" ref="D272:D292" si="3">B272-E272/2</f>
        <v>20.875</v>
      </c>
      <c r="E272" s="1">
        <v>0.25</v>
      </c>
      <c r="F272" s="215">
        <v>10.1</v>
      </c>
    </row>
    <row r="273" spans="1:5">
      <c r="A273" s="66" t="s">
        <v>24</v>
      </c>
      <c r="B273" s="67">
        <v>20</v>
      </c>
      <c r="C273" s="1">
        <v>22</v>
      </c>
      <c r="D273" s="1">
        <f t="shared" si="3"/>
        <v>19.875</v>
      </c>
      <c r="E273" s="1">
        <v>0.25</v>
      </c>
    </row>
    <row r="274" spans="1:5">
      <c r="A274" s="66" t="s">
        <v>11</v>
      </c>
      <c r="B274" s="67">
        <v>19</v>
      </c>
      <c r="C274" s="1">
        <v>22</v>
      </c>
      <c r="D274" s="1">
        <f t="shared" si="3"/>
        <v>18.875</v>
      </c>
      <c r="E274" s="1">
        <v>0.25</v>
      </c>
    </row>
    <row r="275" spans="1:5">
      <c r="A275" s="66" t="s">
        <v>17</v>
      </c>
      <c r="B275" s="67">
        <v>18</v>
      </c>
      <c r="C275" s="1">
        <v>22</v>
      </c>
      <c r="D275" s="1">
        <f t="shared" si="3"/>
        <v>17.875</v>
      </c>
      <c r="E275" s="1">
        <v>0.25</v>
      </c>
    </row>
    <row r="276" spans="1:5" ht="28.8">
      <c r="A276" s="66" t="s">
        <v>21</v>
      </c>
      <c r="B276" s="67">
        <v>17</v>
      </c>
      <c r="C276" s="1">
        <v>22</v>
      </c>
      <c r="D276" s="1">
        <f t="shared" si="3"/>
        <v>16.875</v>
      </c>
      <c r="E276" s="1">
        <v>0.25</v>
      </c>
    </row>
    <row r="277" spans="1:5">
      <c r="A277" s="66" t="s">
        <v>9</v>
      </c>
      <c r="B277" s="67">
        <v>16</v>
      </c>
      <c r="C277" s="1">
        <v>22</v>
      </c>
      <c r="D277" s="1">
        <f t="shared" si="3"/>
        <v>15.875</v>
      </c>
      <c r="E277" s="1">
        <v>0.25</v>
      </c>
    </row>
    <row r="278" spans="1:5">
      <c r="A278" s="66" t="s">
        <v>10</v>
      </c>
      <c r="B278" s="67">
        <v>15</v>
      </c>
      <c r="C278" s="1">
        <v>22</v>
      </c>
      <c r="D278" s="1">
        <f t="shared" si="3"/>
        <v>14.875</v>
      </c>
      <c r="E278" s="1">
        <v>0.25</v>
      </c>
    </row>
    <row r="279" spans="1:5">
      <c r="A279" s="66" t="s">
        <v>19</v>
      </c>
      <c r="B279" s="67">
        <v>14</v>
      </c>
      <c r="C279" s="1">
        <v>22</v>
      </c>
      <c r="D279" s="1">
        <f t="shared" si="3"/>
        <v>13.875</v>
      </c>
      <c r="E279" s="1">
        <v>0.25</v>
      </c>
    </row>
    <row r="280" spans="1:5" ht="28.8">
      <c r="A280" s="66" t="s">
        <v>16</v>
      </c>
      <c r="B280" s="67">
        <v>13</v>
      </c>
      <c r="C280" s="1">
        <v>22</v>
      </c>
      <c r="D280" s="1">
        <f t="shared" si="3"/>
        <v>12.875</v>
      </c>
      <c r="E280" s="1">
        <v>0.25</v>
      </c>
    </row>
    <row r="281" spans="1:5">
      <c r="A281" s="66" t="s">
        <v>27</v>
      </c>
      <c r="B281" s="67">
        <v>12</v>
      </c>
      <c r="C281" s="1">
        <v>22</v>
      </c>
      <c r="D281" s="1">
        <f t="shared" si="3"/>
        <v>11.875</v>
      </c>
      <c r="E281" s="1">
        <v>0.25</v>
      </c>
    </row>
    <row r="282" spans="1:5" ht="28.8">
      <c r="A282" s="66" t="s">
        <v>28</v>
      </c>
      <c r="B282" s="67">
        <v>11</v>
      </c>
      <c r="C282" s="1">
        <v>22</v>
      </c>
      <c r="D282" s="1">
        <f t="shared" si="3"/>
        <v>10.875</v>
      </c>
      <c r="E282" s="1">
        <v>0.25</v>
      </c>
    </row>
    <row r="283" spans="1:5">
      <c r="A283" s="66" t="s">
        <v>26</v>
      </c>
      <c r="B283" s="67">
        <v>10</v>
      </c>
      <c r="C283" s="1">
        <v>22</v>
      </c>
      <c r="D283" s="1">
        <f t="shared" si="3"/>
        <v>9.875</v>
      </c>
      <c r="E283" s="1">
        <v>0.25</v>
      </c>
    </row>
    <row r="284" spans="1:5">
      <c r="A284" s="66" t="s">
        <v>18</v>
      </c>
      <c r="B284" s="67">
        <v>9</v>
      </c>
      <c r="C284" s="1">
        <v>22</v>
      </c>
      <c r="D284" s="1">
        <f t="shared" si="3"/>
        <v>8.875</v>
      </c>
      <c r="E284" s="1">
        <v>0.25</v>
      </c>
    </row>
    <row r="285" spans="1:5">
      <c r="A285" s="66" t="s">
        <v>25</v>
      </c>
      <c r="B285" s="67">
        <v>8</v>
      </c>
      <c r="C285" s="1">
        <v>22</v>
      </c>
      <c r="D285" s="1">
        <f t="shared" si="3"/>
        <v>7.875</v>
      </c>
      <c r="E285" s="1">
        <v>0.25</v>
      </c>
    </row>
    <row r="286" spans="1:5">
      <c r="A286" s="66" t="s">
        <v>13</v>
      </c>
      <c r="B286" s="67">
        <v>7</v>
      </c>
      <c r="C286" s="1">
        <v>22</v>
      </c>
      <c r="D286" s="1">
        <f t="shared" si="3"/>
        <v>6.875</v>
      </c>
      <c r="E286" s="1">
        <v>0.25</v>
      </c>
    </row>
    <row r="287" spans="1:5" ht="28.8">
      <c r="A287" s="66" t="s">
        <v>14</v>
      </c>
      <c r="B287" s="67">
        <v>6</v>
      </c>
      <c r="C287" s="1">
        <v>22</v>
      </c>
      <c r="D287" s="1">
        <f t="shared" si="3"/>
        <v>5.875</v>
      </c>
      <c r="E287" s="1">
        <v>0.25</v>
      </c>
    </row>
    <row r="288" spans="1:5" ht="28.8">
      <c r="A288" s="66" t="s">
        <v>12</v>
      </c>
      <c r="B288" s="67">
        <v>5</v>
      </c>
      <c r="C288" s="1">
        <v>22</v>
      </c>
      <c r="D288" s="1">
        <f t="shared" si="3"/>
        <v>4.875</v>
      </c>
      <c r="E288" s="1">
        <v>0.25</v>
      </c>
    </row>
    <row r="289" spans="1:6" ht="28.8">
      <c r="A289" s="66" t="s">
        <v>15</v>
      </c>
      <c r="B289" s="67">
        <v>4</v>
      </c>
      <c r="C289" s="1">
        <v>22</v>
      </c>
      <c r="D289" s="1">
        <f t="shared" si="3"/>
        <v>3.875</v>
      </c>
      <c r="E289" s="1">
        <v>0.25</v>
      </c>
    </row>
    <row r="290" spans="1:6">
      <c r="A290" s="66" t="s">
        <v>20</v>
      </c>
      <c r="B290" s="67">
        <v>3</v>
      </c>
      <c r="C290" s="1">
        <v>22</v>
      </c>
      <c r="D290" s="1">
        <f t="shared" si="3"/>
        <v>2.875</v>
      </c>
      <c r="E290" s="1">
        <v>0.25</v>
      </c>
    </row>
    <row r="291" spans="1:6">
      <c r="A291" s="66" t="s">
        <v>23</v>
      </c>
      <c r="B291" s="67">
        <v>2</v>
      </c>
      <c r="C291" s="1">
        <v>22</v>
      </c>
      <c r="D291" s="1">
        <f t="shared" si="3"/>
        <v>1.875</v>
      </c>
      <c r="E291" s="1">
        <v>0.25</v>
      </c>
    </row>
    <row r="292" spans="1:6">
      <c r="A292" s="66" t="s">
        <v>22</v>
      </c>
      <c r="B292" s="67">
        <v>1</v>
      </c>
      <c r="C292" s="1">
        <v>22</v>
      </c>
      <c r="D292" s="1">
        <f t="shared" si="3"/>
        <v>0.875</v>
      </c>
      <c r="E292" s="1">
        <v>0.25</v>
      </c>
    </row>
    <row r="293" spans="1:6">
      <c r="A293" s="66"/>
      <c r="B293" s="67"/>
    </row>
    <row r="294" spans="1:6">
      <c r="A294" s="200" t="s">
        <v>17</v>
      </c>
      <c r="B294" s="67">
        <v>21</v>
      </c>
      <c r="C294" s="1">
        <v>22</v>
      </c>
      <c r="D294" s="1">
        <f t="shared" ref="D294:D314" si="4">B294-E294/2</f>
        <v>20.875</v>
      </c>
      <c r="E294" s="1">
        <v>0.25</v>
      </c>
      <c r="F294" s="215">
        <v>11.2</v>
      </c>
    </row>
    <row r="295" spans="1:6" ht="27.6">
      <c r="A295" s="200" t="s">
        <v>8</v>
      </c>
      <c r="B295" s="67">
        <v>20</v>
      </c>
      <c r="C295" s="1">
        <v>22</v>
      </c>
      <c r="D295" s="1">
        <f t="shared" si="4"/>
        <v>19.875</v>
      </c>
      <c r="E295" s="1">
        <v>0.25</v>
      </c>
    </row>
    <row r="296" spans="1:6" ht="27.6">
      <c r="A296" s="200" t="s">
        <v>28</v>
      </c>
      <c r="B296" s="67">
        <v>19</v>
      </c>
      <c r="C296" s="1">
        <v>22</v>
      </c>
      <c r="D296" s="1">
        <f t="shared" si="4"/>
        <v>18.875</v>
      </c>
      <c r="E296" s="1">
        <v>0.25</v>
      </c>
    </row>
    <row r="297" spans="1:6">
      <c r="A297" s="200" t="s">
        <v>19</v>
      </c>
      <c r="B297" s="67">
        <v>18</v>
      </c>
      <c r="C297" s="1">
        <v>22</v>
      </c>
      <c r="D297" s="1">
        <f t="shared" si="4"/>
        <v>17.875</v>
      </c>
      <c r="E297" s="1">
        <v>0.25</v>
      </c>
    </row>
    <row r="298" spans="1:6" ht="27.6">
      <c r="A298" s="200" t="s">
        <v>14</v>
      </c>
      <c r="B298" s="67">
        <v>17</v>
      </c>
      <c r="C298" s="1">
        <v>22</v>
      </c>
      <c r="D298" s="1">
        <f t="shared" si="4"/>
        <v>16.875</v>
      </c>
      <c r="E298" s="1">
        <v>0.25</v>
      </c>
    </row>
    <row r="299" spans="1:6">
      <c r="A299" s="200" t="s">
        <v>20</v>
      </c>
      <c r="B299" s="67">
        <v>16</v>
      </c>
      <c r="C299" s="1">
        <v>22</v>
      </c>
      <c r="D299" s="1">
        <f t="shared" si="4"/>
        <v>15.875</v>
      </c>
      <c r="E299" s="1">
        <v>0.25</v>
      </c>
    </row>
    <row r="300" spans="1:6">
      <c r="A300" s="200" t="s">
        <v>27</v>
      </c>
      <c r="B300" s="67">
        <v>15</v>
      </c>
      <c r="C300" s="1">
        <v>22</v>
      </c>
      <c r="D300" s="1">
        <f t="shared" si="4"/>
        <v>14.875</v>
      </c>
      <c r="E300" s="1">
        <v>0.25</v>
      </c>
    </row>
    <row r="301" spans="1:6">
      <c r="A301" s="200" t="s">
        <v>10</v>
      </c>
      <c r="B301" s="67">
        <v>14</v>
      </c>
      <c r="C301" s="1">
        <v>22</v>
      </c>
      <c r="D301" s="1">
        <f t="shared" si="4"/>
        <v>13.875</v>
      </c>
      <c r="E301" s="1">
        <v>0.25</v>
      </c>
    </row>
    <row r="302" spans="1:6">
      <c r="A302" s="200" t="s">
        <v>25</v>
      </c>
      <c r="B302" s="67">
        <v>13</v>
      </c>
      <c r="C302" s="1">
        <v>22</v>
      </c>
      <c r="D302" s="1">
        <f t="shared" si="4"/>
        <v>12.875</v>
      </c>
      <c r="E302" s="1">
        <v>0.25</v>
      </c>
    </row>
    <row r="303" spans="1:6" ht="27.6">
      <c r="A303" s="200" t="s">
        <v>16</v>
      </c>
      <c r="B303" s="67">
        <v>12</v>
      </c>
      <c r="C303" s="1">
        <v>22</v>
      </c>
      <c r="D303" s="1">
        <f t="shared" si="4"/>
        <v>11.875</v>
      </c>
      <c r="E303" s="1">
        <v>0.25</v>
      </c>
    </row>
    <row r="304" spans="1:6">
      <c r="A304" s="200" t="s">
        <v>9</v>
      </c>
      <c r="B304" s="67">
        <v>11</v>
      </c>
      <c r="C304" s="1">
        <v>22</v>
      </c>
      <c r="D304" s="1">
        <f t="shared" si="4"/>
        <v>10.875</v>
      </c>
      <c r="E304" s="1">
        <v>0.25</v>
      </c>
    </row>
    <row r="305" spans="1:6" ht="27.6">
      <c r="A305" s="200" t="s">
        <v>15</v>
      </c>
      <c r="B305" s="67">
        <v>10</v>
      </c>
      <c r="C305" s="1">
        <v>22</v>
      </c>
      <c r="D305" s="1">
        <f t="shared" si="4"/>
        <v>9.875</v>
      </c>
      <c r="E305" s="1">
        <v>0.25</v>
      </c>
    </row>
    <row r="306" spans="1:6">
      <c r="A306" s="200" t="s">
        <v>26</v>
      </c>
      <c r="B306" s="67">
        <v>9</v>
      </c>
      <c r="C306" s="1">
        <v>22</v>
      </c>
      <c r="D306" s="1">
        <f t="shared" si="4"/>
        <v>8.875</v>
      </c>
      <c r="E306" s="1">
        <v>0.25</v>
      </c>
    </row>
    <row r="307" spans="1:6" ht="27.6">
      <c r="A307" s="220" t="s">
        <v>12</v>
      </c>
      <c r="B307" s="67">
        <v>8</v>
      </c>
      <c r="C307" s="1">
        <v>22</v>
      </c>
      <c r="D307" s="1">
        <f t="shared" si="4"/>
        <v>7.875</v>
      </c>
      <c r="E307" s="1">
        <v>0.25</v>
      </c>
    </row>
    <row r="308" spans="1:6">
      <c r="A308" s="200" t="s">
        <v>22</v>
      </c>
      <c r="B308" s="67">
        <v>7</v>
      </c>
      <c r="C308" s="1">
        <v>22</v>
      </c>
      <c r="D308" s="1">
        <f t="shared" si="4"/>
        <v>6.875</v>
      </c>
      <c r="E308" s="1">
        <v>0.25</v>
      </c>
    </row>
    <row r="309" spans="1:6">
      <c r="A309" s="200" t="s">
        <v>18</v>
      </c>
      <c r="B309" s="67">
        <v>6</v>
      </c>
      <c r="C309" s="1">
        <v>22</v>
      </c>
      <c r="D309" s="1">
        <f t="shared" si="4"/>
        <v>5.875</v>
      </c>
      <c r="E309" s="1">
        <v>0.25</v>
      </c>
    </row>
    <row r="310" spans="1:6">
      <c r="A310" s="200" t="s">
        <v>13</v>
      </c>
      <c r="B310" s="67">
        <v>5</v>
      </c>
      <c r="C310" s="1">
        <v>22</v>
      </c>
      <c r="D310" s="1">
        <f t="shared" si="4"/>
        <v>4.875</v>
      </c>
      <c r="E310" s="1">
        <v>0.25</v>
      </c>
    </row>
    <row r="311" spans="1:6">
      <c r="A311" s="200" t="s">
        <v>23</v>
      </c>
      <c r="B311" s="67">
        <v>4</v>
      </c>
      <c r="C311" s="1">
        <v>22</v>
      </c>
      <c r="D311" s="1">
        <f t="shared" si="4"/>
        <v>3.875</v>
      </c>
      <c r="E311" s="1">
        <v>0.25</v>
      </c>
    </row>
    <row r="312" spans="1:6">
      <c r="A312" s="200" t="s">
        <v>11</v>
      </c>
      <c r="B312" s="67">
        <v>3</v>
      </c>
      <c r="C312" s="1">
        <v>22</v>
      </c>
      <c r="D312" s="1">
        <f t="shared" si="4"/>
        <v>2.875</v>
      </c>
      <c r="E312" s="1">
        <v>0.25</v>
      </c>
    </row>
    <row r="313" spans="1:6">
      <c r="A313" s="200" t="s">
        <v>21</v>
      </c>
      <c r="B313" s="67">
        <v>2</v>
      </c>
      <c r="C313" s="1">
        <v>22</v>
      </c>
      <c r="D313" s="1">
        <f t="shared" si="4"/>
        <v>1.875</v>
      </c>
      <c r="E313" s="1">
        <v>0.25</v>
      </c>
    </row>
    <row r="314" spans="1:6">
      <c r="A314" s="200" t="s">
        <v>24</v>
      </c>
      <c r="B314" s="67">
        <v>1</v>
      </c>
      <c r="C314" s="1">
        <v>22</v>
      </c>
      <c r="D314" s="1">
        <f t="shared" si="4"/>
        <v>0.875</v>
      </c>
      <c r="E314" s="1">
        <v>0.25</v>
      </c>
    </row>
    <row r="315" spans="1:6">
      <c r="A315" s="66"/>
      <c r="B315" s="67"/>
    </row>
    <row r="317" spans="1:6" ht="28.8">
      <c r="A317" s="66" t="s">
        <v>8</v>
      </c>
      <c r="B317" s="67">
        <v>21</v>
      </c>
      <c r="C317" s="1">
        <v>22</v>
      </c>
      <c r="D317" s="1">
        <f t="shared" ref="D317:D337" si="5">B317-E317/2</f>
        <v>20.875</v>
      </c>
      <c r="E317" s="1">
        <v>0.25</v>
      </c>
      <c r="F317" s="215">
        <v>12.2</v>
      </c>
    </row>
    <row r="318" spans="1:6">
      <c r="A318" s="66" t="s">
        <v>13</v>
      </c>
      <c r="B318" s="67">
        <v>20</v>
      </c>
      <c r="C318" s="1">
        <v>22</v>
      </c>
      <c r="D318" s="1">
        <f t="shared" si="5"/>
        <v>19.875</v>
      </c>
      <c r="E318" s="1">
        <v>0.25</v>
      </c>
    </row>
    <row r="319" spans="1:6">
      <c r="A319" s="66" t="s">
        <v>10</v>
      </c>
      <c r="B319" s="67">
        <v>19</v>
      </c>
      <c r="C319" s="1">
        <v>22</v>
      </c>
      <c r="D319" s="1">
        <f t="shared" si="5"/>
        <v>18.875</v>
      </c>
      <c r="E319" s="1">
        <v>0.25</v>
      </c>
    </row>
    <row r="320" spans="1:6">
      <c r="A320" s="66" t="s">
        <v>27</v>
      </c>
      <c r="B320" s="67">
        <v>18</v>
      </c>
      <c r="C320" s="1">
        <v>22</v>
      </c>
      <c r="D320" s="1">
        <f t="shared" si="5"/>
        <v>17.875</v>
      </c>
      <c r="E320" s="1">
        <v>0.25</v>
      </c>
    </row>
    <row r="321" spans="1:5">
      <c r="A321" s="66" t="s">
        <v>9</v>
      </c>
      <c r="B321" s="67">
        <v>17</v>
      </c>
      <c r="C321" s="1">
        <v>22</v>
      </c>
      <c r="D321" s="1">
        <f t="shared" si="5"/>
        <v>16.875</v>
      </c>
      <c r="E321" s="1">
        <v>0.25</v>
      </c>
    </row>
    <row r="322" spans="1:5">
      <c r="A322" s="66" t="s">
        <v>25</v>
      </c>
      <c r="B322" s="67">
        <v>16</v>
      </c>
      <c r="C322" s="1">
        <v>22</v>
      </c>
      <c r="D322" s="1">
        <f t="shared" si="5"/>
        <v>15.875</v>
      </c>
      <c r="E322" s="1">
        <v>0.25</v>
      </c>
    </row>
    <row r="323" spans="1:5">
      <c r="A323" s="66" t="s">
        <v>23</v>
      </c>
      <c r="B323" s="67">
        <v>15</v>
      </c>
      <c r="C323" s="1">
        <v>22</v>
      </c>
      <c r="D323" s="1">
        <f t="shared" si="5"/>
        <v>14.875</v>
      </c>
      <c r="E323" s="1">
        <v>0.25</v>
      </c>
    </row>
    <row r="324" spans="1:5" ht="28.8">
      <c r="A324" s="66" t="s">
        <v>15</v>
      </c>
      <c r="B324" s="67">
        <v>14</v>
      </c>
      <c r="C324" s="1">
        <v>22</v>
      </c>
      <c r="D324" s="1">
        <f t="shared" si="5"/>
        <v>13.875</v>
      </c>
      <c r="E324" s="1">
        <v>0.25</v>
      </c>
    </row>
    <row r="325" spans="1:5">
      <c r="A325" s="66" t="s">
        <v>26</v>
      </c>
      <c r="B325" s="67">
        <v>13</v>
      </c>
      <c r="C325" s="1">
        <v>22</v>
      </c>
      <c r="D325" s="1">
        <f t="shared" si="5"/>
        <v>12.875</v>
      </c>
      <c r="E325" s="1">
        <v>0.25</v>
      </c>
    </row>
    <row r="326" spans="1:5" ht="28.8">
      <c r="A326" s="66" t="s">
        <v>14</v>
      </c>
      <c r="B326" s="67">
        <v>12</v>
      </c>
      <c r="C326" s="1">
        <v>22</v>
      </c>
      <c r="D326" s="1">
        <f t="shared" si="5"/>
        <v>11.875</v>
      </c>
      <c r="E326" s="1">
        <v>0.25</v>
      </c>
    </row>
    <row r="327" spans="1:5">
      <c r="A327" s="66" t="s">
        <v>24</v>
      </c>
      <c r="B327" s="67">
        <v>11</v>
      </c>
      <c r="C327" s="1">
        <v>22</v>
      </c>
      <c r="D327" s="1">
        <f t="shared" si="5"/>
        <v>10.875</v>
      </c>
      <c r="E327" s="1">
        <v>0.25</v>
      </c>
    </row>
    <row r="328" spans="1:5">
      <c r="A328" s="66" t="s">
        <v>18</v>
      </c>
      <c r="B328" s="67">
        <v>10</v>
      </c>
      <c r="C328" s="1">
        <v>22</v>
      </c>
      <c r="D328" s="1">
        <f t="shared" si="5"/>
        <v>9.875</v>
      </c>
      <c r="E328" s="1">
        <v>0.25</v>
      </c>
    </row>
    <row r="329" spans="1:5">
      <c r="A329" s="66" t="s">
        <v>20</v>
      </c>
      <c r="B329" s="67">
        <v>9</v>
      </c>
      <c r="C329" s="1">
        <v>22</v>
      </c>
      <c r="D329" s="1">
        <f t="shared" si="5"/>
        <v>8.875</v>
      </c>
      <c r="E329" s="1">
        <v>0.25</v>
      </c>
    </row>
    <row r="330" spans="1:5">
      <c r="A330" s="66" t="s">
        <v>19</v>
      </c>
      <c r="B330" s="67">
        <v>8</v>
      </c>
      <c r="C330" s="1">
        <v>22</v>
      </c>
      <c r="D330" s="1">
        <f t="shared" si="5"/>
        <v>7.875</v>
      </c>
      <c r="E330" s="1">
        <v>0.25</v>
      </c>
    </row>
    <row r="331" spans="1:5" ht="28.8">
      <c r="A331" s="66" t="s">
        <v>16</v>
      </c>
      <c r="B331" s="67">
        <v>7</v>
      </c>
      <c r="C331" s="1">
        <v>22</v>
      </c>
      <c r="D331" s="1">
        <f t="shared" si="5"/>
        <v>6.875</v>
      </c>
      <c r="E331" s="1">
        <v>0.25</v>
      </c>
    </row>
    <row r="332" spans="1:5" ht="28.8">
      <c r="A332" s="66" t="s">
        <v>28</v>
      </c>
      <c r="B332" s="67">
        <v>6</v>
      </c>
      <c r="C332" s="1">
        <v>22</v>
      </c>
      <c r="D332" s="1">
        <f t="shared" si="5"/>
        <v>5.875</v>
      </c>
      <c r="E332" s="1">
        <v>0.25</v>
      </c>
    </row>
    <row r="333" spans="1:5">
      <c r="A333" s="66" t="s">
        <v>11</v>
      </c>
      <c r="B333" s="67">
        <v>5</v>
      </c>
      <c r="C333" s="1">
        <v>22</v>
      </c>
      <c r="D333" s="1">
        <f t="shared" si="5"/>
        <v>4.875</v>
      </c>
      <c r="E333" s="1">
        <v>0.25</v>
      </c>
    </row>
    <row r="334" spans="1:5">
      <c r="A334" s="66" t="s">
        <v>22</v>
      </c>
      <c r="B334" s="67">
        <v>4</v>
      </c>
      <c r="C334" s="1">
        <v>22</v>
      </c>
      <c r="D334" s="1">
        <f t="shared" si="5"/>
        <v>3.875</v>
      </c>
      <c r="E334" s="1">
        <v>0.25</v>
      </c>
    </row>
    <row r="335" spans="1:5" ht="28.8">
      <c r="A335" s="66" t="s">
        <v>12</v>
      </c>
      <c r="B335" s="67">
        <v>3</v>
      </c>
      <c r="C335" s="1">
        <v>22</v>
      </c>
      <c r="D335" s="1">
        <f t="shared" si="5"/>
        <v>2.875</v>
      </c>
      <c r="E335" s="1">
        <v>0.25</v>
      </c>
    </row>
    <row r="336" spans="1:5">
      <c r="A336" s="66" t="s">
        <v>17</v>
      </c>
      <c r="B336" s="67">
        <v>2</v>
      </c>
      <c r="C336" s="1">
        <v>22</v>
      </c>
      <c r="D336" s="1">
        <f t="shared" si="5"/>
        <v>1.875</v>
      </c>
      <c r="E336" s="1">
        <v>0.25</v>
      </c>
    </row>
    <row r="337" spans="1:6" ht="28.8">
      <c r="A337" s="66" t="s">
        <v>21</v>
      </c>
      <c r="B337" s="67">
        <v>1</v>
      </c>
      <c r="C337" s="1">
        <v>22</v>
      </c>
      <c r="D337" s="1">
        <f t="shared" si="5"/>
        <v>0.875</v>
      </c>
      <c r="E337" s="1">
        <v>0.25</v>
      </c>
    </row>
    <row r="339" spans="1:6">
      <c r="A339" s="66" t="s">
        <v>27</v>
      </c>
      <c r="B339" s="67">
        <v>21</v>
      </c>
      <c r="C339" s="1">
        <v>22</v>
      </c>
      <c r="D339" s="1">
        <f t="shared" ref="D339:D359" si="6">B339-E339/2</f>
        <v>20.875</v>
      </c>
      <c r="E339" s="1">
        <v>0.25</v>
      </c>
      <c r="F339" s="215">
        <v>12.6</v>
      </c>
    </row>
    <row r="340" spans="1:6">
      <c r="A340" s="66" t="s">
        <v>9</v>
      </c>
      <c r="B340" s="67">
        <v>20</v>
      </c>
      <c r="C340" s="1">
        <v>22</v>
      </c>
      <c r="D340" s="1">
        <f t="shared" si="6"/>
        <v>19.875</v>
      </c>
      <c r="E340" s="1">
        <v>0.25</v>
      </c>
    </row>
    <row r="341" spans="1:6" ht="28.8">
      <c r="A341" s="66" t="s">
        <v>15</v>
      </c>
      <c r="B341" s="67">
        <v>19</v>
      </c>
      <c r="C341" s="1">
        <v>22</v>
      </c>
      <c r="D341" s="1">
        <f t="shared" si="6"/>
        <v>18.875</v>
      </c>
      <c r="E341" s="1">
        <v>0.25</v>
      </c>
    </row>
    <row r="342" spans="1:6">
      <c r="A342" s="66" t="s">
        <v>26</v>
      </c>
      <c r="B342" s="67">
        <v>18</v>
      </c>
      <c r="C342" s="1">
        <v>22</v>
      </c>
      <c r="D342" s="1">
        <f t="shared" si="6"/>
        <v>17.875</v>
      </c>
      <c r="E342" s="1">
        <v>0.25</v>
      </c>
    </row>
    <row r="343" spans="1:6">
      <c r="A343" s="66" t="s">
        <v>20</v>
      </c>
      <c r="B343" s="67">
        <v>17</v>
      </c>
      <c r="C343" s="1">
        <v>22</v>
      </c>
      <c r="D343" s="1">
        <f t="shared" si="6"/>
        <v>16.875</v>
      </c>
      <c r="E343" s="1">
        <v>0.25</v>
      </c>
    </row>
    <row r="344" spans="1:6" ht="28.8">
      <c r="A344" s="66" t="s">
        <v>14</v>
      </c>
      <c r="B344" s="67">
        <v>16</v>
      </c>
      <c r="C344" s="1">
        <v>22</v>
      </c>
      <c r="D344" s="1">
        <f t="shared" si="6"/>
        <v>15.875</v>
      </c>
      <c r="E344" s="1">
        <v>0.25</v>
      </c>
    </row>
    <row r="345" spans="1:6">
      <c r="A345" s="66" t="s">
        <v>25</v>
      </c>
      <c r="B345" s="67">
        <v>15</v>
      </c>
      <c r="C345" s="1">
        <v>22</v>
      </c>
      <c r="D345" s="1">
        <f t="shared" si="6"/>
        <v>14.875</v>
      </c>
      <c r="E345" s="1">
        <v>0.25</v>
      </c>
    </row>
    <row r="346" spans="1:6">
      <c r="A346" s="66" t="s">
        <v>19</v>
      </c>
      <c r="B346" s="67">
        <v>14</v>
      </c>
      <c r="C346" s="1">
        <v>22</v>
      </c>
      <c r="D346" s="1">
        <f t="shared" si="6"/>
        <v>13.875</v>
      </c>
      <c r="E346" s="1">
        <v>0.25</v>
      </c>
    </row>
    <row r="347" spans="1:6">
      <c r="A347" s="66" t="s">
        <v>24</v>
      </c>
      <c r="B347" s="67">
        <v>13</v>
      </c>
      <c r="C347" s="1">
        <v>22</v>
      </c>
      <c r="D347" s="1">
        <f t="shared" si="6"/>
        <v>12.875</v>
      </c>
      <c r="E347" s="1">
        <v>0.25</v>
      </c>
    </row>
    <row r="348" spans="1:6" ht="28.8">
      <c r="A348" s="66" t="s">
        <v>16</v>
      </c>
      <c r="B348" s="67">
        <v>12</v>
      </c>
      <c r="C348" s="1">
        <v>22</v>
      </c>
      <c r="D348" s="1">
        <f t="shared" si="6"/>
        <v>11.875</v>
      </c>
      <c r="E348" s="1">
        <v>0.25</v>
      </c>
    </row>
    <row r="349" spans="1:6">
      <c r="A349" s="66" t="s">
        <v>13</v>
      </c>
      <c r="B349" s="67">
        <v>11</v>
      </c>
      <c r="C349" s="1">
        <v>22</v>
      </c>
      <c r="D349" s="1">
        <f t="shared" si="6"/>
        <v>10.875</v>
      </c>
      <c r="E349" s="1">
        <v>0.25</v>
      </c>
    </row>
    <row r="350" spans="1:6">
      <c r="A350" s="66" t="s">
        <v>23</v>
      </c>
      <c r="B350" s="67">
        <v>10</v>
      </c>
      <c r="C350" s="1">
        <v>22</v>
      </c>
      <c r="D350" s="1">
        <f t="shared" si="6"/>
        <v>9.875</v>
      </c>
      <c r="E350" s="1">
        <v>0.25</v>
      </c>
    </row>
    <row r="351" spans="1:6">
      <c r="A351" s="66" t="s">
        <v>18</v>
      </c>
      <c r="B351" s="67">
        <v>9</v>
      </c>
      <c r="C351" s="1">
        <v>22</v>
      </c>
      <c r="D351" s="1">
        <f t="shared" si="6"/>
        <v>8.875</v>
      </c>
      <c r="E351" s="1">
        <v>0.25</v>
      </c>
    </row>
    <row r="352" spans="1:6">
      <c r="A352" s="66" t="s">
        <v>11</v>
      </c>
      <c r="B352" s="67">
        <v>8</v>
      </c>
      <c r="C352" s="1">
        <v>22</v>
      </c>
      <c r="D352" s="1">
        <f t="shared" si="6"/>
        <v>7.875</v>
      </c>
      <c r="E352" s="1">
        <v>0.25</v>
      </c>
    </row>
    <row r="353" spans="1:6">
      <c r="A353" s="66" t="s">
        <v>17</v>
      </c>
      <c r="B353" s="67">
        <v>7</v>
      </c>
      <c r="C353" s="1">
        <v>22</v>
      </c>
      <c r="D353" s="1">
        <f t="shared" si="6"/>
        <v>6.875</v>
      </c>
      <c r="E353" s="1">
        <v>0.25</v>
      </c>
    </row>
    <row r="354" spans="1:6">
      <c r="A354" s="66" t="s">
        <v>10</v>
      </c>
      <c r="B354" s="67">
        <v>6</v>
      </c>
      <c r="C354" s="1">
        <v>22</v>
      </c>
      <c r="D354" s="1">
        <f t="shared" si="6"/>
        <v>5.875</v>
      </c>
      <c r="E354" s="1">
        <v>0.25</v>
      </c>
    </row>
    <row r="355" spans="1:6" ht="28.8">
      <c r="A355" s="66" t="s">
        <v>28</v>
      </c>
      <c r="B355" s="67">
        <v>5</v>
      </c>
      <c r="C355" s="1">
        <v>22</v>
      </c>
      <c r="D355" s="1">
        <f t="shared" si="6"/>
        <v>4.875</v>
      </c>
      <c r="E355" s="1">
        <v>0.25</v>
      </c>
    </row>
    <row r="356" spans="1:6" ht="28.8">
      <c r="A356" s="66" t="s">
        <v>12</v>
      </c>
      <c r="B356" s="67">
        <v>4</v>
      </c>
      <c r="C356" s="1">
        <v>22</v>
      </c>
      <c r="D356" s="1">
        <f t="shared" si="6"/>
        <v>3.875</v>
      </c>
      <c r="E356" s="1">
        <v>0.25</v>
      </c>
    </row>
    <row r="357" spans="1:6">
      <c r="A357" s="66" t="s">
        <v>22</v>
      </c>
      <c r="B357" s="67">
        <v>3</v>
      </c>
      <c r="C357" s="1">
        <v>22</v>
      </c>
      <c r="D357" s="1">
        <f t="shared" si="6"/>
        <v>2.875</v>
      </c>
      <c r="E357" s="1">
        <v>0.25</v>
      </c>
    </row>
    <row r="358" spans="1:6" ht="28.8">
      <c r="A358" s="66" t="s">
        <v>8</v>
      </c>
      <c r="B358" s="67">
        <v>2</v>
      </c>
      <c r="C358" s="1">
        <v>22</v>
      </c>
      <c r="D358" s="1">
        <f t="shared" si="6"/>
        <v>1.875</v>
      </c>
      <c r="E358" s="1">
        <v>0.25</v>
      </c>
    </row>
    <row r="359" spans="1:6" ht="28.8">
      <c r="A359" s="66" t="s">
        <v>21</v>
      </c>
      <c r="B359" s="67">
        <v>1</v>
      </c>
      <c r="C359" s="1">
        <v>22</v>
      </c>
      <c r="D359" s="1">
        <f t="shared" si="6"/>
        <v>0.875</v>
      </c>
      <c r="E359" s="1">
        <v>0.25</v>
      </c>
    </row>
    <row r="361" spans="1:6">
      <c r="A361" s="66" t="s">
        <v>24</v>
      </c>
      <c r="B361" s="67">
        <v>21</v>
      </c>
      <c r="C361" s="1">
        <v>22</v>
      </c>
      <c r="D361" s="1">
        <f t="shared" ref="D361:D381" si="7">B361-E361/2</f>
        <v>20.875</v>
      </c>
      <c r="E361" s="1">
        <v>0.25</v>
      </c>
      <c r="F361" s="215">
        <v>13.1</v>
      </c>
    </row>
    <row r="362" spans="1:6" ht="28.8">
      <c r="A362" s="66" t="s">
        <v>21</v>
      </c>
      <c r="B362" s="67">
        <v>20</v>
      </c>
      <c r="C362" s="1">
        <v>22</v>
      </c>
      <c r="D362" s="1">
        <f t="shared" si="7"/>
        <v>19.875</v>
      </c>
      <c r="E362" s="1">
        <v>0.25</v>
      </c>
    </row>
    <row r="363" spans="1:6">
      <c r="A363" s="66" t="s">
        <v>17</v>
      </c>
      <c r="B363" s="67">
        <v>19</v>
      </c>
      <c r="C363" s="1">
        <v>22</v>
      </c>
      <c r="D363" s="1">
        <f t="shared" si="7"/>
        <v>18.875</v>
      </c>
      <c r="E363" s="1">
        <v>0.25</v>
      </c>
    </row>
    <row r="364" spans="1:6" ht="28.8">
      <c r="A364" s="66" t="s">
        <v>8</v>
      </c>
      <c r="B364" s="67">
        <v>18</v>
      </c>
      <c r="C364" s="1">
        <v>22</v>
      </c>
      <c r="D364" s="1">
        <f t="shared" si="7"/>
        <v>17.875</v>
      </c>
      <c r="E364" s="1">
        <v>0.25</v>
      </c>
    </row>
    <row r="365" spans="1:6">
      <c r="A365" s="66" t="s">
        <v>11</v>
      </c>
      <c r="B365" s="67">
        <v>17</v>
      </c>
      <c r="C365" s="1">
        <v>22</v>
      </c>
      <c r="D365" s="1">
        <f t="shared" si="7"/>
        <v>16.875</v>
      </c>
      <c r="E365" s="1">
        <v>0.25</v>
      </c>
    </row>
    <row r="366" spans="1:6" ht="28.8">
      <c r="A366" s="66" t="s">
        <v>28</v>
      </c>
      <c r="B366" s="67">
        <v>16</v>
      </c>
      <c r="C366" s="1">
        <v>22</v>
      </c>
      <c r="D366" s="1">
        <f t="shared" si="7"/>
        <v>15.875</v>
      </c>
      <c r="E366" s="1">
        <v>0.25</v>
      </c>
    </row>
    <row r="367" spans="1:6">
      <c r="A367" s="66" t="s">
        <v>25</v>
      </c>
      <c r="B367" s="67">
        <v>15</v>
      </c>
      <c r="C367" s="1">
        <v>22</v>
      </c>
      <c r="D367" s="1">
        <f t="shared" si="7"/>
        <v>14.875</v>
      </c>
      <c r="E367" s="1">
        <v>0.25</v>
      </c>
    </row>
    <row r="368" spans="1:6">
      <c r="A368" s="66" t="s">
        <v>10</v>
      </c>
      <c r="B368" s="67">
        <v>14</v>
      </c>
      <c r="C368" s="1">
        <v>22</v>
      </c>
      <c r="D368" s="1">
        <f t="shared" si="7"/>
        <v>13.875</v>
      </c>
      <c r="E368" s="1">
        <v>0.25</v>
      </c>
    </row>
    <row r="369" spans="1:5" ht="28.8">
      <c r="A369" s="66" t="s">
        <v>16</v>
      </c>
      <c r="B369" s="67">
        <v>13</v>
      </c>
      <c r="C369" s="1">
        <v>22</v>
      </c>
      <c r="D369" s="1">
        <f t="shared" si="7"/>
        <v>12.875</v>
      </c>
      <c r="E369" s="1">
        <v>0.25</v>
      </c>
    </row>
    <row r="370" spans="1:5">
      <c r="A370" s="66" t="s">
        <v>19</v>
      </c>
      <c r="B370" s="67">
        <v>12</v>
      </c>
      <c r="C370" s="1">
        <v>22</v>
      </c>
      <c r="D370" s="1">
        <f t="shared" si="7"/>
        <v>11.875</v>
      </c>
      <c r="E370" s="1">
        <v>0.25</v>
      </c>
    </row>
    <row r="371" spans="1:5">
      <c r="A371" s="66" t="s">
        <v>26</v>
      </c>
      <c r="B371" s="67">
        <v>11</v>
      </c>
      <c r="C371" s="1">
        <v>22</v>
      </c>
      <c r="D371" s="1">
        <f t="shared" si="7"/>
        <v>10.875</v>
      </c>
      <c r="E371" s="1">
        <v>0.25</v>
      </c>
    </row>
    <row r="372" spans="1:5">
      <c r="A372" s="66" t="s">
        <v>9</v>
      </c>
      <c r="B372" s="67">
        <v>10</v>
      </c>
      <c r="C372" s="1">
        <v>22</v>
      </c>
      <c r="D372" s="1">
        <f t="shared" si="7"/>
        <v>9.875</v>
      </c>
      <c r="E372" s="1">
        <v>0.25</v>
      </c>
    </row>
    <row r="373" spans="1:5" ht="28.8">
      <c r="A373" s="66" t="s">
        <v>12</v>
      </c>
      <c r="B373" s="67">
        <v>9</v>
      </c>
      <c r="C373" s="1">
        <v>22</v>
      </c>
      <c r="D373" s="1">
        <f t="shared" si="7"/>
        <v>8.875</v>
      </c>
      <c r="E373" s="1">
        <v>0.25</v>
      </c>
    </row>
    <row r="374" spans="1:5">
      <c r="A374" s="66" t="s">
        <v>27</v>
      </c>
      <c r="B374" s="67">
        <v>8</v>
      </c>
      <c r="C374" s="1">
        <v>22</v>
      </c>
      <c r="D374" s="1">
        <f t="shared" si="7"/>
        <v>7.875</v>
      </c>
      <c r="E374" s="1">
        <v>0.25</v>
      </c>
    </row>
    <row r="375" spans="1:5">
      <c r="A375" s="66" t="s">
        <v>20</v>
      </c>
      <c r="B375" s="67">
        <v>7</v>
      </c>
      <c r="C375" s="1">
        <v>22</v>
      </c>
      <c r="D375" s="1">
        <f t="shared" si="7"/>
        <v>6.875</v>
      </c>
      <c r="E375" s="1">
        <v>0.25</v>
      </c>
    </row>
    <row r="376" spans="1:5">
      <c r="A376" s="66" t="s">
        <v>22</v>
      </c>
      <c r="B376" s="67">
        <v>6</v>
      </c>
      <c r="C376" s="1">
        <v>22</v>
      </c>
      <c r="D376" s="1">
        <f t="shared" si="7"/>
        <v>5.875</v>
      </c>
      <c r="E376" s="1">
        <v>0.25</v>
      </c>
    </row>
    <row r="377" spans="1:5">
      <c r="A377" s="66" t="s">
        <v>18</v>
      </c>
      <c r="B377" s="67">
        <v>5</v>
      </c>
      <c r="C377" s="1">
        <v>22</v>
      </c>
      <c r="D377" s="1">
        <f t="shared" si="7"/>
        <v>4.875</v>
      </c>
      <c r="E377" s="1">
        <v>0.25</v>
      </c>
    </row>
    <row r="378" spans="1:5" ht="28.8">
      <c r="A378" s="66" t="s">
        <v>14</v>
      </c>
      <c r="B378" s="67">
        <v>4</v>
      </c>
      <c r="C378" s="1">
        <v>22</v>
      </c>
      <c r="D378" s="1">
        <f t="shared" si="7"/>
        <v>3.875</v>
      </c>
      <c r="E378" s="1">
        <v>0.25</v>
      </c>
    </row>
    <row r="379" spans="1:5" ht="28.8">
      <c r="A379" s="66" t="s">
        <v>15</v>
      </c>
      <c r="B379" s="67">
        <v>3</v>
      </c>
      <c r="C379" s="1">
        <v>22</v>
      </c>
      <c r="D379" s="1">
        <f t="shared" si="7"/>
        <v>2.875</v>
      </c>
      <c r="E379" s="1">
        <v>0.25</v>
      </c>
    </row>
    <row r="380" spans="1:5">
      <c r="A380" s="66" t="s">
        <v>23</v>
      </c>
      <c r="B380" s="67">
        <v>2</v>
      </c>
      <c r="C380" s="1">
        <v>22</v>
      </c>
      <c r="D380" s="1">
        <f t="shared" si="7"/>
        <v>1.875</v>
      </c>
      <c r="E380" s="1">
        <v>0.25</v>
      </c>
    </row>
    <row r="381" spans="1:5">
      <c r="A381" s="66" t="s">
        <v>13</v>
      </c>
      <c r="B381" s="67">
        <v>1</v>
      </c>
      <c r="C381" s="1">
        <v>22</v>
      </c>
      <c r="D381" s="1">
        <f t="shared" si="7"/>
        <v>0.875</v>
      </c>
      <c r="E381" s="1">
        <v>0.25</v>
      </c>
    </row>
    <row r="385" spans="1:6">
      <c r="A385" s="195" t="s">
        <v>24</v>
      </c>
      <c r="B385" s="67">
        <v>21</v>
      </c>
      <c r="C385" s="1">
        <v>22</v>
      </c>
      <c r="D385" s="1">
        <f t="shared" ref="D385:D405" si="8">B385-E385/2</f>
        <v>20.875</v>
      </c>
      <c r="E385" s="1">
        <v>0.25</v>
      </c>
      <c r="F385" s="215">
        <v>13.2</v>
      </c>
    </row>
    <row r="386" spans="1:6">
      <c r="A386" s="195" t="s">
        <v>21</v>
      </c>
      <c r="B386" s="67">
        <v>20</v>
      </c>
      <c r="C386" s="1">
        <v>22</v>
      </c>
      <c r="D386" s="1">
        <f t="shared" si="8"/>
        <v>19.875</v>
      </c>
      <c r="E386" s="1">
        <v>0.25</v>
      </c>
    </row>
    <row r="387" spans="1:6">
      <c r="A387" s="195" t="s">
        <v>17</v>
      </c>
      <c r="B387" s="67">
        <v>19</v>
      </c>
      <c r="C387" s="1">
        <v>22</v>
      </c>
      <c r="D387" s="1">
        <f t="shared" si="8"/>
        <v>18.875</v>
      </c>
      <c r="E387" s="1">
        <v>0.25</v>
      </c>
    </row>
    <row r="388" spans="1:6" ht="27.6">
      <c r="A388" s="195" t="s">
        <v>8</v>
      </c>
      <c r="B388" s="67">
        <v>18</v>
      </c>
      <c r="C388" s="1">
        <v>22</v>
      </c>
      <c r="D388" s="1">
        <f t="shared" si="8"/>
        <v>17.875</v>
      </c>
      <c r="E388" s="1">
        <v>0.25</v>
      </c>
    </row>
    <row r="389" spans="1:6">
      <c r="A389" s="195" t="s">
        <v>11</v>
      </c>
      <c r="B389" s="67">
        <v>17</v>
      </c>
      <c r="C389" s="1">
        <v>22</v>
      </c>
      <c r="D389" s="1">
        <f t="shared" si="8"/>
        <v>16.875</v>
      </c>
      <c r="E389" s="1">
        <v>0.25</v>
      </c>
    </row>
    <row r="390" spans="1:6" ht="27.6">
      <c r="A390" s="195" t="s">
        <v>28</v>
      </c>
      <c r="B390" s="67">
        <v>16</v>
      </c>
      <c r="C390" s="1">
        <v>22</v>
      </c>
      <c r="D390" s="1">
        <f t="shared" si="8"/>
        <v>15.875</v>
      </c>
      <c r="E390" s="1">
        <v>0.25</v>
      </c>
    </row>
    <row r="391" spans="1:6" ht="27.6">
      <c r="A391" s="221" t="s">
        <v>16</v>
      </c>
      <c r="B391" s="67">
        <v>15</v>
      </c>
      <c r="C391" s="1">
        <v>22</v>
      </c>
      <c r="D391" s="1">
        <f t="shared" si="8"/>
        <v>14.875</v>
      </c>
      <c r="E391" s="1">
        <v>0.25</v>
      </c>
    </row>
    <row r="392" spans="1:6">
      <c r="A392" s="195" t="s">
        <v>10</v>
      </c>
      <c r="B392" s="67">
        <v>14</v>
      </c>
      <c r="C392" s="1">
        <v>22</v>
      </c>
      <c r="D392" s="1">
        <f t="shared" si="8"/>
        <v>13.875</v>
      </c>
      <c r="E392" s="1">
        <v>0.25</v>
      </c>
    </row>
    <row r="393" spans="1:6">
      <c r="A393" s="195" t="s">
        <v>25</v>
      </c>
      <c r="B393" s="67">
        <v>13</v>
      </c>
      <c r="C393" s="1">
        <v>22</v>
      </c>
      <c r="D393" s="1">
        <f t="shared" si="8"/>
        <v>12.875</v>
      </c>
      <c r="E393" s="1">
        <v>0.25</v>
      </c>
    </row>
    <row r="394" spans="1:6">
      <c r="A394" s="195" t="s">
        <v>19</v>
      </c>
      <c r="B394" s="67">
        <v>12</v>
      </c>
      <c r="C394" s="1">
        <v>22</v>
      </c>
      <c r="D394" s="1">
        <f t="shared" si="8"/>
        <v>11.875</v>
      </c>
      <c r="E394" s="1">
        <v>0.25</v>
      </c>
    </row>
    <row r="395" spans="1:6" ht="27.6">
      <c r="A395" s="195" t="s">
        <v>12</v>
      </c>
      <c r="B395" s="67">
        <v>11</v>
      </c>
      <c r="C395" s="1">
        <v>22</v>
      </c>
      <c r="D395" s="1">
        <f t="shared" si="8"/>
        <v>10.875</v>
      </c>
      <c r="E395" s="1">
        <v>0.25</v>
      </c>
    </row>
    <row r="396" spans="1:6">
      <c r="A396" s="195" t="s">
        <v>9</v>
      </c>
      <c r="B396" s="67">
        <v>10</v>
      </c>
      <c r="C396" s="1">
        <v>22</v>
      </c>
      <c r="D396" s="1">
        <f t="shared" si="8"/>
        <v>9.875</v>
      </c>
      <c r="E396" s="1">
        <v>0.25</v>
      </c>
    </row>
    <row r="397" spans="1:6">
      <c r="A397" s="195" t="s">
        <v>22</v>
      </c>
      <c r="B397" s="67">
        <v>9</v>
      </c>
      <c r="C397" s="1">
        <v>22</v>
      </c>
      <c r="D397" s="1">
        <f t="shared" si="8"/>
        <v>8.875</v>
      </c>
      <c r="E397" s="1">
        <v>0.25</v>
      </c>
    </row>
    <row r="398" spans="1:6">
      <c r="A398" s="176" t="s">
        <v>18</v>
      </c>
      <c r="B398" s="67">
        <v>8</v>
      </c>
      <c r="C398" s="1">
        <v>22</v>
      </c>
      <c r="D398" s="1">
        <f t="shared" si="8"/>
        <v>7.875</v>
      </c>
      <c r="E398" s="1">
        <v>0.25</v>
      </c>
    </row>
    <row r="399" spans="1:6" ht="27.6">
      <c r="A399" s="195" t="s">
        <v>14</v>
      </c>
      <c r="B399" s="67">
        <v>7</v>
      </c>
      <c r="C399" s="1">
        <v>22</v>
      </c>
      <c r="D399" s="1">
        <f t="shared" si="8"/>
        <v>6.875</v>
      </c>
      <c r="E399" s="1">
        <v>0.25</v>
      </c>
    </row>
    <row r="400" spans="1:6">
      <c r="A400" s="195" t="s">
        <v>26</v>
      </c>
      <c r="B400" s="67">
        <v>6</v>
      </c>
      <c r="C400" s="1">
        <v>22</v>
      </c>
      <c r="D400" s="1">
        <f t="shared" si="8"/>
        <v>5.875</v>
      </c>
      <c r="E400" s="1">
        <v>0.25</v>
      </c>
    </row>
    <row r="401" spans="1:6">
      <c r="A401" s="195" t="s">
        <v>27</v>
      </c>
      <c r="B401" s="67">
        <v>5</v>
      </c>
      <c r="C401" s="1">
        <v>22</v>
      </c>
      <c r="D401" s="1">
        <f t="shared" si="8"/>
        <v>4.875</v>
      </c>
      <c r="E401" s="1">
        <v>0.25</v>
      </c>
    </row>
    <row r="402" spans="1:6">
      <c r="A402" s="195" t="s">
        <v>13</v>
      </c>
      <c r="B402" s="67">
        <v>4</v>
      </c>
      <c r="C402" s="1">
        <v>22</v>
      </c>
      <c r="D402" s="1">
        <f t="shared" si="8"/>
        <v>3.875</v>
      </c>
      <c r="E402" s="1">
        <v>0.25</v>
      </c>
    </row>
    <row r="403" spans="1:6" ht="27.6">
      <c r="A403" s="195" t="s">
        <v>15</v>
      </c>
      <c r="B403" s="67">
        <v>3</v>
      </c>
      <c r="C403" s="1">
        <v>22</v>
      </c>
      <c r="D403" s="1">
        <f t="shared" si="8"/>
        <v>2.875</v>
      </c>
      <c r="E403" s="1">
        <v>0.25</v>
      </c>
    </row>
    <row r="404" spans="1:6">
      <c r="A404" s="195" t="s">
        <v>20</v>
      </c>
      <c r="B404" s="67">
        <v>2</v>
      </c>
      <c r="C404" s="1">
        <v>22</v>
      </c>
      <c r="D404" s="1">
        <f t="shared" si="8"/>
        <v>1.875</v>
      </c>
      <c r="E404" s="1">
        <v>0.25</v>
      </c>
    </row>
    <row r="405" spans="1:6">
      <c r="A405" s="195" t="s">
        <v>23</v>
      </c>
      <c r="B405" s="67">
        <v>1</v>
      </c>
      <c r="C405" s="1">
        <v>22</v>
      </c>
      <c r="D405" s="1">
        <f t="shared" si="8"/>
        <v>0.875</v>
      </c>
      <c r="E405" s="1">
        <v>0.25</v>
      </c>
    </row>
    <row r="407" spans="1:6" ht="28.8">
      <c r="A407" s="66" t="s">
        <v>8</v>
      </c>
      <c r="B407" s="67">
        <v>21</v>
      </c>
      <c r="C407" s="1">
        <v>22</v>
      </c>
      <c r="D407" s="1">
        <f t="shared" ref="D407:D427" si="9">B407-E407/2</f>
        <v>20.875</v>
      </c>
      <c r="E407" s="1">
        <v>0.25</v>
      </c>
      <c r="F407" s="215">
        <v>14.1</v>
      </c>
    </row>
    <row r="408" spans="1:6">
      <c r="A408" s="66" t="s">
        <v>11</v>
      </c>
      <c r="B408" s="67">
        <v>20</v>
      </c>
      <c r="C408" s="1">
        <v>22</v>
      </c>
      <c r="D408" s="1">
        <f t="shared" si="9"/>
        <v>19.875</v>
      </c>
      <c r="E408" s="1">
        <v>0.25</v>
      </c>
    </row>
    <row r="409" spans="1:6">
      <c r="A409" s="66" t="s">
        <v>24</v>
      </c>
      <c r="B409" s="67">
        <v>19</v>
      </c>
      <c r="C409" s="1">
        <v>22</v>
      </c>
      <c r="D409" s="1">
        <f t="shared" si="9"/>
        <v>18.875</v>
      </c>
      <c r="E409" s="1">
        <v>0.25</v>
      </c>
    </row>
    <row r="410" spans="1:6">
      <c r="A410" s="66" t="s">
        <v>17</v>
      </c>
      <c r="B410" s="67">
        <v>18</v>
      </c>
      <c r="C410" s="1">
        <v>22</v>
      </c>
      <c r="D410" s="1">
        <f t="shared" si="9"/>
        <v>17.875</v>
      </c>
      <c r="E410" s="1">
        <v>0.25</v>
      </c>
    </row>
    <row r="411" spans="1:6" ht="28.8">
      <c r="A411" s="66" t="s">
        <v>21</v>
      </c>
      <c r="B411" s="67">
        <v>17</v>
      </c>
      <c r="C411" s="1">
        <v>22</v>
      </c>
      <c r="D411" s="1">
        <f t="shared" si="9"/>
        <v>16.875</v>
      </c>
      <c r="E411" s="1">
        <v>0.25</v>
      </c>
    </row>
    <row r="412" spans="1:6">
      <c r="A412" s="66" t="s">
        <v>10</v>
      </c>
      <c r="B412" s="67">
        <v>16</v>
      </c>
      <c r="C412" s="1">
        <v>22</v>
      </c>
      <c r="D412" s="1">
        <f t="shared" si="9"/>
        <v>15.875</v>
      </c>
      <c r="E412" s="1">
        <v>0.25</v>
      </c>
    </row>
    <row r="413" spans="1:6">
      <c r="A413" s="66" t="s">
        <v>9</v>
      </c>
      <c r="B413" s="67">
        <v>15</v>
      </c>
      <c r="C413" s="1">
        <v>22</v>
      </c>
      <c r="D413" s="1">
        <f t="shared" si="9"/>
        <v>14.875</v>
      </c>
      <c r="E413" s="1">
        <v>0.25</v>
      </c>
    </row>
    <row r="414" spans="1:6">
      <c r="A414" s="66" t="s">
        <v>19</v>
      </c>
      <c r="B414" s="67">
        <v>14</v>
      </c>
      <c r="C414" s="1">
        <v>22</v>
      </c>
      <c r="D414" s="1">
        <f t="shared" si="9"/>
        <v>13.875</v>
      </c>
      <c r="E414" s="1">
        <v>0.25</v>
      </c>
    </row>
    <row r="415" spans="1:6">
      <c r="A415" s="66" t="s">
        <v>13</v>
      </c>
      <c r="B415" s="67">
        <v>13</v>
      </c>
      <c r="C415" s="1">
        <v>22</v>
      </c>
      <c r="D415" s="1">
        <f t="shared" si="9"/>
        <v>12.875</v>
      </c>
      <c r="E415" s="1">
        <v>0.25</v>
      </c>
    </row>
    <row r="416" spans="1:6" ht="28.8">
      <c r="A416" s="66" t="s">
        <v>14</v>
      </c>
      <c r="B416" s="67">
        <v>12</v>
      </c>
      <c r="C416" s="1">
        <v>22</v>
      </c>
      <c r="D416" s="1">
        <f t="shared" si="9"/>
        <v>11.875</v>
      </c>
      <c r="E416" s="1">
        <v>0.25</v>
      </c>
    </row>
    <row r="417" spans="1:5" ht="28.8">
      <c r="A417" s="66" t="s">
        <v>12</v>
      </c>
      <c r="B417" s="67">
        <v>11</v>
      </c>
      <c r="C417" s="1">
        <v>22</v>
      </c>
      <c r="D417" s="1">
        <f t="shared" si="9"/>
        <v>10.875</v>
      </c>
      <c r="E417" s="1">
        <v>0.25</v>
      </c>
    </row>
    <row r="418" spans="1:5" ht="28.8">
      <c r="A418" s="66" t="s">
        <v>16</v>
      </c>
      <c r="B418" s="67">
        <v>10</v>
      </c>
      <c r="C418" s="1">
        <v>22</v>
      </c>
      <c r="D418" s="1">
        <f t="shared" si="9"/>
        <v>9.875</v>
      </c>
      <c r="E418" s="1">
        <v>0.25</v>
      </c>
    </row>
    <row r="419" spans="1:5">
      <c r="A419" s="66" t="s">
        <v>18</v>
      </c>
      <c r="B419" s="67">
        <v>9</v>
      </c>
      <c r="C419" s="1">
        <v>22</v>
      </c>
      <c r="D419" s="1">
        <f t="shared" si="9"/>
        <v>8.875</v>
      </c>
      <c r="E419" s="1">
        <v>0.25</v>
      </c>
    </row>
    <row r="420" spans="1:5" ht="28.8">
      <c r="A420" s="66" t="s">
        <v>28</v>
      </c>
      <c r="B420" s="67">
        <v>8</v>
      </c>
      <c r="C420" s="1">
        <v>22</v>
      </c>
      <c r="D420" s="1">
        <f t="shared" si="9"/>
        <v>7.875</v>
      </c>
      <c r="E420" s="1">
        <v>0.25</v>
      </c>
    </row>
    <row r="421" spans="1:5">
      <c r="A421" s="66" t="s">
        <v>25</v>
      </c>
      <c r="B421" s="67">
        <v>7</v>
      </c>
      <c r="C421" s="1">
        <v>22</v>
      </c>
      <c r="D421" s="1">
        <f t="shared" si="9"/>
        <v>6.875</v>
      </c>
      <c r="E421" s="1">
        <v>0.25</v>
      </c>
    </row>
    <row r="422" spans="1:5">
      <c r="A422" s="66" t="s">
        <v>20</v>
      </c>
      <c r="B422" s="67">
        <v>6</v>
      </c>
      <c r="C422" s="1">
        <v>22</v>
      </c>
      <c r="D422" s="1">
        <f t="shared" si="9"/>
        <v>5.875</v>
      </c>
      <c r="E422" s="1">
        <v>0.25</v>
      </c>
    </row>
    <row r="423" spans="1:5">
      <c r="A423" s="66" t="s">
        <v>27</v>
      </c>
      <c r="B423" s="67">
        <v>5</v>
      </c>
      <c r="C423" s="1">
        <v>22</v>
      </c>
      <c r="D423" s="1">
        <f t="shared" si="9"/>
        <v>4.875</v>
      </c>
      <c r="E423" s="1">
        <v>0.25</v>
      </c>
    </row>
    <row r="424" spans="1:5">
      <c r="A424" s="66" t="s">
        <v>26</v>
      </c>
      <c r="B424" s="67">
        <v>4</v>
      </c>
      <c r="C424" s="1">
        <v>22</v>
      </c>
      <c r="D424" s="1">
        <f t="shared" si="9"/>
        <v>3.875</v>
      </c>
      <c r="E424" s="1">
        <v>0.25</v>
      </c>
    </row>
    <row r="425" spans="1:5" ht="28.8">
      <c r="A425" s="66" t="s">
        <v>15</v>
      </c>
      <c r="B425" s="67">
        <v>3</v>
      </c>
      <c r="C425" s="1">
        <v>22</v>
      </c>
      <c r="D425" s="1">
        <f t="shared" si="9"/>
        <v>2.875</v>
      </c>
      <c r="E425" s="1">
        <v>0.25</v>
      </c>
    </row>
    <row r="426" spans="1:5">
      <c r="A426" s="66" t="s">
        <v>23</v>
      </c>
      <c r="B426" s="67">
        <v>2</v>
      </c>
      <c r="C426" s="1">
        <v>22</v>
      </c>
      <c r="D426" s="1">
        <f t="shared" si="9"/>
        <v>1.875</v>
      </c>
      <c r="E426" s="1">
        <v>0.25</v>
      </c>
    </row>
    <row r="427" spans="1:5">
      <c r="A427" s="66" t="s">
        <v>22</v>
      </c>
      <c r="B427" s="67">
        <v>1</v>
      </c>
      <c r="C427" s="1">
        <v>22</v>
      </c>
      <c r="D427" s="1">
        <f t="shared" si="9"/>
        <v>0.875</v>
      </c>
      <c r="E427" s="1">
        <v>0.25</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4"/>
  <sheetViews>
    <sheetView topLeftCell="A88" zoomScale="90" zoomScaleNormal="90" workbookViewId="0">
      <selection activeCell="I98" sqref="I98"/>
    </sheetView>
  </sheetViews>
  <sheetFormatPr defaultColWidth="8.6640625" defaultRowHeight="14.4"/>
  <cols>
    <col min="2" max="2" width="17.44140625" customWidth="1"/>
    <col min="3" max="3" width="11.33203125" customWidth="1"/>
    <col min="4" max="4" width="8.44140625" customWidth="1"/>
    <col min="5" max="5" width="8.5546875" customWidth="1"/>
    <col min="6" max="6" width="8" customWidth="1"/>
    <col min="7" max="7" width="9" customWidth="1"/>
    <col min="8" max="8" width="7.5546875" customWidth="1"/>
    <col min="9" max="9" width="11.44140625" customWidth="1"/>
    <col min="10" max="10" width="8.44140625" customWidth="1"/>
    <col min="11" max="11" width="9.33203125" customWidth="1"/>
    <col min="12" max="12" width="8.33203125" customWidth="1"/>
    <col min="13" max="13" width="7.44140625" customWidth="1"/>
    <col min="14" max="14" width="7.6640625" customWidth="1"/>
    <col min="15" max="15" width="8.44140625" customWidth="1"/>
    <col min="16" max="16" width="7.44140625" customWidth="1"/>
  </cols>
  <sheetData>
    <row r="1" spans="1:16" s="18" customFormat="1">
      <c r="A1" s="451" t="s">
        <v>504</v>
      </c>
      <c r="B1" s="451"/>
      <c r="C1" s="451"/>
      <c r="D1" s="451"/>
      <c r="E1" s="451"/>
      <c r="F1" s="451"/>
      <c r="G1" s="451"/>
      <c r="H1" s="451"/>
      <c r="I1" s="451"/>
      <c r="J1" s="246"/>
    </row>
    <row r="2" spans="1:16" s="303" customFormat="1"/>
    <row r="3" spans="1:16" s="8" customFormat="1" ht="48">
      <c r="B3" s="174"/>
      <c r="C3" s="174" t="s">
        <v>36</v>
      </c>
      <c r="D3" s="174" t="s">
        <v>37</v>
      </c>
      <c r="E3" s="174" t="s">
        <v>38</v>
      </c>
      <c r="F3" s="174" t="s">
        <v>37</v>
      </c>
      <c r="G3" s="174" t="s">
        <v>39</v>
      </c>
      <c r="H3" s="174" t="s">
        <v>37</v>
      </c>
      <c r="I3" s="174" t="s">
        <v>40</v>
      </c>
      <c r="J3" s="174" t="s">
        <v>37</v>
      </c>
      <c r="K3" s="174" t="s">
        <v>41</v>
      </c>
      <c r="L3" s="174" t="s">
        <v>37</v>
      </c>
      <c r="M3" s="174" t="s">
        <v>42</v>
      </c>
      <c r="N3" s="174" t="s">
        <v>37</v>
      </c>
      <c r="O3" s="174" t="s">
        <v>43</v>
      </c>
      <c r="P3" s="174" t="s">
        <v>37</v>
      </c>
    </row>
    <row r="4" spans="1:16" s="303" customFormat="1">
      <c r="B4" s="200" t="s">
        <v>25</v>
      </c>
      <c r="C4" s="55">
        <v>0.66800000000000004</v>
      </c>
      <c r="D4" s="10">
        <v>2.2000000000000002</v>
      </c>
      <c r="E4" s="55">
        <v>0.16400000000000001</v>
      </c>
      <c r="F4" s="10">
        <v>0.5</v>
      </c>
      <c r="G4" s="55">
        <v>1.0999999999999999E-2</v>
      </c>
      <c r="H4" s="10">
        <v>0.5</v>
      </c>
      <c r="I4" s="55">
        <v>0.09</v>
      </c>
      <c r="J4" s="10">
        <v>0.3</v>
      </c>
      <c r="K4" s="55" t="s">
        <v>179</v>
      </c>
      <c r="L4" s="10" t="s">
        <v>179</v>
      </c>
      <c r="M4" s="55">
        <v>0.105</v>
      </c>
      <c r="N4" s="10">
        <v>1.9</v>
      </c>
      <c r="O4" s="55">
        <v>0.19400000000000001</v>
      </c>
      <c r="P4" s="207" t="s">
        <v>309</v>
      </c>
    </row>
    <row r="5" spans="1:16" s="303" customFormat="1">
      <c r="B5" s="200" t="s">
        <v>13</v>
      </c>
      <c r="C5" s="55">
        <v>0.74299999999999999</v>
      </c>
      <c r="D5" s="10">
        <v>0.7</v>
      </c>
      <c r="E5" s="257">
        <v>7.0000000000000007E-2</v>
      </c>
      <c r="F5" s="303">
        <v>0.4</v>
      </c>
      <c r="G5" s="55">
        <v>4.0000000000000001E-3</v>
      </c>
      <c r="H5" s="10">
        <v>0.1</v>
      </c>
      <c r="I5" s="55">
        <v>0.18</v>
      </c>
      <c r="J5" s="10">
        <v>0.2</v>
      </c>
      <c r="K5" s="55">
        <v>2E-3</v>
      </c>
      <c r="L5" s="10">
        <v>0.1</v>
      </c>
      <c r="M5" s="55">
        <v>3.4000000000000002E-2</v>
      </c>
      <c r="N5" s="10">
        <v>0.7</v>
      </c>
      <c r="O5" s="55">
        <v>0.21</v>
      </c>
      <c r="P5" s="207" t="s">
        <v>309</v>
      </c>
    </row>
    <row r="6" spans="1:16" s="303" customFormat="1">
      <c r="B6" s="200" t="s">
        <v>12</v>
      </c>
      <c r="C6" s="55">
        <v>0.749</v>
      </c>
      <c r="D6" s="10">
        <v>0.9</v>
      </c>
      <c r="E6" s="55">
        <v>0.19700000000000001</v>
      </c>
      <c r="F6" s="10">
        <v>0.4</v>
      </c>
      <c r="G6" s="55">
        <v>8.0000000000000002E-3</v>
      </c>
      <c r="H6" s="10">
        <v>0.4</v>
      </c>
      <c r="I6" s="55">
        <v>6.4000000000000001E-2</v>
      </c>
      <c r="J6" s="10">
        <v>0.3</v>
      </c>
      <c r="K6" s="55">
        <v>2E-3</v>
      </c>
      <c r="L6" s="10">
        <v>0.1</v>
      </c>
      <c r="M6" s="55">
        <v>2.5000000000000001E-2</v>
      </c>
      <c r="N6" s="10">
        <v>0.6</v>
      </c>
      <c r="O6" s="55">
        <v>8.5000000000000006E-2</v>
      </c>
      <c r="P6" s="207" t="s">
        <v>309</v>
      </c>
    </row>
    <row r="7" spans="1:16" s="303" customFormat="1">
      <c r="B7" s="200" t="s">
        <v>22</v>
      </c>
      <c r="C7" s="55">
        <v>0.65700000000000003</v>
      </c>
      <c r="D7" s="10">
        <v>1.2</v>
      </c>
      <c r="E7" s="55">
        <v>0.21299999999999999</v>
      </c>
      <c r="F7" s="10">
        <v>0.6</v>
      </c>
      <c r="G7" s="55">
        <v>5.0000000000000001E-3</v>
      </c>
      <c r="H7" s="10">
        <v>0.1</v>
      </c>
      <c r="I7" s="55">
        <v>6.6000000000000003E-2</v>
      </c>
      <c r="J7" s="10">
        <v>0.2</v>
      </c>
      <c r="K7" s="55">
        <v>1E-3</v>
      </c>
      <c r="L7" s="10">
        <v>0.1</v>
      </c>
      <c r="M7" s="55">
        <v>0.09</v>
      </c>
      <c r="N7" s="10">
        <v>1.2</v>
      </c>
      <c r="O7" s="55">
        <v>0.17599999999999999</v>
      </c>
      <c r="P7" s="207" t="s">
        <v>309</v>
      </c>
    </row>
    <row r="8" spans="1:16" s="303" customFormat="1">
      <c r="B8" s="200" t="s">
        <v>21</v>
      </c>
      <c r="C8" s="55">
        <v>0.93500000000000005</v>
      </c>
      <c r="D8" s="10">
        <v>1.7</v>
      </c>
      <c r="E8" s="55">
        <v>5.3999999999999999E-2</v>
      </c>
      <c r="F8" s="10">
        <v>1.2</v>
      </c>
      <c r="G8" s="55" t="s">
        <v>179</v>
      </c>
      <c r="H8" s="10" t="s">
        <v>179</v>
      </c>
      <c r="I8" s="55">
        <v>1.0999999999999999E-2</v>
      </c>
      <c r="J8" s="10">
        <v>0.7</v>
      </c>
      <c r="K8" s="55" t="s">
        <v>179</v>
      </c>
      <c r="L8" s="10" t="s">
        <v>179</v>
      </c>
      <c r="M8" s="55">
        <v>1.4999999999999999E-2</v>
      </c>
      <c r="N8" s="10">
        <v>1.1000000000000001</v>
      </c>
      <c r="O8" s="55">
        <v>8.1000000000000003E-2</v>
      </c>
      <c r="P8" s="207" t="s">
        <v>309</v>
      </c>
    </row>
    <row r="9" spans="1:16" s="303" customFormat="1">
      <c r="B9" s="200" t="s">
        <v>28</v>
      </c>
      <c r="C9" s="55">
        <v>0.68799999999999994</v>
      </c>
      <c r="D9" s="10">
        <v>2.9</v>
      </c>
      <c r="E9" s="55">
        <v>0.23699999999999999</v>
      </c>
      <c r="F9" s="10">
        <v>1.6</v>
      </c>
      <c r="G9" s="55">
        <v>2.1999999999999999E-2</v>
      </c>
      <c r="H9" s="10">
        <v>0.9</v>
      </c>
      <c r="I9" s="55">
        <v>2.5999999999999999E-2</v>
      </c>
      <c r="J9" s="10">
        <v>0.9</v>
      </c>
      <c r="K9" s="55">
        <v>1E-3</v>
      </c>
      <c r="L9" s="10">
        <v>0.1</v>
      </c>
      <c r="M9" s="55">
        <v>8.2000000000000003E-2</v>
      </c>
      <c r="N9" s="10">
        <v>2.5</v>
      </c>
      <c r="O9" s="55">
        <v>0.318</v>
      </c>
      <c r="P9" s="207" t="s">
        <v>309</v>
      </c>
    </row>
    <row r="10" spans="1:16" s="303" customFormat="1">
      <c r="B10" s="200" t="s">
        <v>23</v>
      </c>
      <c r="C10" s="55">
        <v>0.46600000000000003</v>
      </c>
      <c r="D10" s="10">
        <v>1.1000000000000001</v>
      </c>
      <c r="E10" s="55">
        <v>0.41899999999999998</v>
      </c>
      <c r="F10" s="10">
        <v>0.6</v>
      </c>
      <c r="G10" s="55">
        <v>6.0000000000000001E-3</v>
      </c>
      <c r="H10" s="10">
        <v>0.2</v>
      </c>
      <c r="I10" s="55">
        <v>6.5000000000000002E-2</v>
      </c>
      <c r="J10" s="10">
        <v>0.2</v>
      </c>
      <c r="K10" s="55">
        <v>1E-3</v>
      </c>
      <c r="L10" s="10">
        <v>0.1</v>
      </c>
      <c r="M10" s="55">
        <v>7.8E-2</v>
      </c>
      <c r="N10" s="10">
        <v>1.1000000000000001</v>
      </c>
      <c r="O10" s="55">
        <v>0.23799999999999999</v>
      </c>
      <c r="P10" s="207" t="s">
        <v>309</v>
      </c>
    </row>
    <row r="11" spans="1:16" s="303" customFormat="1">
      <c r="B11" s="200" t="s">
        <v>16</v>
      </c>
      <c r="C11" s="55">
        <v>0.83299999999999996</v>
      </c>
      <c r="D11" s="10">
        <v>0.9</v>
      </c>
      <c r="E11" s="55">
        <v>0.128</v>
      </c>
      <c r="F11" s="10">
        <v>0.4</v>
      </c>
      <c r="G11" s="55">
        <v>5.0000000000000001E-3</v>
      </c>
      <c r="H11" s="10">
        <v>0.3</v>
      </c>
      <c r="I11" s="55">
        <v>3.9E-2</v>
      </c>
      <c r="J11" s="10">
        <v>0.3</v>
      </c>
      <c r="K11" s="55" t="s">
        <v>179</v>
      </c>
      <c r="L11" s="10" t="s">
        <v>179</v>
      </c>
      <c r="M11" s="55">
        <v>2.8000000000000001E-2</v>
      </c>
      <c r="N11" s="10">
        <v>0.7</v>
      </c>
      <c r="O11" s="55">
        <v>6.7000000000000004E-2</v>
      </c>
      <c r="P11" s="207" t="s">
        <v>309</v>
      </c>
    </row>
    <row r="12" spans="1:16" s="303" customFormat="1">
      <c r="B12" s="200" t="s">
        <v>26</v>
      </c>
      <c r="C12" s="55">
        <v>0.59499999999999997</v>
      </c>
      <c r="D12" s="10">
        <v>1.4</v>
      </c>
      <c r="E12" s="55">
        <v>0.14899999999999999</v>
      </c>
      <c r="F12" s="10">
        <v>0.7</v>
      </c>
      <c r="G12" s="55">
        <v>1.4E-2</v>
      </c>
      <c r="H12" s="10">
        <v>0.6</v>
      </c>
      <c r="I12" s="55">
        <v>0.17100000000000001</v>
      </c>
      <c r="J12" s="10">
        <v>0.3</v>
      </c>
      <c r="K12" s="55">
        <v>1E-3</v>
      </c>
      <c r="L12" s="10">
        <v>0.1</v>
      </c>
      <c r="M12" s="55">
        <v>0.11600000000000001</v>
      </c>
      <c r="N12" s="10">
        <v>1.3</v>
      </c>
      <c r="O12" s="55">
        <v>0.42699999999999999</v>
      </c>
      <c r="P12" s="207" t="s">
        <v>309</v>
      </c>
    </row>
    <row r="13" spans="1:16" s="303" customFormat="1">
      <c r="B13" s="200" t="s">
        <v>8</v>
      </c>
      <c r="C13" s="55">
        <v>0.90900000000000003</v>
      </c>
      <c r="D13" s="10">
        <v>1.5</v>
      </c>
      <c r="E13" s="55">
        <v>2.8000000000000001E-2</v>
      </c>
      <c r="F13" s="10">
        <v>0.1</v>
      </c>
      <c r="G13" s="55">
        <v>5.0000000000000001E-3</v>
      </c>
      <c r="H13" s="10">
        <v>0.4</v>
      </c>
      <c r="I13" s="55">
        <v>5.1999999999999998E-2</v>
      </c>
      <c r="J13" s="10">
        <v>0.4</v>
      </c>
      <c r="K13" s="55" t="s">
        <v>179</v>
      </c>
      <c r="L13" s="10" t="s">
        <v>179</v>
      </c>
      <c r="M13" s="55">
        <v>2.1000000000000001E-2</v>
      </c>
      <c r="N13" s="10">
        <v>1.5</v>
      </c>
      <c r="O13" s="55">
        <v>7.0000000000000007E-2</v>
      </c>
      <c r="P13" s="207" t="s">
        <v>309</v>
      </c>
    </row>
    <row r="14" spans="1:16" s="303" customFormat="1">
      <c r="B14" s="200" t="s">
        <v>19</v>
      </c>
      <c r="C14" s="55">
        <v>0.61599999999999999</v>
      </c>
      <c r="D14" s="10">
        <v>1.3</v>
      </c>
      <c r="E14" s="55">
        <v>0.215</v>
      </c>
      <c r="F14" s="10">
        <v>0.6</v>
      </c>
      <c r="G14" s="55">
        <v>6.0000000000000001E-3</v>
      </c>
      <c r="H14" s="10">
        <v>0.4</v>
      </c>
      <c r="I14" s="55">
        <v>0.127</v>
      </c>
      <c r="J14" s="10">
        <v>0.2</v>
      </c>
      <c r="K14" s="55" t="s">
        <v>179</v>
      </c>
      <c r="L14" s="10" t="s">
        <v>179</v>
      </c>
      <c r="M14" s="55">
        <v>0.06</v>
      </c>
      <c r="N14" s="10">
        <v>1.2</v>
      </c>
      <c r="O14" s="55">
        <v>0.185</v>
      </c>
      <c r="P14" s="207" t="s">
        <v>309</v>
      </c>
    </row>
    <row r="15" spans="1:16" s="303" customFormat="1">
      <c r="B15" s="200" t="s">
        <v>15</v>
      </c>
      <c r="C15" s="55">
        <v>0.57699999999999996</v>
      </c>
      <c r="D15" s="10">
        <v>1</v>
      </c>
      <c r="E15" s="55">
        <v>0.11899999999999999</v>
      </c>
      <c r="F15" s="10">
        <v>0.5</v>
      </c>
      <c r="G15" s="55">
        <v>8.0000000000000002E-3</v>
      </c>
      <c r="H15" s="10">
        <v>0.3</v>
      </c>
      <c r="I15" s="55">
        <v>0.25600000000000001</v>
      </c>
      <c r="J15" s="10">
        <v>0.2</v>
      </c>
      <c r="K15" s="55">
        <v>2E-3</v>
      </c>
      <c r="L15" s="10">
        <v>0.1</v>
      </c>
      <c r="M15" s="55">
        <v>7.6999999999999999E-2</v>
      </c>
      <c r="N15" s="10">
        <v>1.1000000000000001</v>
      </c>
      <c r="O15" s="55">
        <v>0.221</v>
      </c>
      <c r="P15" s="207" t="s">
        <v>309</v>
      </c>
    </row>
    <row r="16" spans="1:16" s="303" customFormat="1">
      <c r="B16" s="200" t="s">
        <v>14</v>
      </c>
      <c r="C16" s="55">
        <v>0.84399999999999997</v>
      </c>
      <c r="D16" s="10">
        <v>0.6</v>
      </c>
      <c r="E16" s="55">
        <v>8.3000000000000004E-2</v>
      </c>
      <c r="F16" s="10">
        <v>0.4</v>
      </c>
      <c r="G16" s="55">
        <v>4.0000000000000001E-3</v>
      </c>
      <c r="H16" s="10">
        <v>0.1</v>
      </c>
      <c r="I16" s="55">
        <v>6.2E-2</v>
      </c>
      <c r="J16" s="10">
        <v>0.1</v>
      </c>
      <c r="K16" s="55">
        <v>0</v>
      </c>
      <c r="L16" s="10">
        <v>0.1</v>
      </c>
      <c r="M16" s="55">
        <v>2.9000000000000001E-2</v>
      </c>
      <c r="N16" s="10">
        <v>0.7</v>
      </c>
      <c r="O16" s="55">
        <v>0.111</v>
      </c>
      <c r="P16" s="207" t="s">
        <v>309</v>
      </c>
    </row>
    <row r="17" spans="1:16" s="303" customFormat="1">
      <c r="B17" s="200" t="s">
        <v>9</v>
      </c>
      <c r="C17" s="55">
        <v>0.83299999999999996</v>
      </c>
      <c r="D17" s="10">
        <v>0.8</v>
      </c>
      <c r="E17" s="55">
        <v>4.2000000000000003E-2</v>
      </c>
      <c r="F17" s="10">
        <v>0.4</v>
      </c>
      <c r="G17" s="55">
        <v>5.0000000000000001E-3</v>
      </c>
      <c r="H17" s="10">
        <v>0.4</v>
      </c>
      <c r="I17" s="55">
        <v>0.12</v>
      </c>
      <c r="J17" s="10">
        <v>0.2</v>
      </c>
      <c r="K17" s="55">
        <v>1E-3</v>
      </c>
      <c r="L17" s="10">
        <v>0.1</v>
      </c>
      <c r="M17" s="55">
        <v>2.1000000000000001E-2</v>
      </c>
      <c r="N17" s="10">
        <v>0.8</v>
      </c>
      <c r="O17" s="55">
        <v>0.13900000000000001</v>
      </c>
      <c r="P17" s="207" t="s">
        <v>309</v>
      </c>
    </row>
    <row r="18" spans="1:16" s="303" customFormat="1">
      <c r="B18" s="200" t="s">
        <v>20</v>
      </c>
      <c r="C18" s="55">
        <v>0.93300000000000005</v>
      </c>
      <c r="D18" s="10">
        <v>0.7</v>
      </c>
      <c r="E18" s="55">
        <v>0.04</v>
      </c>
      <c r="F18" s="10">
        <v>0.2</v>
      </c>
      <c r="G18" s="55">
        <v>3.0000000000000001E-3</v>
      </c>
      <c r="H18" s="10">
        <v>0.2</v>
      </c>
      <c r="I18" s="55">
        <v>2.3E-2</v>
      </c>
      <c r="J18" s="10">
        <v>0.1</v>
      </c>
      <c r="K18" s="55">
        <v>1E-3</v>
      </c>
      <c r="L18" s="10">
        <v>0.1</v>
      </c>
      <c r="M18" s="55">
        <v>2.1000000000000001E-2</v>
      </c>
      <c r="N18" s="10">
        <v>0.7</v>
      </c>
      <c r="O18" s="55">
        <v>9.5000000000000001E-2</v>
      </c>
      <c r="P18" s="207" t="s">
        <v>309</v>
      </c>
    </row>
    <row r="19" spans="1:16" s="303" customFormat="1">
      <c r="B19" s="175" t="s">
        <v>27</v>
      </c>
      <c r="C19" s="101">
        <v>0.68400000000000005</v>
      </c>
      <c r="D19" s="11">
        <v>1.4</v>
      </c>
      <c r="E19" s="101">
        <v>0.123</v>
      </c>
      <c r="F19" s="11">
        <v>0.4</v>
      </c>
      <c r="G19" s="101">
        <v>4.0000000000000001E-3</v>
      </c>
      <c r="H19" s="11">
        <v>0.2</v>
      </c>
      <c r="I19" s="101">
        <v>6.0999999999999999E-2</v>
      </c>
      <c r="J19" s="11">
        <v>0.2</v>
      </c>
      <c r="K19" s="101">
        <v>2E-3</v>
      </c>
      <c r="L19" s="11">
        <v>0.1</v>
      </c>
      <c r="M19" s="101">
        <v>0.15</v>
      </c>
      <c r="N19" s="11">
        <v>1.4</v>
      </c>
      <c r="O19" s="101">
        <v>0.42899999999999999</v>
      </c>
      <c r="P19" s="175" t="s">
        <v>309</v>
      </c>
    </row>
    <row r="20" spans="1:16" s="303" customFormat="1">
      <c r="B20" s="200" t="s">
        <v>24</v>
      </c>
      <c r="C20" s="55">
        <v>0.82599999999999996</v>
      </c>
      <c r="D20" s="10">
        <v>2</v>
      </c>
      <c r="E20" s="55">
        <v>0.158</v>
      </c>
      <c r="F20" s="10">
        <v>1.1000000000000001</v>
      </c>
      <c r="G20" s="55">
        <v>8.9999999999999993E-3</v>
      </c>
      <c r="H20" s="10">
        <v>0.6</v>
      </c>
      <c r="I20" s="55">
        <v>1.7000000000000001E-2</v>
      </c>
      <c r="J20" s="10">
        <v>0.6</v>
      </c>
      <c r="K20" s="55" t="s">
        <v>179</v>
      </c>
      <c r="L20" s="10" t="s">
        <v>179</v>
      </c>
      <c r="M20" s="55">
        <v>2.5999999999999999E-2</v>
      </c>
      <c r="N20" s="10">
        <v>1.5</v>
      </c>
      <c r="O20" s="55">
        <v>9.8000000000000004E-2</v>
      </c>
      <c r="P20" s="207" t="s">
        <v>309</v>
      </c>
    </row>
    <row r="21" spans="1:16" s="303" customFormat="1">
      <c r="B21" s="200" t="s">
        <v>10</v>
      </c>
      <c r="C21" s="55">
        <v>0.628</v>
      </c>
      <c r="D21" s="10">
        <v>1.6</v>
      </c>
      <c r="E21" s="55">
        <v>0.108</v>
      </c>
      <c r="F21" s="10">
        <v>0.7</v>
      </c>
      <c r="G21" s="55">
        <v>8.0000000000000002E-3</v>
      </c>
      <c r="H21" s="10">
        <v>0.4</v>
      </c>
      <c r="I21" s="55">
        <v>0.19600000000000001</v>
      </c>
      <c r="J21" s="10">
        <v>0.3</v>
      </c>
      <c r="K21" s="55" t="s">
        <v>179</v>
      </c>
      <c r="L21" s="10" t="s">
        <v>179</v>
      </c>
      <c r="M21" s="55">
        <v>8.5000000000000006E-2</v>
      </c>
      <c r="N21" s="10">
        <v>1.8</v>
      </c>
      <c r="O21" s="55">
        <v>0.152</v>
      </c>
      <c r="P21" s="207" t="s">
        <v>309</v>
      </c>
    </row>
    <row r="22" spans="1:16" s="303" customFormat="1">
      <c r="B22" s="200" t="s">
        <v>11</v>
      </c>
      <c r="C22" s="55">
        <v>0.95099999999999996</v>
      </c>
      <c r="D22" s="10">
        <v>0.7</v>
      </c>
      <c r="E22" s="55">
        <v>3.1E-2</v>
      </c>
      <c r="F22" s="10">
        <v>0.4</v>
      </c>
      <c r="G22" s="55">
        <v>2E-3</v>
      </c>
      <c r="H22" s="10">
        <v>0.2</v>
      </c>
      <c r="I22" s="55">
        <v>2.9000000000000001E-2</v>
      </c>
      <c r="J22" s="10">
        <v>0.1</v>
      </c>
      <c r="K22" s="55" t="s">
        <v>179</v>
      </c>
      <c r="L22" s="10" t="s">
        <v>179</v>
      </c>
      <c r="M22" s="55">
        <v>8.9999999999999993E-3</v>
      </c>
      <c r="N22" s="10">
        <v>0.5</v>
      </c>
      <c r="O22" s="55">
        <v>9.1999999999999998E-2</v>
      </c>
      <c r="P22" s="207" t="s">
        <v>309</v>
      </c>
    </row>
    <row r="23" spans="1:16" s="303" customFormat="1">
      <c r="B23" s="200" t="s">
        <v>18</v>
      </c>
      <c r="C23" s="55">
        <v>0.52400000000000002</v>
      </c>
      <c r="D23" s="10">
        <v>1.5</v>
      </c>
      <c r="E23" s="55">
        <v>0.23</v>
      </c>
      <c r="F23" s="10">
        <v>0.6</v>
      </c>
      <c r="G23" s="55">
        <v>5.0000000000000001E-3</v>
      </c>
      <c r="H23" s="10">
        <v>0.2</v>
      </c>
      <c r="I23" s="55">
        <v>6.5000000000000002E-2</v>
      </c>
      <c r="J23" s="10">
        <v>0.3</v>
      </c>
      <c r="K23" s="55" t="s">
        <v>179</v>
      </c>
      <c r="L23" s="10" t="s">
        <v>179</v>
      </c>
      <c r="M23" s="55">
        <v>0.21</v>
      </c>
      <c r="N23" s="10">
        <v>1.6</v>
      </c>
      <c r="O23" s="55">
        <v>0.32800000000000001</v>
      </c>
      <c r="P23" s="207" t="s">
        <v>309</v>
      </c>
    </row>
    <row r="24" spans="1:16" s="303" customFormat="1">
      <c r="B24" s="200" t="s">
        <v>17</v>
      </c>
      <c r="C24" s="55">
        <v>0.90300000000000002</v>
      </c>
      <c r="D24" s="10">
        <v>1.2</v>
      </c>
      <c r="E24" s="55">
        <v>6.0999999999999999E-2</v>
      </c>
      <c r="F24" s="10">
        <v>0.7</v>
      </c>
      <c r="G24" s="55" t="s">
        <v>179</v>
      </c>
      <c r="H24" s="10" t="s">
        <v>179</v>
      </c>
      <c r="I24" s="55">
        <v>3.5000000000000003E-2</v>
      </c>
      <c r="J24" s="10">
        <v>0.6</v>
      </c>
      <c r="K24" s="55" t="s">
        <v>179</v>
      </c>
      <c r="L24" s="10" t="s">
        <v>179</v>
      </c>
      <c r="M24" s="55">
        <v>3.1E-2</v>
      </c>
      <c r="N24" s="10">
        <v>1.5</v>
      </c>
      <c r="O24" s="55">
        <v>0.10199999999999999</v>
      </c>
      <c r="P24" s="207" t="s">
        <v>309</v>
      </c>
    </row>
    <row r="25" spans="1:16" s="303" customFormat="1">
      <c r="B25" s="171" t="s">
        <v>44</v>
      </c>
      <c r="C25" s="55">
        <v>0.69499999999999995</v>
      </c>
      <c r="D25" s="207">
        <v>0.3</v>
      </c>
      <c r="E25" s="55">
        <v>0.151</v>
      </c>
      <c r="F25" s="207">
        <v>0.1</v>
      </c>
      <c r="G25" s="55">
        <v>6.0000000000000001E-3</v>
      </c>
      <c r="H25" s="207">
        <v>0.1</v>
      </c>
      <c r="I25" s="55">
        <v>0.107</v>
      </c>
      <c r="J25" s="207">
        <v>0.1</v>
      </c>
      <c r="K25" s="55">
        <v>1E-3</v>
      </c>
      <c r="L25" s="207">
        <v>0.1</v>
      </c>
      <c r="M25" s="55">
        <v>7.0999999999999994E-2</v>
      </c>
      <c r="N25" s="207">
        <v>0.3</v>
      </c>
      <c r="O25" s="55">
        <v>0.20899999999999999</v>
      </c>
      <c r="P25" s="207" t="s">
        <v>309</v>
      </c>
    </row>
    <row r="26" spans="1:16" s="303" customFormat="1">
      <c r="B26" s="175" t="s">
        <v>27</v>
      </c>
      <c r="C26" s="101">
        <v>0.68400000000000005</v>
      </c>
      <c r="D26" s="11">
        <v>1.4</v>
      </c>
      <c r="E26" s="101">
        <v>0.123</v>
      </c>
      <c r="F26" s="11">
        <v>0.4</v>
      </c>
      <c r="G26" s="101">
        <v>4.0000000000000001E-3</v>
      </c>
      <c r="H26" s="11">
        <v>0.2</v>
      </c>
      <c r="I26" s="101">
        <v>6.0999999999999999E-2</v>
      </c>
      <c r="J26" s="11">
        <v>0.2</v>
      </c>
      <c r="K26" s="101">
        <v>2E-3</v>
      </c>
      <c r="L26" s="11">
        <v>0.1</v>
      </c>
      <c r="M26" s="101">
        <v>0.15</v>
      </c>
      <c r="N26" s="11">
        <v>1.4</v>
      </c>
      <c r="O26" s="101">
        <v>0.42899999999999999</v>
      </c>
      <c r="P26" s="175" t="s">
        <v>309</v>
      </c>
    </row>
    <row r="27" spans="1:16" s="303" customFormat="1">
      <c r="B27" s="175"/>
      <c r="C27" s="101"/>
      <c r="D27" s="11"/>
      <c r="E27" s="101"/>
      <c r="F27" s="11"/>
      <c r="G27" s="101"/>
      <c r="H27" s="11"/>
      <c r="I27" s="101"/>
      <c r="J27" s="11"/>
      <c r="K27" s="101"/>
      <c r="L27" s="11"/>
      <c r="M27" s="101"/>
      <c r="N27" s="11"/>
      <c r="O27" s="101"/>
      <c r="P27" s="175"/>
    </row>
    <row r="28" spans="1:16" s="303" customFormat="1" ht="26.1" customHeight="1">
      <c r="A28" s="452" t="s">
        <v>281</v>
      </c>
      <c r="B28" s="452"/>
      <c r="C28" s="452"/>
      <c r="D28" s="452"/>
      <c r="E28" s="452"/>
      <c r="F28" s="452"/>
      <c r="G28" s="452"/>
      <c r="H28" s="452"/>
      <c r="I28" s="452"/>
      <c r="J28" s="247"/>
    </row>
    <row r="29" spans="1:16" s="303" customFormat="1">
      <c r="A29" s="452" t="s">
        <v>45</v>
      </c>
      <c r="B29" s="452"/>
      <c r="C29" s="452"/>
      <c r="D29" s="452"/>
      <c r="E29" s="452"/>
      <c r="F29" s="452"/>
      <c r="G29" s="452"/>
      <c r="H29" s="452"/>
      <c r="I29" s="452"/>
      <c r="J29" s="255"/>
    </row>
    <row r="30" spans="1:16">
      <c r="A30" s="85"/>
      <c r="B30" s="85"/>
      <c r="C30" s="85"/>
      <c r="D30" s="85"/>
      <c r="E30" s="85"/>
      <c r="F30" s="85"/>
      <c r="G30" s="85"/>
      <c r="H30" s="85"/>
      <c r="I30" s="85"/>
      <c r="J30" s="85"/>
      <c r="K30" s="68"/>
      <c r="L30" s="68"/>
      <c r="M30" s="68"/>
      <c r="N30" s="68"/>
      <c r="O30" s="68"/>
      <c r="P30" s="68"/>
    </row>
    <row r="31" spans="1:16" s="18" customFormat="1">
      <c r="A31" s="451" t="s">
        <v>247</v>
      </c>
      <c r="B31" s="451"/>
      <c r="C31" s="451"/>
      <c r="D31" s="451"/>
      <c r="E31" s="451"/>
      <c r="F31" s="451"/>
      <c r="G31" s="451"/>
      <c r="H31" s="451"/>
      <c r="I31" s="451"/>
      <c r="J31" s="246"/>
    </row>
    <row r="32" spans="1:16" s="303" customFormat="1"/>
    <row r="33" spans="1:16" s="8" customFormat="1" ht="48">
      <c r="B33" s="174"/>
      <c r="C33" s="174" t="s">
        <v>46</v>
      </c>
      <c r="D33" s="174" t="s">
        <v>37</v>
      </c>
      <c r="E33" s="174" t="s">
        <v>38</v>
      </c>
      <c r="F33" s="174" t="s">
        <v>37</v>
      </c>
      <c r="G33" s="174" t="s">
        <v>39</v>
      </c>
      <c r="H33" s="174" t="s">
        <v>37</v>
      </c>
      <c r="I33" s="174" t="s">
        <v>40</v>
      </c>
      <c r="J33" s="174" t="s">
        <v>37</v>
      </c>
      <c r="K33" s="174" t="s">
        <v>41</v>
      </c>
      <c r="L33" s="174" t="s">
        <v>37</v>
      </c>
      <c r="M33" s="174" t="s">
        <v>42</v>
      </c>
      <c r="N33" s="174" t="s">
        <v>37</v>
      </c>
      <c r="O33" s="174" t="s">
        <v>43</v>
      </c>
      <c r="P33" s="174" t="s">
        <v>37</v>
      </c>
    </row>
    <row r="34" spans="1:16" s="303" customFormat="1">
      <c r="B34" s="317">
        <v>2015</v>
      </c>
      <c r="C34" s="42">
        <v>0.69799999999999995</v>
      </c>
      <c r="D34" s="43">
        <v>1.6</v>
      </c>
      <c r="E34" s="42">
        <v>0.17</v>
      </c>
      <c r="F34" s="43">
        <v>0.5</v>
      </c>
      <c r="G34" s="42">
        <v>8.0000000000000002E-3</v>
      </c>
      <c r="H34" s="43">
        <v>0.3</v>
      </c>
      <c r="I34" s="42">
        <v>9.5000000000000001E-2</v>
      </c>
      <c r="J34" s="43">
        <v>0.6</v>
      </c>
      <c r="K34" s="42">
        <v>0.01</v>
      </c>
      <c r="L34" s="43">
        <v>0.8</v>
      </c>
      <c r="M34" s="45">
        <v>6.7000000000000004E-2</v>
      </c>
      <c r="N34" s="44">
        <v>1.6</v>
      </c>
      <c r="O34" s="45">
        <v>0.187</v>
      </c>
      <c r="P34" s="44" t="s">
        <v>179</v>
      </c>
    </row>
    <row r="35" spans="1:16" s="303" customFormat="1">
      <c r="B35" s="317">
        <v>2016</v>
      </c>
      <c r="C35" s="42">
        <v>0.67400000000000004</v>
      </c>
      <c r="D35" s="43">
        <v>1.6</v>
      </c>
      <c r="E35" s="42">
        <v>0.16900000000000001</v>
      </c>
      <c r="F35" s="43">
        <v>0.6</v>
      </c>
      <c r="G35" s="42">
        <v>7.0000000000000001E-3</v>
      </c>
      <c r="H35" s="43">
        <v>0.3</v>
      </c>
      <c r="I35" s="42">
        <v>0.09</v>
      </c>
      <c r="J35" s="43">
        <v>0.1</v>
      </c>
      <c r="K35" s="42">
        <v>1E-3</v>
      </c>
      <c r="L35" s="43">
        <v>0.1</v>
      </c>
      <c r="M35" s="45">
        <v>8.8999999999999996E-2</v>
      </c>
      <c r="N35" s="44">
        <v>1.4</v>
      </c>
      <c r="O35" s="45">
        <v>0.188</v>
      </c>
      <c r="P35" s="44" t="s">
        <v>179</v>
      </c>
    </row>
    <row r="36" spans="1:16" s="303" customFormat="1">
      <c r="B36" s="317">
        <v>2017</v>
      </c>
      <c r="C36" s="42">
        <v>0.67100000000000004</v>
      </c>
      <c r="D36" s="43">
        <v>1.6</v>
      </c>
      <c r="E36" s="42">
        <v>0.16400000000000001</v>
      </c>
      <c r="F36" s="43">
        <v>0.5</v>
      </c>
      <c r="G36" s="42">
        <v>0.01</v>
      </c>
      <c r="H36" s="43">
        <v>0.6</v>
      </c>
      <c r="I36" s="42">
        <v>9.6000000000000002E-2</v>
      </c>
      <c r="J36" s="43">
        <v>0.3</v>
      </c>
      <c r="K36" s="42">
        <v>3.0000000000000001E-3</v>
      </c>
      <c r="L36" s="43">
        <v>0.2</v>
      </c>
      <c r="M36" s="45">
        <v>8.8999999999999996E-2</v>
      </c>
      <c r="N36" s="44">
        <v>1.4</v>
      </c>
      <c r="O36" s="45">
        <v>0.19</v>
      </c>
      <c r="P36" s="44" t="s">
        <v>179</v>
      </c>
    </row>
    <row r="37" spans="1:16" s="303" customFormat="1">
      <c r="B37" s="317">
        <v>2018</v>
      </c>
      <c r="C37" s="42">
        <v>0.68500000000000005</v>
      </c>
      <c r="D37" s="43">
        <v>1.6</v>
      </c>
      <c r="E37" s="42">
        <v>0.16600000000000001</v>
      </c>
      <c r="F37" s="43">
        <v>0.6</v>
      </c>
      <c r="G37" s="42">
        <v>7.0000000000000001E-3</v>
      </c>
      <c r="H37" s="43">
        <v>0.2</v>
      </c>
      <c r="I37" s="42">
        <v>9.6000000000000002E-2</v>
      </c>
      <c r="J37" s="43">
        <v>0.6</v>
      </c>
      <c r="K37" s="42">
        <v>2E-3</v>
      </c>
      <c r="L37" s="43">
        <v>0.2</v>
      </c>
      <c r="M37" s="45">
        <v>8.5999999999999993E-2</v>
      </c>
      <c r="N37" s="44">
        <v>1.3</v>
      </c>
      <c r="O37" s="45">
        <v>0.192</v>
      </c>
      <c r="P37" s="44" t="s">
        <v>179</v>
      </c>
    </row>
    <row r="38" spans="1:16" s="303" customFormat="1">
      <c r="B38" s="317">
        <v>2019</v>
      </c>
      <c r="C38" s="318">
        <v>0.66800000000000004</v>
      </c>
      <c r="D38" s="319">
        <v>2.2000000000000002</v>
      </c>
      <c r="E38" s="318">
        <v>0.16400000000000001</v>
      </c>
      <c r="F38" s="319">
        <v>0.5</v>
      </c>
      <c r="G38" s="318">
        <v>1.0999999999999999E-2</v>
      </c>
      <c r="H38" s="319">
        <v>0.5</v>
      </c>
      <c r="I38" s="318">
        <v>0.09</v>
      </c>
      <c r="J38" s="319">
        <v>0.3</v>
      </c>
      <c r="K38" s="318" t="s">
        <v>179</v>
      </c>
      <c r="L38" s="319" t="s">
        <v>179</v>
      </c>
      <c r="M38" s="318">
        <v>0.105</v>
      </c>
      <c r="N38" s="319">
        <v>1.9</v>
      </c>
      <c r="O38" s="318">
        <v>0.19400000000000001</v>
      </c>
      <c r="P38" s="44" t="s">
        <v>179</v>
      </c>
    </row>
    <row r="39" spans="1:16" s="303" customFormat="1"/>
    <row r="40" spans="1:16" s="303" customFormat="1" ht="23.85" customHeight="1">
      <c r="A40" s="452" t="s">
        <v>302</v>
      </c>
      <c r="B40" s="452"/>
      <c r="C40" s="452"/>
      <c r="D40" s="452"/>
      <c r="E40" s="452"/>
      <c r="F40" s="452"/>
      <c r="G40" s="452"/>
      <c r="H40" s="452"/>
      <c r="I40" s="452"/>
      <c r="J40" s="247"/>
    </row>
    <row r="41" spans="1:16" s="303" customFormat="1">
      <c r="A41" s="452" t="s">
        <v>45</v>
      </c>
      <c r="B41" s="452"/>
      <c r="C41" s="452"/>
      <c r="D41" s="452"/>
      <c r="E41" s="452"/>
      <c r="F41" s="452"/>
      <c r="G41" s="452"/>
      <c r="H41" s="452"/>
      <c r="I41" s="452"/>
      <c r="J41" s="255"/>
    </row>
    <row r="42" spans="1:16">
      <c r="A42" s="85"/>
      <c r="B42" s="85"/>
      <c r="C42" s="85"/>
      <c r="D42" s="85"/>
      <c r="E42" s="85"/>
      <c r="F42" s="85"/>
      <c r="G42" s="85"/>
      <c r="H42" s="85"/>
      <c r="I42" s="85"/>
      <c r="J42" s="85"/>
      <c r="K42" s="68"/>
      <c r="L42" s="68"/>
      <c r="M42" s="68"/>
      <c r="N42" s="68"/>
      <c r="O42" s="68"/>
      <c r="P42" s="68"/>
    </row>
    <row r="43" spans="1:16" s="254" customFormat="1">
      <c r="A43" s="305" t="s">
        <v>330</v>
      </c>
    </row>
    <row r="44" spans="1:16" s="303" customFormat="1"/>
    <row r="45" spans="1:16" s="303" customFormat="1">
      <c r="B45" s="282" t="s">
        <v>69</v>
      </c>
      <c r="C45" s="283">
        <v>2021</v>
      </c>
      <c r="D45" s="227" t="s">
        <v>69</v>
      </c>
      <c r="E45" s="227" t="s">
        <v>331</v>
      </c>
    </row>
    <row r="46" spans="1:16" s="303" customFormat="1">
      <c r="B46" s="284" t="s">
        <v>23</v>
      </c>
      <c r="C46" s="229">
        <v>74</v>
      </c>
      <c r="D46" s="227"/>
      <c r="E46" s="227">
        <v>62</v>
      </c>
    </row>
    <row r="47" spans="1:16" s="303" customFormat="1">
      <c r="B47" s="284" t="s">
        <v>8</v>
      </c>
      <c r="C47" s="229">
        <v>63</v>
      </c>
      <c r="D47" s="227"/>
      <c r="E47" s="227">
        <v>62</v>
      </c>
    </row>
    <row r="48" spans="1:16" s="303" customFormat="1">
      <c r="B48" s="284" t="s">
        <v>21</v>
      </c>
      <c r="C48" s="229">
        <v>62</v>
      </c>
      <c r="D48" s="227"/>
      <c r="E48" s="227">
        <v>62</v>
      </c>
    </row>
    <row r="49" spans="2:5" s="303" customFormat="1">
      <c r="B49" s="228" t="s">
        <v>27</v>
      </c>
      <c r="C49" s="230"/>
      <c r="D49" s="231">
        <v>61</v>
      </c>
      <c r="E49" s="230">
        <v>62</v>
      </c>
    </row>
    <row r="50" spans="2:5" s="303" customFormat="1">
      <c r="B50" s="284" t="s">
        <v>10</v>
      </c>
      <c r="C50" s="229">
        <v>61</v>
      </c>
      <c r="D50" s="227"/>
      <c r="E50" s="227">
        <v>62</v>
      </c>
    </row>
    <row r="51" spans="2:5" s="303" customFormat="1">
      <c r="B51" s="284" t="s">
        <v>25</v>
      </c>
      <c r="C51" s="229">
        <v>58</v>
      </c>
      <c r="D51" s="227"/>
      <c r="E51" s="227">
        <v>62</v>
      </c>
    </row>
    <row r="52" spans="2:5" s="303" customFormat="1">
      <c r="B52" s="284" t="s">
        <v>26</v>
      </c>
      <c r="C52" s="229">
        <v>57</v>
      </c>
      <c r="D52" s="227"/>
      <c r="E52" s="227">
        <v>62</v>
      </c>
    </row>
    <row r="53" spans="2:5" s="303" customFormat="1">
      <c r="B53" s="284" t="s">
        <v>14</v>
      </c>
      <c r="C53" s="229">
        <v>57</v>
      </c>
      <c r="D53" s="227"/>
      <c r="E53" s="227">
        <v>62</v>
      </c>
    </row>
    <row r="54" spans="2:5" s="303" customFormat="1">
      <c r="B54" s="284" t="s">
        <v>13</v>
      </c>
      <c r="C54" s="229">
        <v>56</v>
      </c>
      <c r="D54" s="227"/>
      <c r="E54" s="227">
        <v>62</v>
      </c>
    </row>
    <row r="55" spans="2:5" s="303" customFormat="1">
      <c r="B55" s="284" t="s">
        <v>22</v>
      </c>
      <c r="C55" s="229">
        <v>55</v>
      </c>
      <c r="D55" s="227"/>
      <c r="E55" s="227">
        <v>62</v>
      </c>
    </row>
    <row r="56" spans="2:5" s="303" customFormat="1">
      <c r="B56" s="284" t="s">
        <v>19</v>
      </c>
      <c r="C56" s="229">
        <v>55</v>
      </c>
      <c r="D56" s="227"/>
      <c r="E56" s="227">
        <v>62</v>
      </c>
    </row>
    <row r="57" spans="2:5" s="303" customFormat="1">
      <c r="B57" s="284" t="s">
        <v>18</v>
      </c>
      <c r="C57" s="229">
        <v>55</v>
      </c>
      <c r="D57" s="227"/>
      <c r="E57" s="227">
        <v>62</v>
      </c>
    </row>
    <row r="58" spans="2:5" s="303" customFormat="1">
      <c r="B58" s="284" t="s">
        <v>12</v>
      </c>
      <c r="C58" s="229">
        <v>52</v>
      </c>
      <c r="D58" s="227"/>
      <c r="E58" s="227">
        <v>62</v>
      </c>
    </row>
    <row r="59" spans="2:5" s="303" customFormat="1">
      <c r="B59" s="284" t="s">
        <v>24</v>
      </c>
      <c r="C59" s="229">
        <v>52</v>
      </c>
      <c r="D59" s="227"/>
      <c r="E59" s="227">
        <v>62</v>
      </c>
    </row>
    <row r="60" spans="2:5" s="303" customFormat="1">
      <c r="B60" s="284" t="s">
        <v>11</v>
      </c>
      <c r="C60" s="229">
        <v>50</v>
      </c>
      <c r="D60" s="227"/>
      <c r="E60" s="227">
        <v>62</v>
      </c>
    </row>
    <row r="61" spans="2:5" s="303" customFormat="1">
      <c r="B61" s="284" t="s">
        <v>9</v>
      </c>
      <c r="C61" s="229">
        <v>49</v>
      </c>
      <c r="D61" s="227"/>
      <c r="E61" s="227">
        <v>62</v>
      </c>
    </row>
    <row r="62" spans="2:5" s="303" customFormat="1">
      <c r="B62" s="284" t="s">
        <v>20</v>
      </c>
      <c r="C62" s="229">
        <v>45</v>
      </c>
      <c r="D62" s="227"/>
      <c r="E62" s="227">
        <v>62</v>
      </c>
    </row>
    <row r="63" spans="2:5" s="303" customFormat="1">
      <c r="B63" s="284" t="s">
        <v>15</v>
      </c>
      <c r="C63" s="229">
        <v>39</v>
      </c>
      <c r="D63" s="227"/>
      <c r="E63" s="227">
        <v>62</v>
      </c>
    </row>
    <row r="64" spans="2:5" s="303" customFormat="1">
      <c r="B64" s="284" t="s">
        <v>17</v>
      </c>
      <c r="C64" s="229">
        <v>39</v>
      </c>
      <c r="D64" s="227"/>
      <c r="E64" s="227">
        <v>62</v>
      </c>
    </row>
    <row r="65" spans="1:5" s="303" customFormat="1">
      <c r="B65" s="284" t="s">
        <v>16</v>
      </c>
      <c r="C65" s="229">
        <v>35</v>
      </c>
      <c r="D65" s="227"/>
      <c r="E65" s="227">
        <v>62</v>
      </c>
    </row>
    <row r="66" spans="1:5" s="303" customFormat="1">
      <c r="B66" s="284" t="s">
        <v>28</v>
      </c>
      <c r="C66" s="229">
        <v>30</v>
      </c>
      <c r="D66" s="227"/>
      <c r="E66" s="227">
        <v>62</v>
      </c>
    </row>
    <row r="67" spans="1:5" s="303" customFormat="1">
      <c r="B67" s="443" t="s">
        <v>44</v>
      </c>
      <c r="C67" s="232">
        <v>62</v>
      </c>
      <c r="D67" s="227"/>
      <c r="E67" s="227"/>
    </row>
    <row r="68" spans="1:5" s="303" customFormat="1"/>
    <row r="69" spans="1:5" s="303" customFormat="1">
      <c r="A69" s="304" t="s">
        <v>619</v>
      </c>
    </row>
    <row r="70" spans="1:5" s="303" customFormat="1">
      <c r="A70" s="304" t="s">
        <v>333</v>
      </c>
    </row>
    <row r="71" spans="1:5" s="303" customFormat="1">
      <c r="A71" s="303" t="s">
        <v>334</v>
      </c>
    </row>
    <row r="72" spans="1:5" s="303" customFormat="1">
      <c r="A72" s="303" t="s">
        <v>335</v>
      </c>
    </row>
    <row r="73" spans="1:5" s="303" customFormat="1">
      <c r="A73" s="233" t="s">
        <v>336</v>
      </c>
    </row>
    <row r="74" spans="1:5" s="215" customFormat="1">
      <c r="A74" s="233"/>
    </row>
    <row r="75" spans="1:5" s="254" customFormat="1">
      <c r="A75" s="305" t="s">
        <v>337</v>
      </c>
    </row>
    <row r="76" spans="1:5" s="303" customFormat="1"/>
    <row r="77" spans="1:5" s="303" customFormat="1">
      <c r="B77" s="303" t="s">
        <v>135</v>
      </c>
      <c r="C77" s="303" t="s">
        <v>338</v>
      </c>
    </row>
    <row r="78" spans="1:5" s="303" customFormat="1">
      <c r="B78" s="303">
        <v>2017</v>
      </c>
      <c r="C78" s="229">
        <v>63</v>
      </c>
    </row>
    <row r="79" spans="1:5" s="303" customFormat="1">
      <c r="B79" s="303">
        <v>2018</v>
      </c>
      <c r="C79" s="229">
        <v>63</v>
      </c>
    </row>
    <row r="80" spans="1:5" s="303" customFormat="1">
      <c r="B80" s="303">
        <v>2019</v>
      </c>
      <c r="C80" s="234">
        <v>63</v>
      </c>
    </row>
    <row r="81" spans="1:16" s="303" customFormat="1">
      <c r="B81" s="303">
        <v>2020</v>
      </c>
      <c r="C81" s="229">
        <v>61</v>
      </c>
    </row>
    <row r="82" spans="1:16" s="303" customFormat="1">
      <c r="B82" s="303">
        <v>2021</v>
      </c>
      <c r="C82" s="229">
        <v>61</v>
      </c>
    </row>
    <row r="83" spans="1:16" s="303" customFormat="1"/>
    <row r="84" spans="1:16" s="303" customFormat="1">
      <c r="A84" s="304" t="s">
        <v>332</v>
      </c>
    </row>
    <row r="85" spans="1:16" s="303" customFormat="1">
      <c r="A85" s="304" t="s">
        <v>333</v>
      </c>
    </row>
    <row r="86" spans="1:16" s="303" customFormat="1">
      <c r="A86" s="303" t="s">
        <v>334</v>
      </c>
    </row>
    <row r="87" spans="1:16" s="303" customFormat="1">
      <c r="A87" s="303" t="s">
        <v>335</v>
      </c>
    </row>
    <row r="88" spans="1:16" s="303" customFormat="1">
      <c r="A88" s="233" t="s">
        <v>336</v>
      </c>
    </row>
    <row r="89" spans="1:16" s="68" customFormat="1">
      <c r="A89" s="108"/>
      <c r="B89" s="9"/>
      <c r="C89" s="49"/>
      <c r="D89" s="50"/>
      <c r="E89" s="49"/>
      <c r="F89" s="50"/>
      <c r="G89" s="49"/>
      <c r="H89" s="50"/>
      <c r="I89" s="49"/>
      <c r="J89" s="50"/>
      <c r="K89" s="49"/>
      <c r="L89" s="50"/>
      <c r="M89" s="49"/>
      <c r="N89" s="50"/>
      <c r="O89" s="49"/>
      <c r="P89" s="50"/>
    </row>
    <row r="90" spans="1:16" s="18" customFormat="1">
      <c r="A90" s="451" t="s">
        <v>339</v>
      </c>
      <c r="B90" s="451"/>
      <c r="C90" s="451"/>
      <c r="D90" s="451"/>
      <c r="E90" s="451"/>
      <c r="F90" s="451"/>
      <c r="G90" s="451"/>
      <c r="H90" s="451"/>
      <c r="I90" s="451"/>
      <c r="J90" s="246"/>
    </row>
    <row r="91" spans="1:16" s="303" customFormat="1">
      <c r="A91" s="255"/>
      <c r="B91" s="255"/>
      <c r="C91" s="255"/>
      <c r="D91" s="255"/>
      <c r="E91" s="255"/>
      <c r="F91" s="255"/>
      <c r="G91" s="255"/>
      <c r="H91" s="255"/>
      <c r="I91" s="255"/>
      <c r="J91" s="255"/>
    </row>
    <row r="92" spans="1:16" s="8" customFormat="1" ht="24">
      <c r="B92" s="174"/>
      <c r="C92" s="174" t="s">
        <v>63</v>
      </c>
      <c r="D92" s="174" t="s">
        <v>37</v>
      </c>
      <c r="E92" s="174" t="s">
        <v>69</v>
      </c>
      <c r="F92" s="389" t="s">
        <v>606</v>
      </c>
    </row>
    <row r="93" spans="1:16" s="303" customFormat="1">
      <c r="B93" s="200" t="s">
        <v>24</v>
      </c>
      <c r="C93" s="114">
        <v>2.5999999999999999E-2</v>
      </c>
      <c r="D93" s="115">
        <v>0.8</v>
      </c>
      <c r="E93" s="117"/>
      <c r="F93" s="444">
        <v>0.23400000000000001</v>
      </c>
    </row>
    <row r="94" spans="1:16" s="303" customFormat="1">
      <c r="B94" s="200" t="s">
        <v>21</v>
      </c>
      <c r="C94" s="114">
        <v>4.8000000000000001E-2</v>
      </c>
      <c r="D94" s="115">
        <v>1.5</v>
      </c>
      <c r="E94" s="116"/>
      <c r="F94" s="444">
        <v>0.23400000000000001</v>
      </c>
    </row>
    <row r="95" spans="1:16" s="303" customFormat="1">
      <c r="B95" s="200" t="s">
        <v>16</v>
      </c>
      <c r="C95" s="114">
        <v>0.05</v>
      </c>
      <c r="D95" s="115">
        <v>0.6</v>
      </c>
      <c r="E95" s="117"/>
      <c r="F95" s="444">
        <v>0.23400000000000001</v>
      </c>
    </row>
    <row r="96" spans="1:16" s="303" customFormat="1">
      <c r="B96" s="200" t="s">
        <v>20</v>
      </c>
      <c r="C96" s="114">
        <v>7.4999999999999997E-2</v>
      </c>
      <c r="D96" s="115">
        <v>0.7</v>
      </c>
      <c r="E96" s="117"/>
      <c r="F96" s="444">
        <v>0.23400000000000001</v>
      </c>
    </row>
    <row r="97" spans="2:6" s="303" customFormat="1">
      <c r="B97" s="200" t="s">
        <v>11</v>
      </c>
      <c r="C97" s="114">
        <v>7.9000000000000001E-2</v>
      </c>
      <c r="D97" s="115">
        <v>1.2</v>
      </c>
      <c r="F97" s="444">
        <v>0.23400000000000001</v>
      </c>
    </row>
    <row r="98" spans="2:6" s="303" customFormat="1">
      <c r="B98" s="200" t="s">
        <v>17</v>
      </c>
      <c r="C98" s="114">
        <v>9.2999999999999999E-2</v>
      </c>
      <c r="D98" s="115">
        <v>1.5</v>
      </c>
      <c r="E98" s="117"/>
      <c r="F98" s="444">
        <v>0.23400000000000001</v>
      </c>
    </row>
    <row r="99" spans="2:6" s="303" customFormat="1">
      <c r="B99" s="200" t="s">
        <v>12</v>
      </c>
      <c r="C99" s="114">
        <v>0.10199999999999999</v>
      </c>
      <c r="D99" s="115">
        <v>0.8</v>
      </c>
      <c r="E99" s="117"/>
      <c r="F99" s="444">
        <v>0.23400000000000001</v>
      </c>
    </row>
    <row r="100" spans="2:6" s="303" customFormat="1">
      <c r="B100" s="200" t="s">
        <v>22</v>
      </c>
      <c r="C100" s="114">
        <v>0.106</v>
      </c>
      <c r="D100" s="115">
        <v>0.9</v>
      </c>
      <c r="E100" s="117"/>
      <c r="F100" s="444">
        <v>0.23400000000000001</v>
      </c>
    </row>
    <row r="101" spans="2:6" s="303" customFormat="1">
      <c r="B101" s="200" t="s">
        <v>28</v>
      </c>
      <c r="C101" s="114">
        <v>0.11700000000000001</v>
      </c>
      <c r="D101" s="115">
        <v>2.8</v>
      </c>
      <c r="E101" s="117"/>
      <c r="F101" s="444">
        <v>0.23400000000000001</v>
      </c>
    </row>
    <row r="102" spans="2:6" s="303" customFormat="1">
      <c r="B102" s="200" t="s">
        <v>8</v>
      </c>
      <c r="C102" s="114">
        <v>0.122</v>
      </c>
      <c r="D102" s="115">
        <v>1.6</v>
      </c>
      <c r="E102" s="117"/>
      <c r="F102" s="444">
        <v>0.23400000000000001</v>
      </c>
    </row>
    <row r="103" spans="2:6" s="303" customFormat="1">
      <c r="B103" s="200" t="s">
        <v>14</v>
      </c>
      <c r="C103" s="114">
        <v>0.13700000000000001</v>
      </c>
      <c r="D103" s="115">
        <v>0.9</v>
      </c>
      <c r="E103" s="117"/>
      <c r="F103" s="444">
        <v>0.23400000000000001</v>
      </c>
    </row>
    <row r="104" spans="2:6" s="303" customFormat="1">
      <c r="B104" s="200" t="s">
        <v>25</v>
      </c>
      <c r="C104" s="114">
        <v>0.16300000000000001</v>
      </c>
      <c r="D104" s="115">
        <v>1.4</v>
      </c>
      <c r="E104" s="119"/>
      <c r="F104" s="444">
        <v>0.23400000000000001</v>
      </c>
    </row>
    <row r="105" spans="2:6" s="303" customFormat="1">
      <c r="B105" s="200" t="s">
        <v>9</v>
      </c>
      <c r="C105" s="114">
        <v>0.20599999999999999</v>
      </c>
      <c r="D105" s="115">
        <v>1</v>
      </c>
      <c r="E105" s="117"/>
      <c r="F105" s="444">
        <v>0.23400000000000001</v>
      </c>
    </row>
    <row r="106" spans="2:6" s="303" customFormat="1">
      <c r="B106" s="200" t="s">
        <v>19</v>
      </c>
      <c r="C106" s="114">
        <v>0.24199999999999999</v>
      </c>
      <c r="D106" s="115">
        <v>1.7</v>
      </c>
      <c r="E106" s="117"/>
      <c r="F106" s="444">
        <v>0.23400000000000001</v>
      </c>
    </row>
    <row r="107" spans="2:6" s="303" customFormat="1">
      <c r="B107" s="200" t="s">
        <v>10</v>
      </c>
      <c r="C107" s="114">
        <v>0.26100000000000001</v>
      </c>
      <c r="D107" s="115">
        <v>1.4</v>
      </c>
      <c r="E107" s="117"/>
      <c r="F107" s="444">
        <v>0.23400000000000001</v>
      </c>
    </row>
    <row r="108" spans="2:6" s="303" customFormat="1">
      <c r="B108" s="200" t="s">
        <v>23</v>
      </c>
      <c r="C108" s="114">
        <v>0.28999999999999998</v>
      </c>
      <c r="D108" s="115">
        <v>1.2</v>
      </c>
      <c r="E108" s="117"/>
      <c r="F108" s="444">
        <v>0.23400000000000001</v>
      </c>
    </row>
    <row r="109" spans="2:6" s="303" customFormat="1">
      <c r="B109" s="200" t="s">
        <v>13</v>
      </c>
      <c r="C109" s="114">
        <v>0.315</v>
      </c>
      <c r="D109" s="115">
        <v>1</v>
      </c>
      <c r="E109" s="117"/>
      <c r="F109" s="444">
        <v>0.23400000000000001</v>
      </c>
    </row>
    <row r="110" spans="2:6" s="303" customFormat="1">
      <c r="B110" s="200" t="s">
        <v>18</v>
      </c>
      <c r="C110" s="114">
        <v>0.32</v>
      </c>
      <c r="D110" s="115">
        <v>1.3</v>
      </c>
      <c r="E110" s="117"/>
      <c r="F110" s="444">
        <v>0.23400000000000001</v>
      </c>
    </row>
    <row r="111" spans="2:6" s="303" customFormat="1">
      <c r="B111" s="200" t="s">
        <v>15</v>
      </c>
      <c r="C111" s="114">
        <v>0.33600000000000002</v>
      </c>
      <c r="D111" s="115">
        <v>1.1000000000000001</v>
      </c>
      <c r="E111" s="117"/>
      <c r="F111" s="444">
        <v>0.23400000000000001</v>
      </c>
    </row>
    <row r="112" spans="2:6" s="303" customFormat="1">
      <c r="B112" s="175" t="s">
        <v>27</v>
      </c>
      <c r="D112" s="118">
        <v>1.2</v>
      </c>
      <c r="E112" s="119">
        <v>0.34200000000000003</v>
      </c>
      <c r="F112" s="444">
        <v>0.23400000000000001</v>
      </c>
    </row>
    <row r="113" spans="1:10" s="303" customFormat="1">
      <c r="B113" s="200" t="s">
        <v>26</v>
      </c>
      <c r="C113" s="114">
        <v>0.44600000000000001</v>
      </c>
      <c r="D113" s="115">
        <v>1.4</v>
      </c>
      <c r="E113" s="120"/>
      <c r="F113" s="444">
        <v>0.23400000000000001</v>
      </c>
    </row>
    <row r="114" spans="1:10" s="303" customFormat="1">
      <c r="B114" s="171" t="s">
        <v>64</v>
      </c>
      <c r="C114" s="114">
        <v>0.13700000000000001</v>
      </c>
      <c r="D114" s="115">
        <v>0.1</v>
      </c>
      <c r="E114" s="117"/>
      <c r="F114" s="444">
        <v>0.23400000000000001</v>
      </c>
    </row>
    <row r="115" spans="1:10" s="303" customFormat="1">
      <c r="B115" s="171" t="s">
        <v>44</v>
      </c>
      <c r="C115" s="114">
        <v>0.23400000000000001</v>
      </c>
      <c r="D115" s="115">
        <v>0.3</v>
      </c>
      <c r="E115" s="117"/>
      <c r="F115" s="444"/>
    </row>
    <row r="116" spans="1:10" s="303" customFormat="1">
      <c r="B116" s="171"/>
      <c r="D116" s="97"/>
    </row>
    <row r="117" spans="1:10" s="303" customFormat="1" ht="14.25" customHeight="1">
      <c r="A117" s="452" t="s">
        <v>282</v>
      </c>
      <c r="B117" s="452"/>
      <c r="C117" s="452"/>
      <c r="D117" s="452"/>
      <c r="E117" s="452"/>
      <c r="F117" s="452"/>
      <c r="G117" s="452"/>
      <c r="H117" s="452"/>
      <c r="I117" s="452"/>
      <c r="J117" s="255"/>
    </row>
    <row r="118" spans="1:10" s="68" customFormat="1" ht="14.25" customHeight="1">
      <c r="A118" s="96"/>
      <c r="B118" s="96"/>
      <c r="C118" s="96"/>
      <c r="D118" s="96"/>
      <c r="E118" s="96"/>
      <c r="F118" s="96"/>
      <c r="G118" s="96"/>
      <c r="H118" s="96"/>
      <c r="I118" s="96"/>
      <c r="J118" s="96"/>
    </row>
    <row r="119" spans="1:10" s="18" customFormat="1">
      <c r="A119" s="451" t="s">
        <v>340</v>
      </c>
      <c r="B119" s="451"/>
      <c r="C119" s="451"/>
      <c r="D119" s="451"/>
      <c r="E119" s="451"/>
      <c r="F119" s="451"/>
      <c r="G119" s="451"/>
      <c r="H119" s="451"/>
      <c r="I119" s="451"/>
      <c r="J119" s="246"/>
    </row>
    <row r="120" spans="1:10" s="303" customFormat="1">
      <c r="A120" s="255"/>
      <c r="B120" s="255"/>
      <c r="C120" s="255"/>
      <c r="D120" s="255"/>
      <c r="E120" s="255"/>
      <c r="F120" s="255"/>
      <c r="G120" s="255"/>
      <c r="H120" s="255"/>
      <c r="I120" s="255"/>
      <c r="J120" s="255"/>
    </row>
    <row r="121" spans="1:10" s="303" customFormat="1">
      <c r="A121" s="255"/>
      <c r="B121" s="8"/>
      <c r="C121" s="174" t="s">
        <v>63</v>
      </c>
      <c r="D121" s="174" t="s">
        <v>37</v>
      </c>
      <c r="E121" s="255"/>
      <c r="F121" s="255"/>
      <c r="G121" s="255"/>
      <c r="H121" s="255"/>
      <c r="I121" s="255"/>
      <c r="J121" s="255"/>
    </row>
    <row r="122" spans="1:10" s="303" customFormat="1">
      <c r="A122" s="255"/>
      <c r="B122" s="174">
        <v>2015</v>
      </c>
      <c r="C122" s="98">
        <v>0.27300000000000002</v>
      </c>
      <c r="D122" s="46">
        <v>1.3</v>
      </c>
      <c r="E122" s="255"/>
      <c r="F122" s="255"/>
      <c r="G122" s="255"/>
      <c r="H122" s="255"/>
      <c r="I122" s="255"/>
      <c r="J122" s="255"/>
    </row>
    <row r="123" spans="1:10" s="303" customFormat="1">
      <c r="A123" s="255"/>
      <c r="B123" s="174">
        <v>2016</v>
      </c>
      <c r="C123" s="98">
        <v>0.307</v>
      </c>
      <c r="D123" s="46">
        <v>1.3</v>
      </c>
      <c r="E123" s="255"/>
      <c r="F123" s="255"/>
      <c r="G123" s="255"/>
      <c r="H123" s="255"/>
      <c r="I123" s="255"/>
      <c r="J123" s="255"/>
    </row>
    <row r="124" spans="1:10" s="303" customFormat="1">
      <c r="A124" s="255"/>
      <c r="B124" s="174">
        <v>2017</v>
      </c>
      <c r="C124" s="98">
        <v>0.32</v>
      </c>
      <c r="D124" s="46">
        <v>1.5</v>
      </c>
      <c r="E124" s="255"/>
      <c r="F124" s="255"/>
      <c r="G124" s="255"/>
      <c r="H124" s="255"/>
      <c r="I124" s="255"/>
      <c r="J124" s="255"/>
    </row>
    <row r="125" spans="1:10" s="303" customFormat="1">
      <c r="A125" s="255"/>
      <c r="B125" s="174">
        <v>2018</v>
      </c>
      <c r="C125" s="98">
        <v>0.32600000000000001</v>
      </c>
      <c r="D125" s="46">
        <v>1.5</v>
      </c>
      <c r="E125" s="255"/>
      <c r="F125" s="255"/>
      <c r="G125" s="255"/>
      <c r="H125" s="255"/>
      <c r="I125" s="255"/>
      <c r="J125" s="255"/>
    </row>
    <row r="126" spans="1:10" s="303" customFormat="1">
      <c r="A126" s="255"/>
      <c r="B126" s="174">
        <v>2019</v>
      </c>
      <c r="C126" s="98">
        <v>0.34200000000000003</v>
      </c>
      <c r="D126" s="46">
        <v>1.2</v>
      </c>
      <c r="E126" s="255"/>
      <c r="F126" s="255"/>
      <c r="G126" s="255"/>
      <c r="H126" s="255"/>
      <c r="I126" s="255"/>
      <c r="J126" s="255"/>
    </row>
    <row r="127" spans="1:10" s="303" customFormat="1">
      <c r="A127" s="255"/>
      <c r="B127" s="255"/>
      <c r="C127" s="255"/>
      <c r="D127" s="255"/>
      <c r="E127" s="255"/>
      <c r="F127" s="255"/>
      <c r="G127" s="255"/>
      <c r="H127" s="255"/>
      <c r="I127" s="255"/>
      <c r="J127" s="255"/>
    </row>
    <row r="128" spans="1:10" s="303" customFormat="1">
      <c r="A128" s="452" t="s">
        <v>283</v>
      </c>
      <c r="B128" s="452"/>
      <c r="C128" s="452"/>
      <c r="D128" s="452"/>
      <c r="E128" s="452"/>
      <c r="F128" s="452"/>
      <c r="G128" s="452"/>
      <c r="H128" s="452"/>
      <c r="I128" s="452"/>
      <c r="J128" s="255"/>
    </row>
    <row r="129" spans="1:10">
      <c r="A129" s="453"/>
      <c r="B129" s="453"/>
      <c r="C129" s="453"/>
      <c r="D129" s="453"/>
      <c r="E129" s="453"/>
      <c r="F129" s="453"/>
      <c r="G129" s="453"/>
      <c r="H129" s="453"/>
      <c r="I129" s="453"/>
      <c r="J129" s="85"/>
    </row>
    <row r="130" spans="1:10" s="18" customFormat="1">
      <c r="A130" s="451" t="s">
        <v>341</v>
      </c>
      <c r="B130" s="451"/>
      <c r="C130" s="451"/>
      <c r="D130" s="451"/>
      <c r="E130" s="451"/>
      <c r="F130" s="451"/>
      <c r="G130" s="451"/>
      <c r="H130" s="451"/>
      <c r="I130" s="451"/>
      <c r="J130" s="246"/>
    </row>
    <row r="131" spans="1:10" s="303" customFormat="1"/>
    <row r="132" spans="1:10" s="303" customFormat="1" ht="24">
      <c r="B132" s="8"/>
      <c r="C132" s="174" t="s">
        <v>63</v>
      </c>
      <c r="D132" s="174" t="s">
        <v>37</v>
      </c>
      <c r="E132" s="174" t="s">
        <v>318</v>
      </c>
      <c r="F132" s="174"/>
    </row>
    <row r="133" spans="1:10" s="303" customFormat="1">
      <c r="B133" s="303" t="s">
        <v>163</v>
      </c>
      <c r="C133" s="257">
        <v>0.40600000000000003</v>
      </c>
      <c r="D133" s="303">
        <v>1.4</v>
      </c>
      <c r="E133" s="55">
        <v>0.30599999999999999</v>
      </c>
      <c r="F133" s="207"/>
    </row>
    <row r="134" spans="1:10" s="303" customFormat="1">
      <c r="B134" s="303" t="s">
        <v>73</v>
      </c>
      <c r="C134" s="257">
        <v>0.38799999999999996</v>
      </c>
      <c r="D134" s="303">
        <v>1.7</v>
      </c>
      <c r="E134" s="55">
        <v>0.30599999999999999</v>
      </c>
      <c r="F134" s="191"/>
    </row>
    <row r="135" spans="1:10" s="303" customFormat="1">
      <c r="B135" s="303" t="s">
        <v>243</v>
      </c>
      <c r="C135" s="257">
        <v>0.36899999999999999</v>
      </c>
      <c r="D135" s="303">
        <v>1.6</v>
      </c>
      <c r="E135" s="55">
        <v>0.30599999999999999</v>
      </c>
      <c r="F135" s="191"/>
    </row>
    <row r="136" spans="1:10" s="303" customFormat="1">
      <c r="B136" s="303" t="s">
        <v>74</v>
      </c>
      <c r="C136" s="257">
        <v>0.34399999999999997</v>
      </c>
      <c r="D136" s="303">
        <v>4.3</v>
      </c>
      <c r="E136" s="55">
        <v>0.30599999999999999</v>
      </c>
      <c r="F136" s="191"/>
    </row>
    <row r="137" spans="1:10" s="303" customFormat="1">
      <c r="B137" s="303" t="s">
        <v>244</v>
      </c>
      <c r="C137" s="257">
        <v>0.33399999999999996</v>
      </c>
      <c r="D137" s="303">
        <v>4.3</v>
      </c>
      <c r="E137" s="55">
        <v>0.30599999999999999</v>
      </c>
      <c r="F137" s="191"/>
    </row>
    <row r="138" spans="1:10" s="303" customFormat="1">
      <c r="B138" s="303" t="s">
        <v>124</v>
      </c>
      <c r="C138" s="257">
        <v>0.27300000000000002</v>
      </c>
      <c r="D138" s="303">
        <v>4.2</v>
      </c>
      <c r="E138" s="55">
        <v>0.30599999999999999</v>
      </c>
      <c r="F138" s="191"/>
    </row>
    <row r="139" spans="1:10" s="303" customFormat="1">
      <c r="B139" s="303" t="s">
        <v>76</v>
      </c>
      <c r="C139" s="257">
        <v>0.22</v>
      </c>
      <c r="D139" s="303">
        <v>4</v>
      </c>
      <c r="E139" s="55">
        <v>0.30599999999999999</v>
      </c>
      <c r="F139" s="191"/>
    </row>
    <row r="140" spans="1:10" s="303" customFormat="1">
      <c r="B140" s="303" t="s">
        <v>123</v>
      </c>
      <c r="C140" s="257">
        <v>0.20899999999999999</v>
      </c>
      <c r="D140" s="303">
        <v>5.2</v>
      </c>
      <c r="E140" s="55">
        <v>0.30599999999999999</v>
      </c>
      <c r="F140" s="191"/>
    </row>
    <row r="141" spans="1:10" s="303" customFormat="1">
      <c r="B141" s="303" t="s">
        <v>55</v>
      </c>
      <c r="C141" s="257">
        <v>0.2</v>
      </c>
      <c r="D141" s="303">
        <v>1.3</v>
      </c>
      <c r="E141" s="55">
        <v>0.30599999999999999</v>
      </c>
      <c r="F141" s="207"/>
    </row>
    <row r="142" spans="1:10" s="303" customFormat="1">
      <c r="B142" s="303" t="s">
        <v>49</v>
      </c>
      <c r="C142" s="257">
        <v>0.156</v>
      </c>
      <c r="D142" s="303">
        <v>2.5</v>
      </c>
      <c r="E142" s="55">
        <v>0.30599999999999999</v>
      </c>
      <c r="F142" s="207"/>
    </row>
    <row r="143" spans="1:10" s="303" customFormat="1">
      <c r="B143" s="303" t="s">
        <v>75</v>
      </c>
      <c r="C143" s="257">
        <v>0.154</v>
      </c>
      <c r="D143" s="303">
        <v>4.5</v>
      </c>
      <c r="E143" s="55">
        <v>0.30599999999999999</v>
      </c>
      <c r="F143" s="207"/>
    </row>
    <row r="144" spans="1:10" s="303" customFormat="1">
      <c r="B144" s="303" t="s">
        <v>48</v>
      </c>
      <c r="C144" s="257">
        <v>0.13600000000000001</v>
      </c>
      <c r="D144" s="303">
        <v>3.1</v>
      </c>
      <c r="E144" s="55">
        <v>0.30599999999999999</v>
      </c>
      <c r="F144" s="207"/>
    </row>
    <row r="145" spans="2:6" s="303" customFormat="1">
      <c r="B145" s="303" t="s">
        <v>53</v>
      </c>
      <c r="C145" s="257">
        <v>0.127</v>
      </c>
      <c r="D145" s="303">
        <v>2.6</v>
      </c>
      <c r="E145" s="55">
        <v>0.30599999999999999</v>
      </c>
      <c r="F145" s="207"/>
    </row>
    <row r="146" spans="2:6" s="303" customFormat="1">
      <c r="B146" s="303" t="s">
        <v>50</v>
      </c>
      <c r="C146" s="257">
        <v>0.124</v>
      </c>
      <c r="D146" s="303">
        <v>3.5</v>
      </c>
      <c r="E146" s="55">
        <v>0.30599999999999999</v>
      </c>
      <c r="F146" s="207"/>
    </row>
    <row r="147" spans="2:6" s="303" customFormat="1">
      <c r="B147" s="303" t="s">
        <v>77</v>
      </c>
      <c r="C147" s="257">
        <v>0.111</v>
      </c>
      <c r="D147" s="303">
        <v>2.6</v>
      </c>
      <c r="E147" s="55">
        <v>0.30599999999999999</v>
      </c>
      <c r="F147" s="207"/>
    </row>
    <row r="148" spans="2:6" s="303" customFormat="1">
      <c r="B148" s="303" t="s">
        <v>47</v>
      </c>
      <c r="C148" s="257">
        <v>9.6999999999999989E-2</v>
      </c>
      <c r="D148" s="303">
        <v>1.7</v>
      </c>
      <c r="E148" s="55">
        <v>0.30599999999999999</v>
      </c>
      <c r="F148" s="207"/>
    </row>
    <row r="149" spans="2:6" s="303" customFormat="1">
      <c r="C149" s="257"/>
      <c r="E149" s="55"/>
      <c r="F149" s="207"/>
    </row>
    <row r="150" spans="2:6" s="303" customFormat="1">
      <c r="C150" s="257"/>
      <c r="E150" s="55"/>
      <c r="F150" s="207"/>
    </row>
    <row r="151" spans="2:6" s="303" customFormat="1">
      <c r="C151" s="257"/>
      <c r="E151" s="55"/>
      <c r="F151" s="207"/>
    </row>
    <row r="152" spans="2:6" s="303" customFormat="1">
      <c r="C152" s="257"/>
      <c r="E152" s="55"/>
      <c r="F152" s="207"/>
    </row>
    <row r="153" spans="2:6" s="303" customFormat="1">
      <c r="C153" s="257"/>
      <c r="E153" s="55"/>
      <c r="F153" s="207"/>
    </row>
    <row r="154" spans="2:6" s="303" customFormat="1">
      <c r="C154" s="257"/>
      <c r="E154" s="55"/>
      <c r="F154" s="207"/>
    </row>
    <row r="155" spans="2:6" s="303" customFormat="1">
      <c r="C155" s="257"/>
      <c r="E155" s="55"/>
      <c r="F155" s="207"/>
    </row>
    <row r="156" spans="2:6" s="303" customFormat="1">
      <c r="C156" s="257"/>
      <c r="E156" s="55"/>
      <c r="F156" s="207"/>
    </row>
    <row r="157" spans="2:6" s="303" customFormat="1">
      <c r="C157" s="257"/>
      <c r="E157" s="55"/>
      <c r="F157" s="207"/>
    </row>
    <row r="158" spans="2:6" s="303" customFormat="1">
      <c r="C158" s="257"/>
      <c r="E158" s="55"/>
      <c r="F158" s="207"/>
    </row>
    <row r="159" spans="2:6" s="303" customFormat="1">
      <c r="C159" s="257"/>
      <c r="E159" s="55"/>
      <c r="F159" s="207"/>
    </row>
    <row r="160" spans="2:6" s="303" customFormat="1">
      <c r="C160" s="257"/>
      <c r="E160" s="55"/>
      <c r="F160" s="207"/>
    </row>
    <row r="161" spans="3:6" s="303" customFormat="1">
      <c r="C161" s="257"/>
      <c r="E161" s="55"/>
      <c r="F161" s="207"/>
    </row>
    <row r="162" spans="3:6" s="303" customFormat="1">
      <c r="C162" s="257"/>
      <c r="E162" s="55"/>
      <c r="F162" s="207"/>
    </row>
    <row r="163" spans="3:6" s="303" customFormat="1">
      <c r="C163" s="257"/>
      <c r="E163" s="55"/>
      <c r="F163" s="207"/>
    </row>
    <row r="164" spans="3:6" s="303" customFormat="1">
      <c r="C164" s="257"/>
      <c r="E164" s="55"/>
      <c r="F164" s="207"/>
    </row>
    <row r="165" spans="3:6" s="303" customFormat="1">
      <c r="C165" s="257"/>
      <c r="E165" s="55"/>
      <c r="F165" s="207"/>
    </row>
    <row r="166" spans="3:6" s="303" customFormat="1">
      <c r="C166" s="257"/>
      <c r="E166" s="55"/>
      <c r="F166" s="207"/>
    </row>
    <row r="167" spans="3:6" s="303" customFormat="1">
      <c r="C167" s="257"/>
      <c r="E167" s="55"/>
      <c r="F167" s="207"/>
    </row>
    <row r="168" spans="3:6" s="303" customFormat="1">
      <c r="C168" s="257"/>
      <c r="E168" s="55"/>
      <c r="F168" s="207"/>
    </row>
    <row r="169" spans="3:6" s="303" customFormat="1">
      <c r="C169" s="257"/>
      <c r="E169" s="55"/>
      <c r="F169" s="207"/>
    </row>
    <row r="170" spans="3:6" s="303" customFormat="1">
      <c r="C170" s="257"/>
      <c r="E170" s="55"/>
      <c r="F170" s="207"/>
    </row>
    <row r="171" spans="3:6" s="303" customFormat="1">
      <c r="C171" s="257"/>
      <c r="E171" s="55"/>
      <c r="F171" s="207"/>
    </row>
    <row r="172" spans="3:6" s="303" customFormat="1">
      <c r="C172" s="257"/>
      <c r="E172" s="55"/>
      <c r="F172" s="207"/>
    </row>
    <row r="173" spans="3:6" s="303" customFormat="1">
      <c r="C173" s="257"/>
      <c r="E173" s="55"/>
      <c r="F173" s="207"/>
    </row>
    <row r="174" spans="3:6" s="303" customFormat="1">
      <c r="C174" s="257"/>
      <c r="E174" s="55"/>
      <c r="F174" s="207"/>
    </row>
    <row r="175" spans="3:6" s="303" customFormat="1">
      <c r="C175" s="257"/>
      <c r="E175" s="55"/>
      <c r="F175" s="207"/>
    </row>
    <row r="176" spans="3:6" s="303" customFormat="1">
      <c r="C176" s="257"/>
      <c r="E176" s="55"/>
      <c r="F176" s="207"/>
    </row>
    <row r="177" spans="3:6" s="303" customFormat="1">
      <c r="C177" s="257"/>
      <c r="E177" s="55"/>
      <c r="F177" s="207"/>
    </row>
    <row r="178" spans="3:6" s="303" customFormat="1">
      <c r="C178" s="257"/>
      <c r="E178" s="55"/>
      <c r="F178" s="207"/>
    </row>
    <row r="179" spans="3:6" s="303" customFormat="1">
      <c r="C179" s="257"/>
      <c r="E179" s="55"/>
      <c r="F179" s="207"/>
    </row>
    <row r="180" spans="3:6" s="303" customFormat="1">
      <c r="C180" s="257"/>
      <c r="E180" s="55"/>
      <c r="F180" s="207"/>
    </row>
    <row r="181" spans="3:6" s="303" customFormat="1">
      <c r="C181" s="257"/>
      <c r="E181" s="55"/>
      <c r="F181" s="207"/>
    </row>
    <row r="182" spans="3:6" s="303" customFormat="1">
      <c r="C182" s="257"/>
      <c r="E182" s="55"/>
      <c r="F182" s="207"/>
    </row>
    <row r="183" spans="3:6" s="303" customFormat="1">
      <c r="C183" s="257"/>
      <c r="E183" s="55"/>
      <c r="F183" s="207"/>
    </row>
    <row r="184" spans="3:6" s="303" customFormat="1">
      <c r="C184" s="257"/>
      <c r="E184" s="55"/>
      <c r="F184" s="207"/>
    </row>
    <row r="185" spans="3:6" s="303" customFormat="1">
      <c r="C185" s="257"/>
      <c r="E185" s="55"/>
      <c r="F185" s="207"/>
    </row>
    <row r="186" spans="3:6" s="303" customFormat="1">
      <c r="C186" s="257"/>
      <c r="E186" s="55"/>
      <c r="F186" s="207"/>
    </row>
    <row r="187" spans="3:6" s="303" customFormat="1">
      <c r="C187" s="257"/>
      <c r="E187" s="55"/>
      <c r="F187" s="207"/>
    </row>
    <row r="188" spans="3:6" s="303" customFormat="1">
      <c r="C188" s="257"/>
      <c r="E188" s="55"/>
      <c r="F188" s="207"/>
    </row>
    <row r="189" spans="3:6" s="303" customFormat="1">
      <c r="C189" s="257"/>
      <c r="E189" s="55"/>
      <c r="F189" s="207"/>
    </row>
    <row r="190" spans="3:6" s="303" customFormat="1">
      <c r="C190" s="257"/>
      <c r="E190" s="55"/>
      <c r="F190" s="207"/>
    </row>
    <row r="191" spans="3:6" s="303" customFormat="1">
      <c r="C191" s="257"/>
      <c r="E191" s="55"/>
      <c r="F191" s="207"/>
    </row>
    <row r="192" spans="3:6" s="303" customFormat="1">
      <c r="C192" s="257"/>
      <c r="E192" s="55"/>
      <c r="F192" s="207"/>
    </row>
    <row r="193" spans="1:10" s="303" customFormat="1">
      <c r="C193" s="257"/>
      <c r="E193" s="55"/>
      <c r="F193" s="207"/>
    </row>
    <row r="194" spans="1:10" s="303" customFormat="1">
      <c r="C194" s="257"/>
      <c r="E194" s="55"/>
      <c r="F194" s="207"/>
    </row>
    <row r="195" spans="1:10" s="303" customFormat="1">
      <c r="C195" s="257"/>
      <c r="E195" s="55"/>
      <c r="F195" s="207"/>
    </row>
    <row r="196" spans="1:10" s="303" customFormat="1">
      <c r="C196" s="257"/>
      <c r="E196" s="55"/>
      <c r="F196" s="207"/>
    </row>
    <row r="197" spans="1:10" s="303" customFormat="1">
      <c r="C197" s="257"/>
      <c r="E197" s="55"/>
      <c r="F197" s="207"/>
    </row>
    <row r="198" spans="1:10" s="303" customFormat="1">
      <c r="C198" s="257"/>
      <c r="E198" s="55"/>
      <c r="F198" s="207"/>
    </row>
    <row r="199" spans="1:10" s="303" customFormat="1">
      <c r="C199" s="257"/>
      <c r="E199" s="55"/>
      <c r="F199" s="207"/>
    </row>
    <row r="200" spans="1:10" s="303" customFormat="1">
      <c r="C200" s="257"/>
      <c r="E200" s="55"/>
      <c r="F200" s="207"/>
    </row>
    <row r="201" spans="1:10" s="303" customFormat="1">
      <c r="C201" s="257"/>
      <c r="E201" s="55"/>
      <c r="F201" s="207"/>
    </row>
    <row r="202" spans="1:10" s="303" customFormat="1">
      <c r="C202" s="257"/>
      <c r="E202" s="55"/>
      <c r="F202" s="207"/>
    </row>
    <row r="203" spans="1:10" s="303" customFormat="1"/>
    <row r="204" spans="1:10" s="303" customFormat="1">
      <c r="A204" s="452" t="s">
        <v>284</v>
      </c>
      <c r="B204" s="452"/>
      <c r="C204" s="452"/>
      <c r="D204" s="452"/>
      <c r="E204" s="452"/>
      <c r="F204" s="452"/>
      <c r="G204" s="452"/>
      <c r="H204" s="452"/>
      <c r="I204" s="452"/>
      <c r="J204" s="255"/>
    </row>
    <row r="205" spans="1:10">
      <c r="A205" s="453"/>
      <c r="B205" s="453"/>
      <c r="C205" s="453"/>
      <c r="D205" s="453"/>
      <c r="E205" s="453"/>
      <c r="F205" s="453"/>
      <c r="G205" s="453"/>
      <c r="H205" s="453"/>
      <c r="I205" s="453"/>
      <c r="J205" s="85"/>
    </row>
    <row r="206" spans="1:10" s="18" customFormat="1">
      <c r="A206" s="451" t="s">
        <v>505</v>
      </c>
      <c r="B206" s="451"/>
      <c r="C206" s="451"/>
      <c r="D206" s="451"/>
      <c r="E206" s="451"/>
      <c r="F206" s="451"/>
      <c r="G206" s="451"/>
      <c r="H206" s="451"/>
      <c r="I206" s="451"/>
      <c r="J206" s="246"/>
    </row>
    <row r="207" spans="1:10" s="63" customFormat="1">
      <c r="A207" s="59"/>
      <c r="B207" s="59"/>
      <c r="C207" s="59"/>
      <c r="D207" s="59"/>
      <c r="E207" s="59"/>
      <c r="F207" s="59"/>
      <c r="G207" s="59"/>
      <c r="H207" s="59"/>
      <c r="I207" s="59"/>
      <c r="J207" s="59"/>
    </row>
    <row r="208" spans="1:10" s="303" customFormat="1">
      <c r="C208" s="174" t="s">
        <v>65</v>
      </c>
      <c r="D208" s="174" t="s">
        <v>37</v>
      </c>
      <c r="E208" s="303" t="s">
        <v>69</v>
      </c>
      <c r="F208" s="303" t="s">
        <v>595</v>
      </c>
    </row>
    <row r="209" spans="1:9" s="8" customFormat="1">
      <c r="A209" s="303"/>
      <c r="B209" s="200" t="s">
        <v>26</v>
      </c>
      <c r="C209" s="199">
        <v>0.40400000000000003</v>
      </c>
      <c r="D209" s="60">
        <v>1.4</v>
      </c>
      <c r="E209" s="303"/>
      <c r="F209" s="161">
        <v>0.67800000000000005</v>
      </c>
      <c r="G209" s="303"/>
      <c r="H209" s="303"/>
      <c r="I209" s="303"/>
    </row>
    <row r="210" spans="1:9" s="304" customFormat="1">
      <c r="B210" s="16" t="s">
        <v>27</v>
      </c>
      <c r="D210" s="320">
        <v>1.4</v>
      </c>
      <c r="E210" s="100">
        <v>0.50600000000000001</v>
      </c>
      <c r="F210" s="161">
        <v>0.67800000000000005</v>
      </c>
    </row>
    <row r="211" spans="1:9" s="303" customFormat="1">
      <c r="B211" s="200" t="s">
        <v>15</v>
      </c>
      <c r="C211" s="99">
        <v>0.52700000000000002</v>
      </c>
      <c r="D211" s="60">
        <v>1.3</v>
      </c>
      <c r="F211" s="161">
        <v>0.67800000000000005</v>
      </c>
    </row>
    <row r="212" spans="1:9" s="303" customFormat="1">
      <c r="B212" s="200" t="s">
        <v>18</v>
      </c>
      <c r="C212" s="99">
        <v>0.54</v>
      </c>
      <c r="D212" s="60">
        <v>1.6</v>
      </c>
      <c r="F212" s="161">
        <v>0.67800000000000005</v>
      </c>
    </row>
    <row r="213" spans="1:9" s="303" customFormat="1">
      <c r="B213" s="200" t="s">
        <v>13</v>
      </c>
      <c r="C213" s="99">
        <v>0.59</v>
      </c>
      <c r="D213" s="60">
        <v>1.2</v>
      </c>
      <c r="F213" s="161">
        <v>0.67800000000000005</v>
      </c>
    </row>
    <row r="214" spans="1:9" s="303" customFormat="1">
      <c r="B214" s="200" t="s">
        <v>23</v>
      </c>
      <c r="C214" s="99">
        <v>0.628</v>
      </c>
      <c r="D214" s="60">
        <v>1.4</v>
      </c>
      <c r="F214" s="161">
        <v>0.67800000000000005</v>
      </c>
    </row>
    <row r="215" spans="1:9" s="303" customFormat="1">
      <c r="B215" s="200" t="s">
        <v>10</v>
      </c>
      <c r="C215" s="99">
        <v>0.64800000000000002</v>
      </c>
      <c r="D215" s="60">
        <v>2.1</v>
      </c>
      <c r="F215" s="161">
        <v>0.67800000000000005</v>
      </c>
    </row>
    <row r="216" spans="1:9" s="303" customFormat="1">
      <c r="B216" s="200" t="s">
        <v>19</v>
      </c>
      <c r="C216" s="99">
        <v>0.68</v>
      </c>
      <c r="D216" s="60">
        <v>1.6</v>
      </c>
      <c r="F216" s="161">
        <v>0.67800000000000005</v>
      </c>
    </row>
    <row r="217" spans="1:9" s="303" customFormat="1">
      <c r="B217" s="200" t="s">
        <v>28</v>
      </c>
      <c r="C217" s="99">
        <v>0.71199999999999997</v>
      </c>
      <c r="D217" s="60">
        <v>2.1</v>
      </c>
      <c r="F217" s="161">
        <v>0.67800000000000005</v>
      </c>
    </row>
    <row r="218" spans="1:9" s="303" customFormat="1">
      <c r="B218" s="200" t="s">
        <v>25</v>
      </c>
      <c r="C218" s="99">
        <v>0.73</v>
      </c>
      <c r="D218" s="60">
        <v>1.5</v>
      </c>
      <c r="F218" s="161">
        <v>0.67800000000000005</v>
      </c>
    </row>
    <row r="219" spans="1:9" s="303" customFormat="1">
      <c r="B219" s="200" t="s">
        <v>9</v>
      </c>
      <c r="C219" s="99">
        <v>0.746</v>
      </c>
      <c r="D219" s="60">
        <v>1.4</v>
      </c>
      <c r="F219" s="161">
        <v>0.67800000000000005</v>
      </c>
    </row>
    <row r="220" spans="1:9" s="303" customFormat="1">
      <c r="B220" s="200" t="s">
        <v>22</v>
      </c>
      <c r="C220" s="99">
        <v>0.81399999999999995</v>
      </c>
      <c r="D220" s="121">
        <v>1</v>
      </c>
      <c r="F220" s="161">
        <v>0.67800000000000005</v>
      </c>
    </row>
    <row r="221" spans="1:9" s="303" customFormat="1">
      <c r="B221" s="200" t="s">
        <v>14</v>
      </c>
      <c r="C221" s="99">
        <v>0.82599999999999996</v>
      </c>
      <c r="D221" s="60">
        <v>0.9</v>
      </c>
      <c r="F221" s="161">
        <v>0.67800000000000005</v>
      </c>
    </row>
    <row r="222" spans="1:9" s="303" customFormat="1">
      <c r="B222" s="200" t="s">
        <v>12</v>
      </c>
      <c r="C222" s="99">
        <v>0.86499999999999999</v>
      </c>
      <c r="D222" s="60">
        <v>1.1000000000000001</v>
      </c>
      <c r="F222" s="161">
        <v>0.67800000000000005</v>
      </c>
    </row>
    <row r="223" spans="1:9" s="303" customFormat="1">
      <c r="B223" s="200" t="s">
        <v>8</v>
      </c>
      <c r="C223" s="99">
        <v>0.88100000000000001</v>
      </c>
      <c r="D223" s="60">
        <v>1.8</v>
      </c>
      <c r="F223" s="161">
        <v>0.67800000000000005</v>
      </c>
    </row>
    <row r="224" spans="1:9" s="303" customFormat="1">
      <c r="B224" s="207" t="s">
        <v>20</v>
      </c>
      <c r="C224" s="99">
        <v>0.88100000000000001</v>
      </c>
      <c r="D224" s="60">
        <v>1.1000000000000001</v>
      </c>
      <c r="F224" s="161">
        <v>0.67800000000000005</v>
      </c>
    </row>
    <row r="225" spans="1:15" s="303" customFormat="1">
      <c r="B225" s="200" t="s">
        <v>17</v>
      </c>
      <c r="C225" s="99">
        <v>0.88800000000000001</v>
      </c>
      <c r="D225" s="60">
        <v>1.4</v>
      </c>
      <c r="F225" s="161">
        <v>0.67800000000000005</v>
      </c>
    </row>
    <row r="226" spans="1:15" s="303" customFormat="1">
      <c r="B226" s="200" t="s">
        <v>11</v>
      </c>
      <c r="C226" s="99">
        <v>0.89600000000000002</v>
      </c>
      <c r="D226" s="60">
        <v>1.5</v>
      </c>
      <c r="F226" s="161">
        <v>0.67800000000000005</v>
      </c>
    </row>
    <row r="227" spans="1:15" s="303" customFormat="1">
      <c r="B227" s="200" t="s">
        <v>16</v>
      </c>
      <c r="C227" s="99">
        <v>0.90100000000000002</v>
      </c>
      <c r="D227" s="60">
        <v>1</v>
      </c>
      <c r="F227" s="161">
        <v>0.67800000000000005</v>
      </c>
    </row>
    <row r="228" spans="1:15" s="303" customFormat="1">
      <c r="B228" s="200" t="s">
        <v>21</v>
      </c>
      <c r="C228" s="99">
        <v>0.91500000000000004</v>
      </c>
      <c r="D228" s="60">
        <v>1.2</v>
      </c>
      <c r="F228" s="161">
        <v>0.67800000000000005</v>
      </c>
    </row>
    <row r="229" spans="1:15" s="303" customFormat="1">
      <c r="B229" s="200" t="s">
        <v>24</v>
      </c>
      <c r="C229" s="99">
        <v>0.92100000000000004</v>
      </c>
      <c r="D229" s="60">
        <v>0.7</v>
      </c>
      <c r="F229" s="161">
        <v>0.67800000000000005</v>
      </c>
    </row>
    <row r="230" spans="1:15" s="303" customFormat="1">
      <c r="B230" s="200" t="s">
        <v>44</v>
      </c>
      <c r="C230" s="61">
        <v>0.67800000000000005</v>
      </c>
      <c r="D230" s="267">
        <v>0.4</v>
      </c>
      <c r="F230" s="202"/>
    </row>
    <row r="231" spans="1:15" s="303" customFormat="1">
      <c r="B231" s="200" t="s">
        <v>64</v>
      </c>
      <c r="C231" s="61">
        <v>0.78</v>
      </c>
      <c r="D231" s="267">
        <v>0.1</v>
      </c>
      <c r="F231" s="202"/>
    </row>
    <row r="232" spans="1:15" s="303" customFormat="1">
      <c r="B232" s="200"/>
      <c r="C232" s="62"/>
      <c r="D232" s="191"/>
    </row>
    <row r="233" spans="1:15" s="303" customFormat="1" ht="19.649999999999999" customHeight="1">
      <c r="A233" s="452" t="s">
        <v>285</v>
      </c>
      <c r="B233" s="452"/>
      <c r="C233" s="452"/>
      <c r="D233" s="452"/>
      <c r="E233" s="452"/>
      <c r="F233" s="452"/>
      <c r="G233" s="452"/>
      <c r="H233" s="452"/>
      <c r="I233" s="452"/>
      <c r="J233" s="255"/>
    </row>
    <row r="234" spans="1:15" s="303" customFormat="1" ht="19.649999999999999" customHeight="1">
      <c r="A234" s="303" t="s">
        <v>286</v>
      </c>
      <c r="B234" s="255"/>
      <c r="C234" s="255"/>
      <c r="D234" s="255"/>
      <c r="E234" s="255"/>
      <c r="F234" s="255"/>
      <c r="G234" s="255"/>
      <c r="H234" s="255"/>
      <c r="I234" s="255"/>
      <c r="J234" s="255"/>
    </row>
    <row r="235" spans="1:15" s="303" customFormat="1" ht="19.95" customHeight="1">
      <c r="B235" s="255"/>
      <c r="C235" s="255"/>
      <c r="D235" s="255"/>
      <c r="E235" s="255"/>
      <c r="F235" s="255"/>
      <c r="G235" s="255"/>
      <c r="H235" s="255"/>
      <c r="I235" s="255"/>
      <c r="J235" s="225"/>
    </row>
    <row r="236" spans="1:15" s="18" customFormat="1">
      <c r="A236" s="451" t="s">
        <v>342</v>
      </c>
      <c r="B236" s="451"/>
      <c r="C236" s="451"/>
      <c r="D236" s="451"/>
      <c r="E236" s="451"/>
      <c r="F236" s="451"/>
      <c r="G236" s="451"/>
      <c r="H236" s="451"/>
      <c r="I236" s="451"/>
      <c r="J236" s="246"/>
    </row>
    <row r="237" spans="1:15" s="303" customFormat="1">
      <c r="A237" s="255"/>
      <c r="B237" s="255"/>
      <c r="C237" s="255"/>
      <c r="D237" s="255"/>
      <c r="E237" s="255"/>
      <c r="F237" s="255"/>
      <c r="G237" s="255"/>
      <c r="H237" s="255"/>
      <c r="I237" s="255"/>
      <c r="J237" s="255"/>
    </row>
    <row r="238" spans="1:15" s="303" customFormat="1">
      <c r="A238" s="8"/>
      <c r="B238" s="174"/>
      <c r="C238" s="174" t="s">
        <v>65</v>
      </c>
      <c r="D238" s="174" t="s">
        <v>37</v>
      </c>
      <c r="E238" s="8"/>
      <c r="F238" s="8"/>
      <c r="G238" s="8"/>
      <c r="H238" s="8"/>
      <c r="I238" s="8"/>
      <c r="J238" s="8"/>
      <c r="K238" s="8"/>
      <c r="L238" s="8"/>
      <c r="M238" s="8"/>
      <c r="N238" s="8"/>
      <c r="O238" s="8"/>
    </row>
    <row r="239" spans="1:15" s="303" customFormat="1">
      <c r="A239" s="255"/>
      <c r="B239" s="174">
        <v>2015</v>
      </c>
      <c r="C239" s="49">
        <v>0.51500000000000001</v>
      </c>
      <c r="D239" s="50">
        <v>1.3</v>
      </c>
      <c r="E239" s="255"/>
      <c r="F239" s="255"/>
      <c r="G239" s="255"/>
      <c r="H239" s="255"/>
      <c r="I239" s="255"/>
      <c r="J239" s="255"/>
    </row>
    <row r="240" spans="1:15" s="303" customFormat="1">
      <c r="A240" s="255"/>
      <c r="B240" s="174">
        <v>2016</v>
      </c>
      <c r="C240" s="49">
        <v>0.51200000000000001</v>
      </c>
      <c r="D240" s="50">
        <v>1.4</v>
      </c>
      <c r="E240" s="255"/>
      <c r="F240" s="255"/>
      <c r="G240" s="255"/>
      <c r="H240" s="255"/>
      <c r="I240" s="255"/>
      <c r="J240" s="255"/>
    </row>
    <row r="241" spans="1:10" s="303" customFormat="1">
      <c r="A241" s="255"/>
      <c r="B241" s="174">
        <v>2017</v>
      </c>
      <c r="C241" s="49">
        <v>0.498</v>
      </c>
      <c r="D241" s="50">
        <v>1.6</v>
      </c>
      <c r="E241" s="255"/>
      <c r="F241" s="255"/>
      <c r="G241" s="255"/>
      <c r="H241" s="255"/>
      <c r="I241" s="255"/>
      <c r="J241" s="255"/>
    </row>
    <row r="242" spans="1:10" s="303" customFormat="1">
      <c r="A242" s="255"/>
      <c r="B242" s="174">
        <v>2018</v>
      </c>
      <c r="C242" s="49">
        <v>0.49399999999999999</v>
      </c>
      <c r="D242" s="50">
        <v>1.6</v>
      </c>
      <c r="E242" s="255"/>
      <c r="F242" s="255"/>
      <c r="G242" s="255"/>
      <c r="H242" s="255"/>
      <c r="I242" s="255"/>
      <c r="J242" s="255"/>
    </row>
    <row r="243" spans="1:10" s="303" customFormat="1">
      <c r="A243" s="255"/>
      <c r="B243" s="174">
        <v>2019</v>
      </c>
      <c r="C243" s="49">
        <v>0.50600000000000001</v>
      </c>
      <c r="D243" s="50">
        <v>1.4</v>
      </c>
      <c r="E243" s="255"/>
      <c r="F243" s="255"/>
      <c r="G243" s="255"/>
      <c r="H243" s="255"/>
      <c r="I243" s="255"/>
      <c r="J243" s="255"/>
    </row>
    <row r="244" spans="1:10" s="303" customFormat="1"/>
    <row r="245" spans="1:10" s="303" customFormat="1" ht="23.25" customHeight="1">
      <c r="A245" s="452" t="s">
        <v>287</v>
      </c>
      <c r="B245" s="452"/>
      <c r="C245" s="452"/>
      <c r="D245" s="452"/>
      <c r="E245" s="452"/>
      <c r="F245" s="452"/>
      <c r="G245" s="452"/>
      <c r="H245" s="452"/>
      <c r="I245" s="452"/>
      <c r="J245" s="255"/>
    </row>
    <row r="246" spans="1:10" s="303" customFormat="1">
      <c r="A246" s="255"/>
      <c r="B246" s="255"/>
      <c r="C246" s="255"/>
      <c r="D246" s="255"/>
      <c r="E246" s="255"/>
      <c r="F246" s="255"/>
      <c r="G246" s="255"/>
      <c r="H246" s="255"/>
      <c r="I246" s="255"/>
      <c r="J246" s="255"/>
    </row>
    <row r="247" spans="1:10" s="303" customFormat="1"/>
    <row r="248" spans="1:10" s="254" customFormat="1">
      <c r="A248" s="457" t="s">
        <v>506</v>
      </c>
      <c r="B248" s="457"/>
      <c r="C248" s="457"/>
      <c r="D248" s="457"/>
      <c r="E248" s="457"/>
      <c r="F248" s="457"/>
      <c r="G248" s="457"/>
      <c r="H248" s="457"/>
      <c r="I248" s="457"/>
      <c r="J248" s="415"/>
    </row>
    <row r="249" spans="1:10" s="303" customFormat="1"/>
    <row r="250" spans="1:10" s="303" customFormat="1" ht="24.6">
      <c r="B250" s="153"/>
      <c r="C250" s="255" t="s">
        <v>288</v>
      </c>
      <c r="D250" s="303" t="s">
        <v>69</v>
      </c>
    </row>
    <row r="251" spans="1:10" s="303" customFormat="1">
      <c r="B251" s="255" t="s">
        <v>24</v>
      </c>
      <c r="C251" s="122">
        <v>12948</v>
      </c>
      <c r="D251" s="41"/>
    </row>
    <row r="252" spans="1:10" s="303" customFormat="1">
      <c r="B252" s="255" t="s">
        <v>21</v>
      </c>
      <c r="C252" s="122">
        <v>15941</v>
      </c>
      <c r="D252" s="41"/>
    </row>
    <row r="253" spans="1:10" s="303" customFormat="1">
      <c r="B253" s="255" t="s">
        <v>17</v>
      </c>
      <c r="C253" s="122">
        <v>20306</v>
      </c>
      <c r="D253" s="41"/>
    </row>
    <row r="254" spans="1:10" s="303" customFormat="1">
      <c r="B254" s="255" t="s">
        <v>8</v>
      </c>
      <c r="C254" s="122">
        <v>22811</v>
      </c>
      <c r="D254" s="41"/>
    </row>
    <row r="255" spans="1:10" s="303" customFormat="1">
      <c r="B255" s="255" t="s">
        <v>11</v>
      </c>
      <c r="C255" s="122">
        <v>27195</v>
      </c>
      <c r="D255" s="41"/>
    </row>
    <row r="256" spans="1:10" s="303" customFormat="1">
      <c r="B256" s="255" t="s">
        <v>28</v>
      </c>
      <c r="C256" s="122">
        <v>35460</v>
      </c>
      <c r="D256" s="41"/>
    </row>
    <row r="257" spans="2:4" s="303" customFormat="1">
      <c r="B257" s="255" t="s">
        <v>25</v>
      </c>
      <c r="C257" s="122">
        <v>55412</v>
      </c>
      <c r="D257" s="41"/>
    </row>
    <row r="258" spans="2:4" s="303" customFormat="1">
      <c r="B258" s="255" t="s">
        <v>16</v>
      </c>
      <c r="C258" s="122">
        <v>62962</v>
      </c>
      <c r="D258" s="41"/>
    </row>
    <row r="259" spans="2:4" s="303" customFormat="1">
      <c r="B259" s="255" t="s">
        <v>10</v>
      </c>
      <c r="C259" s="122">
        <v>69973</v>
      </c>
      <c r="D259" s="41"/>
    </row>
    <row r="260" spans="2:4" s="303" customFormat="1">
      <c r="B260" s="255" t="s">
        <v>19</v>
      </c>
      <c r="C260" s="122">
        <v>77967</v>
      </c>
      <c r="D260" s="41"/>
    </row>
    <row r="261" spans="2:4" s="303" customFormat="1">
      <c r="B261" s="255" t="s">
        <v>12</v>
      </c>
      <c r="C261" s="122">
        <v>91220</v>
      </c>
      <c r="D261" s="41"/>
    </row>
    <row r="262" spans="2:4" s="303" customFormat="1">
      <c r="B262" s="255" t="s">
        <v>9</v>
      </c>
      <c r="C262" s="122">
        <v>102167</v>
      </c>
      <c r="D262" s="41"/>
    </row>
    <row r="263" spans="2:4" s="303" customFormat="1">
      <c r="B263" s="255" t="s">
        <v>22</v>
      </c>
      <c r="C263" s="122">
        <v>113661</v>
      </c>
      <c r="D263" s="41"/>
    </row>
    <row r="264" spans="2:4" s="303" customFormat="1">
      <c r="B264" s="153" t="s">
        <v>27</v>
      </c>
      <c r="C264" s="41"/>
      <c r="D264" s="123">
        <v>118661</v>
      </c>
    </row>
    <row r="265" spans="2:4" s="303" customFormat="1">
      <c r="B265" s="255" t="s">
        <v>14</v>
      </c>
      <c r="C265" s="122">
        <v>129478</v>
      </c>
      <c r="D265" s="41"/>
    </row>
    <row r="266" spans="2:4" s="303" customFormat="1">
      <c r="B266" s="255" t="s">
        <v>18</v>
      </c>
      <c r="C266" s="122">
        <v>129760</v>
      </c>
      <c r="D266" s="41"/>
    </row>
    <row r="267" spans="2:4" s="303" customFormat="1">
      <c r="B267" s="255" t="s">
        <v>26</v>
      </c>
      <c r="C267" s="122">
        <v>136356</v>
      </c>
      <c r="D267" s="41"/>
    </row>
    <row r="268" spans="2:4" s="303" customFormat="1">
      <c r="B268" s="255" t="s">
        <v>20</v>
      </c>
      <c r="C268" s="122">
        <v>146540</v>
      </c>
      <c r="D268" s="41"/>
    </row>
    <row r="269" spans="2:4" s="303" customFormat="1">
      <c r="B269" s="255" t="s">
        <v>15</v>
      </c>
      <c r="C269" s="122">
        <v>177926</v>
      </c>
      <c r="D269" s="41"/>
    </row>
    <row r="270" spans="2:4" s="303" customFormat="1">
      <c r="B270" s="255" t="s">
        <v>23</v>
      </c>
      <c r="C270" s="122">
        <v>188960</v>
      </c>
      <c r="D270" s="41"/>
    </row>
    <row r="271" spans="2:4" s="303" customFormat="1">
      <c r="B271" s="255" t="s">
        <v>13</v>
      </c>
      <c r="C271" s="122">
        <v>196067</v>
      </c>
      <c r="D271" s="41"/>
    </row>
    <row r="272" spans="2:4" s="303" customFormat="1">
      <c r="B272" s="255"/>
      <c r="C272" s="122"/>
      <c r="D272" s="41"/>
    </row>
    <row r="273" spans="1:10" s="303" customFormat="1">
      <c r="B273" s="255" t="s">
        <v>66</v>
      </c>
      <c r="C273" s="122">
        <v>1931771</v>
      </c>
      <c r="D273" s="41"/>
    </row>
    <row r="274" spans="1:10" s="303" customFormat="1">
      <c r="A274" s="255"/>
      <c r="B274" s="255"/>
      <c r="C274" s="255"/>
      <c r="D274" s="255"/>
      <c r="E274" s="255"/>
      <c r="F274" s="255"/>
      <c r="G274" s="255"/>
      <c r="H274" s="255"/>
      <c r="I274" s="255"/>
      <c r="J274" s="255"/>
    </row>
    <row r="275" spans="1:10" s="303" customFormat="1" ht="21" customHeight="1">
      <c r="A275" s="452" t="s">
        <v>289</v>
      </c>
      <c r="B275" s="452"/>
      <c r="C275" s="452"/>
      <c r="D275" s="452"/>
      <c r="E275" s="452"/>
      <c r="F275" s="452"/>
      <c r="G275" s="452"/>
      <c r="H275" s="452"/>
      <c r="I275" s="452"/>
      <c r="J275" s="255"/>
    </row>
    <row r="276" spans="1:10" s="303" customFormat="1" ht="21" customHeight="1">
      <c r="A276" s="452" t="s">
        <v>257</v>
      </c>
      <c r="B276" s="452"/>
      <c r="C276" s="452"/>
      <c r="D276" s="452"/>
      <c r="E276" s="452"/>
      <c r="F276" s="452"/>
      <c r="G276" s="452"/>
      <c r="H276" s="452"/>
      <c r="I276" s="452"/>
      <c r="J276" s="255"/>
    </row>
    <row r="277" spans="1:10" s="303" customFormat="1" ht="21" customHeight="1">
      <c r="A277" s="452" t="s">
        <v>67</v>
      </c>
      <c r="B277" s="452"/>
      <c r="C277" s="255"/>
      <c r="D277" s="255"/>
      <c r="E277" s="255"/>
      <c r="F277" s="255"/>
      <c r="G277" s="255"/>
      <c r="H277" s="255"/>
      <c r="I277" s="255"/>
      <c r="J277" s="255"/>
    </row>
    <row r="278" spans="1:10" s="303" customFormat="1">
      <c r="A278" s="452" t="s">
        <v>507</v>
      </c>
      <c r="B278" s="452"/>
    </row>
    <row r="279" spans="1:10" s="303" customFormat="1">
      <c r="A279" s="255"/>
      <c r="B279" s="255"/>
    </row>
    <row r="280" spans="1:10" s="18" customFormat="1">
      <c r="A280" s="451" t="s">
        <v>508</v>
      </c>
      <c r="B280" s="451"/>
      <c r="C280" s="451"/>
      <c r="D280" s="451"/>
      <c r="E280" s="451"/>
      <c r="F280" s="451"/>
      <c r="G280" s="451"/>
      <c r="H280" s="451"/>
      <c r="I280" s="451"/>
      <c r="J280" s="246"/>
    </row>
    <row r="281" spans="1:10" s="303" customFormat="1"/>
    <row r="282" spans="1:10" s="303" customFormat="1">
      <c r="B282" s="303" t="s">
        <v>343</v>
      </c>
      <c r="C282" s="303" t="s">
        <v>344</v>
      </c>
      <c r="D282" s="303" t="s">
        <v>345</v>
      </c>
    </row>
    <row r="283" spans="1:10" s="303" customFormat="1">
      <c r="B283" s="303" t="s">
        <v>346</v>
      </c>
      <c r="C283" s="303">
        <v>39400</v>
      </c>
      <c r="D283" s="213">
        <v>0.33203832767295066</v>
      </c>
    </row>
    <row r="284" spans="1:10" s="303" customFormat="1">
      <c r="B284" s="235" t="s">
        <v>347</v>
      </c>
      <c r="C284" s="303">
        <v>37002</v>
      </c>
      <c r="D284" s="213">
        <v>0.31182949747600308</v>
      </c>
    </row>
    <row r="285" spans="1:10" s="303" customFormat="1">
      <c r="B285" s="113" t="s">
        <v>348</v>
      </c>
      <c r="C285" s="303">
        <v>42259</v>
      </c>
      <c r="D285" s="213">
        <v>0.35613217485104626</v>
      </c>
    </row>
    <row r="286" spans="1:10" s="303" customFormat="1"/>
    <row r="287" spans="1:10" s="303" customFormat="1">
      <c r="A287" s="455" t="s">
        <v>290</v>
      </c>
      <c r="B287" s="455"/>
      <c r="C287" s="455"/>
      <c r="D287" s="455"/>
      <c r="E287" s="455"/>
      <c r="F287" s="455"/>
      <c r="G287" s="455"/>
      <c r="H287" s="455"/>
      <c r="I287" s="455"/>
      <c r="J287" s="247"/>
    </row>
    <row r="288" spans="1:10" s="303" customFormat="1" ht="26.4" customHeight="1">
      <c r="A288" s="456" t="s">
        <v>303</v>
      </c>
      <c r="B288" s="452"/>
      <c r="C288" s="452"/>
      <c r="D288" s="452"/>
      <c r="E288" s="452"/>
      <c r="F288" s="452"/>
      <c r="G288" s="452"/>
      <c r="H288" s="452"/>
      <c r="I288" s="452"/>
      <c r="J288" s="255"/>
    </row>
    <row r="289" spans="1:20" s="215" customFormat="1" ht="15.75" customHeight="1">
      <c r="A289" s="224"/>
      <c r="B289" s="223"/>
      <c r="C289" s="223"/>
      <c r="D289" s="223"/>
      <c r="E289" s="223"/>
      <c r="F289" s="223"/>
      <c r="G289" s="223"/>
      <c r="H289" s="223"/>
      <c r="I289" s="223"/>
      <c r="J289" s="223"/>
    </row>
    <row r="290" spans="1:20" s="303" customFormat="1">
      <c r="A290" s="451" t="s">
        <v>509</v>
      </c>
      <c r="B290" s="451"/>
      <c r="C290" s="451"/>
      <c r="D290" s="451"/>
      <c r="E290" s="451"/>
      <c r="F290" s="451"/>
      <c r="G290" s="451"/>
      <c r="H290" s="451"/>
      <c r="I290" s="451"/>
      <c r="J290" s="246"/>
      <c r="K290" s="18"/>
      <c r="L290" s="18"/>
      <c r="M290" s="18"/>
      <c r="N290" s="18"/>
      <c r="O290" s="18"/>
      <c r="P290" s="18"/>
      <c r="Q290" s="18"/>
      <c r="R290" s="18"/>
      <c r="S290" s="18"/>
      <c r="T290" s="18"/>
    </row>
    <row r="291" spans="1:20" s="303" customFormat="1"/>
    <row r="292" spans="1:20" s="303" customFormat="1" ht="72">
      <c r="C292" s="248" t="s">
        <v>248</v>
      </c>
    </row>
    <row r="293" spans="1:20" s="303" customFormat="1">
      <c r="A293" s="303">
        <v>1</v>
      </c>
      <c r="B293" s="303" t="s">
        <v>62</v>
      </c>
      <c r="C293" s="112">
        <v>39599</v>
      </c>
    </row>
    <row r="294" spans="1:20" s="303" customFormat="1">
      <c r="A294" s="303">
        <v>2</v>
      </c>
      <c r="B294" s="303" t="s">
        <v>61</v>
      </c>
      <c r="C294" s="112">
        <v>22521</v>
      </c>
    </row>
    <row r="295" spans="1:20" s="303" customFormat="1">
      <c r="A295" s="303">
        <v>3</v>
      </c>
      <c r="B295" s="303" t="s">
        <v>59</v>
      </c>
      <c r="C295" s="112">
        <v>16975</v>
      </c>
    </row>
    <row r="296" spans="1:20" s="303" customFormat="1">
      <c r="A296" s="303">
        <v>4</v>
      </c>
      <c r="B296" s="303" t="s">
        <v>68</v>
      </c>
      <c r="C296" s="112">
        <v>11240</v>
      </c>
    </row>
    <row r="297" spans="1:20" s="303" customFormat="1">
      <c r="A297" s="303">
        <v>5</v>
      </c>
      <c r="B297" s="303" t="s">
        <v>279</v>
      </c>
      <c r="C297" s="112">
        <v>5654</v>
      </c>
    </row>
    <row r="298" spans="1:20" s="303" customFormat="1">
      <c r="A298" s="303">
        <v>6</v>
      </c>
      <c r="B298" s="303" t="s">
        <v>278</v>
      </c>
      <c r="C298" s="112">
        <v>3698</v>
      </c>
      <c r="E298" s="257"/>
      <c r="G298" s="257"/>
      <c r="I298" s="112"/>
    </row>
    <row r="299" spans="1:20" s="303" customFormat="1">
      <c r="A299" s="303">
        <v>7</v>
      </c>
      <c r="B299" s="303" t="s">
        <v>277</v>
      </c>
      <c r="C299" s="112">
        <v>2761</v>
      </c>
      <c r="E299" s="257"/>
      <c r="G299" s="257"/>
      <c r="I299" s="112"/>
    </row>
    <row r="300" spans="1:20" s="303" customFormat="1">
      <c r="A300" s="303">
        <v>8</v>
      </c>
      <c r="B300" s="303" t="s">
        <v>276</v>
      </c>
      <c r="C300" s="112">
        <v>2682</v>
      </c>
      <c r="E300" s="257"/>
      <c r="G300" s="257"/>
      <c r="I300" s="112"/>
    </row>
    <row r="301" spans="1:20" s="303" customFormat="1">
      <c r="A301" s="303">
        <v>9</v>
      </c>
      <c r="B301" s="303" t="s">
        <v>275</v>
      </c>
      <c r="C301" s="112">
        <v>2393</v>
      </c>
      <c r="E301" s="257"/>
      <c r="G301" s="257"/>
      <c r="I301" s="112"/>
    </row>
    <row r="302" spans="1:20" s="303" customFormat="1">
      <c r="A302" s="303">
        <v>10</v>
      </c>
      <c r="B302" s="303" t="s">
        <v>274</v>
      </c>
      <c r="C302" s="112">
        <v>2235</v>
      </c>
      <c r="E302" s="257"/>
      <c r="G302" s="257"/>
      <c r="I302" s="112"/>
    </row>
    <row r="303" spans="1:20" s="303" customFormat="1">
      <c r="A303" s="303">
        <v>11</v>
      </c>
      <c r="B303" s="303" t="s">
        <v>273</v>
      </c>
      <c r="C303" s="112">
        <v>2062</v>
      </c>
      <c r="E303" s="257"/>
      <c r="G303" s="257"/>
      <c r="I303" s="112"/>
    </row>
    <row r="304" spans="1:20" s="303" customFormat="1">
      <c r="A304" s="303">
        <v>12</v>
      </c>
      <c r="B304" s="303" t="s">
        <v>272</v>
      </c>
      <c r="C304" s="112">
        <v>1789</v>
      </c>
      <c r="E304" s="257"/>
      <c r="G304" s="257"/>
      <c r="I304" s="112"/>
    </row>
    <row r="305" spans="1:10" s="303" customFormat="1">
      <c r="A305" s="303">
        <v>13</v>
      </c>
      <c r="B305" s="303" t="s">
        <v>271</v>
      </c>
      <c r="C305" s="112">
        <v>1783</v>
      </c>
      <c r="E305" s="257"/>
      <c r="G305" s="257"/>
      <c r="I305" s="112"/>
    </row>
    <row r="306" spans="1:10" s="303" customFormat="1">
      <c r="A306" s="303">
        <v>14</v>
      </c>
      <c r="B306" s="303" t="s">
        <v>270</v>
      </c>
      <c r="C306" s="112">
        <v>1714</v>
      </c>
      <c r="E306" s="257"/>
      <c r="G306" s="257"/>
      <c r="I306" s="112"/>
    </row>
    <row r="307" spans="1:10" s="303" customFormat="1">
      <c r="A307" s="303">
        <v>15</v>
      </c>
      <c r="B307" s="303" t="s">
        <v>269</v>
      </c>
      <c r="C307" s="112">
        <v>1682</v>
      </c>
      <c r="E307" s="257"/>
      <c r="G307" s="257"/>
      <c r="I307" s="112"/>
    </row>
    <row r="308" spans="1:10" s="303" customFormat="1">
      <c r="A308" s="303">
        <v>16</v>
      </c>
      <c r="B308" s="303" t="s">
        <v>268</v>
      </c>
      <c r="C308" s="112">
        <v>1420</v>
      </c>
      <c r="E308" s="257"/>
      <c r="G308" s="257"/>
      <c r="I308" s="112"/>
    </row>
    <row r="309" spans="1:10" s="303" customFormat="1">
      <c r="A309" s="303">
        <v>17</v>
      </c>
      <c r="C309" s="257"/>
      <c r="E309" s="257"/>
      <c r="G309" s="257"/>
      <c r="I309" s="112"/>
    </row>
    <row r="310" spans="1:10" s="303" customFormat="1">
      <c r="A310" s="303">
        <v>18</v>
      </c>
      <c r="C310" s="257"/>
      <c r="E310" s="257"/>
      <c r="G310" s="257"/>
      <c r="I310" s="112"/>
    </row>
    <row r="311" spans="1:10" s="303" customFormat="1">
      <c r="A311" s="303">
        <v>19</v>
      </c>
      <c r="C311" s="257"/>
      <c r="E311" s="257"/>
      <c r="G311" s="257"/>
      <c r="I311" s="112"/>
    </row>
    <row r="312" spans="1:10" s="303" customFormat="1">
      <c r="A312" s="303">
        <v>20</v>
      </c>
      <c r="C312" s="257"/>
      <c r="E312" s="257"/>
      <c r="G312" s="257"/>
      <c r="I312" s="112"/>
    </row>
    <row r="313" spans="1:10" s="303" customFormat="1">
      <c r="C313" s="257"/>
      <c r="E313" s="257"/>
      <c r="G313" s="257"/>
      <c r="I313" s="112"/>
    </row>
    <row r="314" spans="1:10" s="303" customFormat="1">
      <c r="A314" s="455" t="s">
        <v>317</v>
      </c>
      <c r="B314" s="455"/>
      <c r="C314" s="455"/>
      <c r="D314" s="455"/>
      <c r="E314" s="455"/>
      <c r="F314" s="455"/>
      <c r="G314" s="455"/>
      <c r="H314" s="455"/>
      <c r="I314" s="455"/>
      <c r="J314" s="247"/>
    </row>
    <row r="315" spans="1:10" s="303" customFormat="1">
      <c r="A315" s="454" t="s">
        <v>264</v>
      </c>
      <c r="B315" s="454"/>
      <c r="C315" s="454"/>
      <c r="D315" s="454"/>
      <c r="E315" s="454"/>
      <c r="F315" s="454"/>
      <c r="G315" s="454"/>
      <c r="H315" s="454"/>
      <c r="I315" s="454"/>
      <c r="J315" s="255"/>
    </row>
    <row r="317" spans="1:10" s="254" customFormat="1">
      <c r="A317" s="305" t="s">
        <v>349</v>
      </c>
    </row>
    <row r="318" spans="1:10" s="303" customFormat="1"/>
    <row r="319" spans="1:10" s="303" customFormat="1" ht="57.6">
      <c r="B319" s="236" t="s">
        <v>69</v>
      </c>
      <c r="C319" s="237" t="s">
        <v>350</v>
      </c>
      <c r="D319" s="303" t="s">
        <v>69</v>
      </c>
      <c r="E319" s="303" t="s">
        <v>351</v>
      </c>
    </row>
    <row r="320" spans="1:10" s="303" customFormat="1">
      <c r="B320" s="234" t="s">
        <v>28</v>
      </c>
      <c r="C320" s="238">
        <v>0.35</v>
      </c>
      <c r="E320" s="202">
        <v>0.23</v>
      </c>
    </row>
    <row r="321" spans="2:13" s="303" customFormat="1">
      <c r="B321" s="234" t="s">
        <v>23</v>
      </c>
      <c r="C321" s="238">
        <v>0.35</v>
      </c>
      <c r="E321" s="202">
        <v>0.23</v>
      </c>
    </row>
    <row r="322" spans="2:13" s="303" customFormat="1">
      <c r="B322" s="234" t="s">
        <v>22</v>
      </c>
      <c r="C322" s="238">
        <v>0.32</v>
      </c>
      <c r="E322" s="202">
        <v>0.23</v>
      </c>
    </row>
    <row r="323" spans="2:13" s="303" customFormat="1">
      <c r="B323" s="234" t="s">
        <v>25</v>
      </c>
      <c r="C323" s="238">
        <v>0.3</v>
      </c>
      <c r="E323" s="202">
        <v>0.23</v>
      </c>
    </row>
    <row r="324" spans="2:13" s="303" customFormat="1">
      <c r="B324" s="234" t="s">
        <v>26</v>
      </c>
      <c r="C324" s="238">
        <v>0.28999999999999998</v>
      </c>
      <c r="E324" s="202">
        <v>0.23</v>
      </c>
    </row>
    <row r="325" spans="2:13" s="303" customFormat="1">
      <c r="B325" s="234" t="s">
        <v>19</v>
      </c>
      <c r="C325" s="238">
        <v>0.28999999999999998</v>
      </c>
      <c r="E325" s="202">
        <v>0.23</v>
      </c>
    </row>
    <row r="326" spans="2:13" s="303" customFormat="1">
      <c r="B326" s="236" t="s">
        <v>27</v>
      </c>
      <c r="D326" s="239">
        <v>0.28999999999999998</v>
      </c>
      <c r="E326" s="202">
        <v>0.23</v>
      </c>
    </row>
    <row r="327" spans="2:13" s="303" customFormat="1">
      <c r="B327" s="234" t="s">
        <v>24</v>
      </c>
      <c r="C327" s="238">
        <v>0.28000000000000003</v>
      </c>
      <c r="E327" s="202">
        <v>0.23</v>
      </c>
    </row>
    <row r="328" spans="2:13" s="303" customFormat="1">
      <c r="B328" s="234" t="s">
        <v>18</v>
      </c>
      <c r="C328" s="238">
        <v>0.23</v>
      </c>
      <c r="E328" s="202">
        <v>0.23</v>
      </c>
    </row>
    <row r="329" spans="2:13" s="303" customFormat="1" ht="17.399999999999999" thickBot="1">
      <c r="B329" s="234" t="s">
        <v>12</v>
      </c>
      <c r="C329" s="238">
        <v>0.22</v>
      </c>
      <c r="E329" s="202">
        <v>0.23</v>
      </c>
      <c r="G329" s="240"/>
      <c r="H329" s="241"/>
      <c r="I329" s="242"/>
      <c r="J329" s="242"/>
      <c r="K329" s="168"/>
      <c r="L329" s="241"/>
      <c r="M329" s="241"/>
    </row>
    <row r="330" spans="2:13" s="303" customFormat="1" ht="17.399999999999999" thickBot="1">
      <c r="B330" s="234" t="s">
        <v>21</v>
      </c>
      <c r="C330" s="238">
        <v>0.21</v>
      </c>
      <c r="E330" s="202">
        <v>0.23</v>
      </c>
      <c r="G330" s="240"/>
      <c r="H330" s="241"/>
      <c r="I330" s="242"/>
      <c r="J330" s="242"/>
      <c r="K330" s="168"/>
      <c r="L330" s="241"/>
      <c r="M330" s="241"/>
    </row>
    <row r="331" spans="2:13" s="303" customFormat="1" ht="17.399999999999999" thickBot="1">
      <c r="B331" s="234" t="s">
        <v>16</v>
      </c>
      <c r="C331" s="238">
        <v>0.2</v>
      </c>
      <c r="E331" s="202">
        <v>0.23</v>
      </c>
      <c r="G331" s="240"/>
      <c r="H331" s="241"/>
      <c r="I331" s="242"/>
      <c r="J331" s="242"/>
      <c r="K331" s="168"/>
      <c r="L331" s="241"/>
      <c r="M331" s="241"/>
    </row>
    <row r="332" spans="2:13" s="303" customFormat="1" ht="17.399999999999999" thickBot="1">
      <c r="B332" s="234" t="s">
        <v>15</v>
      </c>
      <c r="C332" s="238">
        <v>0.19</v>
      </c>
      <c r="E332" s="202">
        <v>0.23</v>
      </c>
      <c r="G332" s="240"/>
      <c r="H332" s="241"/>
      <c r="I332" s="242"/>
      <c r="J332" s="242"/>
      <c r="K332" s="168"/>
      <c r="L332" s="241"/>
      <c r="M332" s="241"/>
    </row>
    <row r="333" spans="2:13" s="303" customFormat="1" ht="17.399999999999999" thickBot="1">
      <c r="B333" s="234" t="s">
        <v>17</v>
      </c>
      <c r="C333" s="238">
        <v>0.19</v>
      </c>
      <c r="E333" s="202">
        <v>0.23</v>
      </c>
      <c r="G333" s="240"/>
      <c r="H333" s="241"/>
      <c r="I333" s="242"/>
      <c r="J333" s="242"/>
      <c r="K333" s="168"/>
      <c r="L333" s="241"/>
      <c r="M333" s="241"/>
    </row>
    <row r="334" spans="2:13" s="303" customFormat="1" ht="17.399999999999999" thickBot="1">
      <c r="B334" s="234" t="s">
        <v>14</v>
      </c>
      <c r="C334" s="238">
        <v>0.17</v>
      </c>
      <c r="E334" s="202">
        <v>0.23</v>
      </c>
      <c r="G334" s="240"/>
      <c r="H334" s="241"/>
      <c r="I334" s="242"/>
      <c r="J334" s="242"/>
      <c r="K334" s="168"/>
      <c r="L334" s="241"/>
      <c r="M334" s="241"/>
    </row>
    <row r="335" spans="2:13" s="303" customFormat="1" ht="17.399999999999999" thickBot="1">
      <c r="B335" s="234" t="s">
        <v>13</v>
      </c>
      <c r="C335" s="238">
        <v>0.15</v>
      </c>
      <c r="E335" s="202">
        <v>0.23</v>
      </c>
      <c r="G335" s="240"/>
      <c r="H335" s="241"/>
      <c r="I335" s="242"/>
      <c r="J335" s="242"/>
      <c r="K335" s="168"/>
      <c r="L335" s="241"/>
      <c r="M335" s="241"/>
    </row>
    <row r="336" spans="2:13" s="303" customFormat="1" ht="17.399999999999999" thickBot="1">
      <c r="B336" s="234" t="s">
        <v>20</v>
      </c>
      <c r="C336" s="238">
        <v>0.14000000000000001</v>
      </c>
      <c r="E336" s="202">
        <v>0.23</v>
      </c>
      <c r="G336" s="240"/>
      <c r="H336" s="241"/>
      <c r="I336" s="242"/>
      <c r="J336" s="242"/>
      <c r="K336" s="168"/>
      <c r="L336" s="241"/>
      <c r="M336" s="241"/>
    </row>
    <row r="337" spans="1:17" s="303" customFormat="1" ht="17.399999999999999" thickBot="1">
      <c r="B337" s="234" t="s">
        <v>10</v>
      </c>
      <c r="C337" s="238">
        <v>0.14000000000000001</v>
      </c>
      <c r="E337" s="202">
        <v>0.23</v>
      </c>
      <c r="G337" s="240"/>
      <c r="H337" s="241"/>
      <c r="I337" s="242"/>
      <c r="J337" s="242"/>
      <c r="K337" s="168"/>
      <c r="L337" s="241"/>
      <c r="M337" s="241"/>
    </row>
    <row r="338" spans="1:17" s="303" customFormat="1" ht="17.399999999999999" thickBot="1">
      <c r="B338" s="234" t="s">
        <v>9</v>
      </c>
      <c r="C338" s="238">
        <v>0.13</v>
      </c>
      <c r="E338" s="202">
        <v>0.23</v>
      </c>
      <c r="G338" s="240"/>
      <c r="H338" s="241"/>
      <c r="I338" s="242"/>
      <c r="J338" s="242"/>
      <c r="K338" s="168"/>
      <c r="L338" s="241"/>
      <c r="M338" s="241"/>
    </row>
    <row r="339" spans="1:17" s="303" customFormat="1" ht="17.399999999999999" thickBot="1">
      <c r="B339" s="234" t="s">
        <v>11</v>
      </c>
      <c r="C339" s="238">
        <v>0.13</v>
      </c>
      <c r="E339" s="202">
        <v>0.23</v>
      </c>
      <c r="G339" s="240"/>
      <c r="H339" s="241"/>
      <c r="I339" s="242"/>
      <c r="J339" s="242"/>
      <c r="K339" s="168"/>
      <c r="L339" s="241"/>
      <c r="M339" s="241"/>
    </row>
    <row r="340" spans="1:17" s="303" customFormat="1" ht="17.399999999999999" thickBot="1">
      <c r="B340" s="234" t="s">
        <v>8</v>
      </c>
      <c r="C340" s="238">
        <v>0.11</v>
      </c>
      <c r="E340" s="202">
        <v>0.23</v>
      </c>
      <c r="G340" s="240"/>
      <c r="H340" s="241"/>
      <c r="I340" s="242"/>
      <c r="J340" s="242"/>
      <c r="K340" s="168"/>
      <c r="L340" s="241"/>
      <c r="M340" s="241"/>
    </row>
    <row r="341" spans="1:17" s="303" customFormat="1" ht="17.399999999999999" thickBot="1">
      <c r="B341" s="243" t="s">
        <v>44</v>
      </c>
      <c r="C341" s="244">
        <v>0.23</v>
      </c>
      <c r="G341" s="240"/>
      <c r="H341" s="241"/>
      <c r="I341" s="242"/>
      <c r="J341" s="242"/>
      <c r="K341" s="168"/>
      <c r="L341" s="241"/>
      <c r="M341" s="241"/>
    </row>
    <row r="342" spans="1:17" s="303" customFormat="1" ht="17.399999999999999" thickBot="1">
      <c r="K342" s="240"/>
      <c r="L342" s="241"/>
      <c r="M342" s="242"/>
      <c r="N342" s="242"/>
      <c r="O342" s="168"/>
      <c r="P342" s="241"/>
      <c r="Q342" s="241"/>
    </row>
    <row r="343" spans="1:17" s="303" customFormat="1">
      <c r="A343" s="304" t="s">
        <v>607</v>
      </c>
    </row>
    <row r="344" spans="1:17" s="303" customFormat="1">
      <c r="A344" s="304" t="s">
        <v>352</v>
      </c>
    </row>
    <row r="345" spans="1:17" s="303" customFormat="1">
      <c r="A345" s="303" t="s">
        <v>353</v>
      </c>
    </row>
    <row r="346" spans="1:17" s="303" customFormat="1">
      <c r="A346" s="303" t="s">
        <v>354</v>
      </c>
    </row>
    <row r="347" spans="1:17" s="303" customFormat="1">
      <c r="A347" s="308" t="s">
        <v>355</v>
      </c>
    </row>
    <row r="348" spans="1:17" s="303" customFormat="1">
      <c r="A348" s="233" t="s">
        <v>336</v>
      </c>
    </row>
    <row r="349" spans="1:17" s="215" customFormat="1">
      <c r="A349" s="233"/>
    </row>
    <row r="350" spans="1:17" s="254" customFormat="1">
      <c r="A350" s="305" t="s">
        <v>356</v>
      </c>
    </row>
    <row r="351" spans="1:17" s="303" customFormat="1">
      <c r="A351" s="304"/>
    </row>
    <row r="352" spans="1:17" s="303" customFormat="1" ht="75.75" customHeight="1">
      <c r="A352" s="304"/>
      <c r="C352" s="302" t="s">
        <v>357</v>
      </c>
    </row>
    <row r="353" spans="1:3" s="303" customFormat="1">
      <c r="A353" s="304"/>
      <c r="B353" s="303">
        <v>2017</v>
      </c>
      <c r="C353" s="245">
        <v>0.42</v>
      </c>
    </row>
    <row r="354" spans="1:3" s="303" customFormat="1">
      <c r="A354" s="304"/>
      <c r="B354" s="303">
        <v>2018</v>
      </c>
      <c r="C354" s="245">
        <v>0.43</v>
      </c>
    </row>
    <row r="355" spans="1:3" s="303" customFormat="1">
      <c r="A355" s="304"/>
      <c r="B355" s="303">
        <v>2019</v>
      </c>
      <c r="C355" s="245">
        <v>0.41</v>
      </c>
    </row>
    <row r="356" spans="1:3" s="303" customFormat="1">
      <c r="A356" s="304"/>
      <c r="B356" s="303">
        <v>2020</v>
      </c>
      <c r="C356" s="245">
        <v>0.41</v>
      </c>
    </row>
    <row r="357" spans="1:3" s="303" customFormat="1">
      <c r="A357" s="304"/>
      <c r="B357" s="303">
        <v>2021</v>
      </c>
      <c r="C357" s="238">
        <v>0.3</v>
      </c>
    </row>
    <row r="358" spans="1:3" s="303" customFormat="1">
      <c r="A358" s="304"/>
      <c r="C358" s="302"/>
    </row>
    <row r="359" spans="1:3" s="303" customFormat="1">
      <c r="A359" s="304" t="s">
        <v>608</v>
      </c>
    </row>
    <row r="360" spans="1:3" s="303" customFormat="1">
      <c r="A360" s="304" t="s">
        <v>352</v>
      </c>
    </row>
    <row r="361" spans="1:3" s="303" customFormat="1">
      <c r="A361" s="303" t="s">
        <v>353</v>
      </c>
    </row>
    <row r="362" spans="1:3" s="303" customFormat="1">
      <c r="A362" s="303" t="s">
        <v>354</v>
      </c>
    </row>
    <row r="363" spans="1:3" s="303" customFormat="1">
      <c r="A363" s="308" t="s">
        <v>355</v>
      </c>
    </row>
    <row r="364" spans="1:3" s="303" customFormat="1">
      <c r="A364" s="233" t="s">
        <v>336</v>
      </c>
    </row>
  </sheetData>
  <sortState xmlns:xlrd2="http://schemas.microsoft.com/office/spreadsheetml/2017/richdata2" ref="B293:C308">
    <sortCondition descending="1" ref="C293"/>
  </sortState>
  <mergeCells count="29">
    <mergeCell ref="A277:B277"/>
    <mergeCell ref="A278:B278"/>
    <mergeCell ref="A280:I280"/>
    <mergeCell ref="A290:I290"/>
    <mergeCell ref="A314:I314"/>
    <mergeCell ref="A315:I315"/>
    <mergeCell ref="A287:I287"/>
    <mergeCell ref="A288:I288"/>
    <mergeCell ref="A1:I1"/>
    <mergeCell ref="A28:I28"/>
    <mergeCell ref="A29:I29"/>
    <mergeCell ref="A31:I31"/>
    <mergeCell ref="A90:I90"/>
    <mergeCell ref="A40:I40"/>
    <mergeCell ref="A41:I41"/>
    <mergeCell ref="A248:I248"/>
    <mergeCell ref="A276:I276"/>
    <mergeCell ref="A117:I117"/>
    <mergeCell ref="A206:I206"/>
    <mergeCell ref="A236:I236"/>
    <mergeCell ref="A245:I245"/>
    <mergeCell ref="A119:I119"/>
    <mergeCell ref="A128:I128"/>
    <mergeCell ref="A275:I275"/>
    <mergeCell ref="A233:I233"/>
    <mergeCell ref="A130:I130"/>
    <mergeCell ref="A204:I204"/>
    <mergeCell ref="A205:I205"/>
    <mergeCell ref="A129:I1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0"/>
  <sheetViews>
    <sheetView zoomScale="80" zoomScaleNormal="80" workbookViewId="0">
      <selection activeCell="E68" sqref="E68"/>
    </sheetView>
  </sheetViews>
  <sheetFormatPr defaultColWidth="8.6640625" defaultRowHeight="14.4"/>
  <cols>
    <col min="2" max="2" width="26.44140625" bestFit="1" customWidth="1"/>
    <col min="3" max="3" width="12.33203125" customWidth="1"/>
    <col min="4" max="4" width="11.6640625" customWidth="1"/>
    <col min="5" max="5" width="9.88671875" customWidth="1"/>
    <col min="11" max="11" width="12.6640625" customWidth="1"/>
  </cols>
  <sheetData>
    <row r="1" spans="1:11" s="246" customFormat="1">
      <c r="A1" s="246" t="s">
        <v>471</v>
      </c>
    </row>
    <row r="2" spans="1:11" s="303" customFormat="1"/>
    <row r="3" spans="1:11" s="303" customFormat="1" ht="24">
      <c r="C3" s="174" t="s">
        <v>78</v>
      </c>
      <c r="D3" s="174" t="s">
        <v>79</v>
      </c>
      <c r="E3" s="174" t="s">
        <v>80</v>
      </c>
      <c r="F3" s="174" t="s">
        <v>81</v>
      </c>
      <c r="G3" s="174" t="s">
        <v>82</v>
      </c>
      <c r="H3" s="174" t="s">
        <v>83</v>
      </c>
      <c r="I3" s="174" t="s">
        <v>84</v>
      </c>
      <c r="J3" s="174" t="s">
        <v>85</v>
      </c>
      <c r="K3" s="174" t="s">
        <v>86</v>
      </c>
    </row>
    <row r="4" spans="1:11" s="303" customFormat="1">
      <c r="A4" s="200"/>
      <c r="B4" s="200" t="s">
        <v>25</v>
      </c>
      <c r="C4" s="71">
        <v>1312</v>
      </c>
      <c r="D4" s="71">
        <v>789</v>
      </c>
      <c r="E4" s="71">
        <v>1511</v>
      </c>
      <c r="F4" s="71">
        <v>1177</v>
      </c>
      <c r="G4" s="71">
        <v>1078</v>
      </c>
      <c r="H4" s="71">
        <v>848</v>
      </c>
      <c r="I4" s="71">
        <v>1049</v>
      </c>
      <c r="J4" s="71">
        <v>7763</v>
      </c>
      <c r="K4" s="71">
        <v>93158</v>
      </c>
    </row>
    <row r="5" spans="1:11" s="303" customFormat="1">
      <c r="A5" s="200"/>
      <c r="B5" s="200" t="s">
        <v>13</v>
      </c>
      <c r="C5" s="71">
        <v>1671</v>
      </c>
      <c r="D5" s="71">
        <v>870</v>
      </c>
      <c r="E5" s="71">
        <v>1699</v>
      </c>
      <c r="F5" s="71">
        <v>1059</v>
      </c>
      <c r="G5" s="71">
        <v>1125</v>
      </c>
      <c r="H5" s="71">
        <v>1025</v>
      </c>
      <c r="I5" s="71">
        <v>1304</v>
      </c>
      <c r="J5" s="71">
        <v>8754</v>
      </c>
      <c r="K5" s="19">
        <v>105042</v>
      </c>
    </row>
    <row r="6" spans="1:11" s="303" customFormat="1">
      <c r="A6" s="200"/>
      <c r="B6" s="200" t="s">
        <v>12</v>
      </c>
      <c r="C6" s="71">
        <v>1397</v>
      </c>
      <c r="D6" s="71">
        <v>749</v>
      </c>
      <c r="E6" s="71">
        <v>1527</v>
      </c>
      <c r="F6" s="71">
        <v>1249</v>
      </c>
      <c r="G6" s="71">
        <v>1078</v>
      </c>
      <c r="H6" s="71">
        <v>866</v>
      </c>
      <c r="I6" s="71">
        <v>1093</v>
      </c>
      <c r="J6" s="71">
        <v>7958</v>
      </c>
      <c r="K6" s="19">
        <v>95493</v>
      </c>
    </row>
    <row r="7" spans="1:11" s="303" customFormat="1">
      <c r="A7" s="200"/>
      <c r="B7" s="200" t="s">
        <v>22</v>
      </c>
      <c r="C7" s="71">
        <v>1132</v>
      </c>
      <c r="D7" s="71">
        <v>789</v>
      </c>
      <c r="E7" s="71">
        <v>1386</v>
      </c>
      <c r="F7" s="71">
        <v>1192</v>
      </c>
      <c r="G7" s="71">
        <v>1078</v>
      </c>
      <c r="H7" s="71">
        <v>775</v>
      </c>
      <c r="I7" s="71">
        <v>941</v>
      </c>
      <c r="J7" s="71">
        <v>7292</v>
      </c>
      <c r="K7" s="19">
        <v>87509</v>
      </c>
    </row>
    <row r="8" spans="1:11" s="303" customFormat="1">
      <c r="A8" s="200"/>
      <c r="B8" s="200" t="s">
        <v>21</v>
      </c>
      <c r="C8" s="71">
        <v>1127</v>
      </c>
      <c r="D8" s="71">
        <v>939</v>
      </c>
      <c r="E8" s="71">
        <v>1437</v>
      </c>
      <c r="F8" s="71">
        <v>1223</v>
      </c>
      <c r="G8" s="71">
        <v>1078</v>
      </c>
      <c r="H8" s="71">
        <v>833</v>
      </c>
      <c r="I8" s="71">
        <v>1026</v>
      </c>
      <c r="J8" s="71">
        <v>7662</v>
      </c>
      <c r="K8" s="19">
        <v>91949</v>
      </c>
    </row>
    <row r="9" spans="1:11" s="303" customFormat="1">
      <c r="A9" s="200"/>
      <c r="B9" s="200" t="s">
        <v>28</v>
      </c>
      <c r="C9" s="71">
        <v>1155</v>
      </c>
      <c r="D9" s="71">
        <v>701</v>
      </c>
      <c r="E9" s="71">
        <v>1427</v>
      </c>
      <c r="F9" s="71">
        <v>1222</v>
      </c>
      <c r="G9" s="71">
        <v>1125</v>
      </c>
      <c r="H9" s="71">
        <v>749</v>
      </c>
      <c r="I9" s="71">
        <v>948</v>
      </c>
      <c r="J9" s="71">
        <v>7327</v>
      </c>
      <c r="K9" s="19">
        <v>87920</v>
      </c>
    </row>
    <row r="10" spans="1:11" s="303" customFormat="1">
      <c r="A10" s="200"/>
      <c r="B10" s="200" t="s">
        <v>23</v>
      </c>
      <c r="C10" s="71">
        <v>1228</v>
      </c>
      <c r="D10" s="71">
        <v>982</v>
      </c>
      <c r="E10" s="71">
        <v>1453</v>
      </c>
      <c r="F10" s="71">
        <v>936</v>
      </c>
      <c r="G10" s="71">
        <v>1125</v>
      </c>
      <c r="H10" s="71">
        <v>891</v>
      </c>
      <c r="I10" s="71">
        <v>1019</v>
      </c>
      <c r="J10" s="71">
        <v>7633</v>
      </c>
      <c r="K10" s="19">
        <v>91592</v>
      </c>
    </row>
    <row r="11" spans="1:11" s="303" customFormat="1">
      <c r="A11" s="200"/>
      <c r="B11" s="200" t="s">
        <v>16</v>
      </c>
      <c r="C11" s="71">
        <v>1240</v>
      </c>
      <c r="D11" s="71">
        <v>731</v>
      </c>
      <c r="E11" s="71">
        <v>1444</v>
      </c>
      <c r="F11" s="71">
        <v>1321</v>
      </c>
      <c r="G11" s="71">
        <v>1078</v>
      </c>
      <c r="H11" s="71">
        <v>795</v>
      </c>
      <c r="I11" s="71">
        <v>1017</v>
      </c>
      <c r="J11" s="71">
        <v>7627</v>
      </c>
      <c r="K11" s="19">
        <v>91520</v>
      </c>
    </row>
    <row r="12" spans="1:11" s="303" customFormat="1">
      <c r="A12" s="200"/>
      <c r="B12" s="200" t="s">
        <v>26</v>
      </c>
      <c r="C12" s="71">
        <v>1614</v>
      </c>
      <c r="D12" s="71">
        <v>802</v>
      </c>
      <c r="E12" s="71">
        <v>1635</v>
      </c>
      <c r="F12" s="71">
        <v>653</v>
      </c>
      <c r="G12" s="71">
        <v>1125</v>
      </c>
      <c r="H12" s="71">
        <v>975</v>
      </c>
      <c r="I12" s="71">
        <v>1075</v>
      </c>
      <c r="J12" s="71">
        <v>7878</v>
      </c>
      <c r="K12" s="19">
        <v>94533</v>
      </c>
    </row>
    <row r="13" spans="1:11" s="303" customFormat="1">
      <c r="A13" s="200"/>
      <c r="B13" s="200" t="s">
        <v>8</v>
      </c>
      <c r="C13" s="71">
        <v>1634</v>
      </c>
      <c r="D13" s="71">
        <v>969</v>
      </c>
      <c r="E13" s="71">
        <v>1678</v>
      </c>
      <c r="F13" s="71">
        <v>1348</v>
      </c>
      <c r="G13" s="71">
        <v>1136</v>
      </c>
      <c r="H13" s="71">
        <v>1050</v>
      </c>
      <c r="I13" s="71">
        <v>1474</v>
      </c>
      <c r="J13" s="71">
        <v>9288</v>
      </c>
      <c r="K13" s="19">
        <v>111459</v>
      </c>
    </row>
    <row r="14" spans="1:11" s="303" customFormat="1">
      <c r="A14" s="200"/>
      <c r="B14" s="200" t="s">
        <v>19</v>
      </c>
      <c r="C14" s="71">
        <v>1329</v>
      </c>
      <c r="D14" s="71">
        <v>797</v>
      </c>
      <c r="E14" s="71">
        <v>1516</v>
      </c>
      <c r="F14" s="71">
        <v>1155</v>
      </c>
      <c r="G14" s="71">
        <v>1125</v>
      </c>
      <c r="H14" s="71">
        <v>858</v>
      </c>
      <c r="I14" s="71">
        <v>1068</v>
      </c>
      <c r="J14" s="71">
        <v>7848</v>
      </c>
      <c r="K14" s="19">
        <v>94171</v>
      </c>
    </row>
    <row r="15" spans="1:11" s="303" customFormat="1">
      <c r="A15" s="200"/>
      <c r="B15" s="200" t="s">
        <v>15</v>
      </c>
      <c r="C15" s="71">
        <v>1598</v>
      </c>
      <c r="D15" s="71">
        <v>764</v>
      </c>
      <c r="E15" s="71">
        <v>1659</v>
      </c>
      <c r="F15" s="71">
        <v>1167</v>
      </c>
      <c r="G15" s="71">
        <v>1125</v>
      </c>
      <c r="H15" s="71">
        <v>953</v>
      </c>
      <c r="I15" s="71">
        <v>1229</v>
      </c>
      <c r="J15" s="71">
        <v>8494</v>
      </c>
      <c r="K15" s="19">
        <v>101927</v>
      </c>
    </row>
    <row r="16" spans="1:11" s="303" customFormat="1">
      <c r="A16" s="200"/>
      <c r="B16" s="200" t="s">
        <v>14</v>
      </c>
      <c r="C16" s="71">
        <v>1414</v>
      </c>
      <c r="D16" s="71">
        <v>822</v>
      </c>
      <c r="E16" s="71">
        <v>1579</v>
      </c>
      <c r="F16" s="71">
        <v>1232</v>
      </c>
      <c r="G16" s="71">
        <v>1078</v>
      </c>
      <c r="H16" s="71">
        <v>902</v>
      </c>
      <c r="I16" s="71">
        <v>1142</v>
      </c>
      <c r="J16" s="71">
        <v>8170</v>
      </c>
      <c r="K16" s="19">
        <v>98043</v>
      </c>
    </row>
    <row r="17" spans="1:11" s="303" customFormat="1">
      <c r="A17" s="200"/>
      <c r="B17" s="200" t="s">
        <v>9</v>
      </c>
      <c r="C17" s="71">
        <v>1560</v>
      </c>
      <c r="D17" s="71">
        <v>870</v>
      </c>
      <c r="E17" s="71">
        <v>1634</v>
      </c>
      <c r="F17" s="71">
        <v>1226</v>
      </c>
      <c r="G17" s="71">
        <v>1125</v>
      </c>
      <c r="H17" s="71">
        <v>980</v>
      </c>
      <c r="I17" s="71">
        <v>1282</v>
      </c>
      <c r="J17" s="71">
        <v>8677</v>
      </c>
      <c r="K17" s="19">
        <v>104121</v>
      </c>
    </row>
    <row r="18" spans="1:11" s="303" customFormat="1">
      <c r="A18" s="200"/>
      <c r="B18" s="200" t="s">
        <v>20</v>
      </c>
      <c r="C18" s="71">
        <v>1510</v>
      </c>
      <c r="D18" s="71">
        <v>802</v>
      </c>
      <c r="E18" s="71">
        <v>1633</v>
      </c>
      <c r="F18" s="71">
        <v>1276</v>
      </c>
      <c r="G18" s="71">
        <v>1078</v>
      </c>
      <c r="H18" s="71">
        <v>933</v>
      </c>
      <c r="I18" s="71">
        <v>1216</v>
      </c>
      <c r="J18" s="71">
        <v>8447</v>
      </c>
      <c r="K18" s="19">
        <v>101370</v>
      </c>
    </row>
    <row r="19" spans="1:11" s="303" customFormat="1">
      <c r="A19" s="175"/>
      <c r="B19" s="175" t="s">
        <v>27</v>
      </c>
      <c r="C19" s="77">
        <v>1468</v>
      </c>
      <c r="D19" s="77">
        <v>807</v>
      </c>
      <c r="E19" s="77">
        <v>1588</v>
      </c>
      <c r="F19" s="77">
        <v>1088</v>
      </c>
      <c r="G19" s="77">
        <v>1125</v>
      </c>
      <c r="H19" s="77">
        <v>918</v>
      </c>
      <c r="I19" s="77">
        <v>1132</v>
      </c>
      <c r="J19" s="77">
        <v>8124</v>
      </c>
      <c r="K19" s="86">
        <v>97494</v>
      </c>
    </row>
    <row r="20" spans="1:11" s="303" customFormat="1">
      <c r="A20" s="200"/>
      <c r="B20" s="200" t="s">
        <v>24</v>
      </c>
      <c r="C20" s="71">
        <v>1127</v>
      </c>
      <c r="D20" s="71">
        <v>893</v>
      </c>
      <c r="E20" s="71">
        <v>1384</v>
      </c>
      <c r="F20" s="71">
        <v>1315</v>
      </c>
      <c r="G20" s="71">
        <v>1125</v>
      </c>
      <c r="H20" s="71">
        <v>815</v>
      </c>
      <c r="I20" s="71">
        <v>1032</v>
      </c>
      <c r="J20" s="71">
        <v>7691</v>
      </c>
      <c r="K20" s="19">
        <v>92286</v>
      </c>
    </row>
    <row r="21" spans="1:11" s="303" customFormat="1">
      <c r="A21" s="200"/>
      <c r="B21" s="200" t="s">
        <v>10</v>
      </c>
      <c r="C21" s="71">
        <v>1736</v>
      </c>
      <c r="D21" s="71">
        <v>863</v>
      </c>
      <c r="E21" s="71">
        <v>1734</v>
      </c>
      <c r="F21" s="71">
        <v>1241</v>
      </c>
      <c r="G21" s="71">
        <v>1125</v>
      </c>
      <c r="H21" s="71">
        <v>1048</v>
      </c>
      <c r="I21" s="71">
        <v>1441</v>
      </c>
      <c r="J21" s="71">
        <v>9187</v>
      </c>
      <c r="K21" s="19">
        <v>110247</v>
      </c>
    </row>
    <row r="22" spans="1:11" s="303" customFormat="1">
      <c r="A22" s="200"/>
      <c r="B22" s="200" t="s">
        <v>11</v>
      </c>
      <c r="C22" s="71">
        <v>1385</v>
      </c>
      <c r="D22" s="71">
        <v>906</v>
      </c>
      <c r="E22" s="71">
        <v>1539</v>
      </c>
      <c r="F22" s="71">
        <v>1320</v>
      </c>
      <c r="G22" s="71">
        <v>1125</v>
      </c>
      <c r="H22" s="71">
        <v>924</v>
      </c>
      <c r="I22" s="71">
        <v>1203</v>
      </c>
      <c r="J22" s="71">
        <v>8401</v>
      </c>
      <c r="K22" s="19">
        <v>100814</v>
      </c>
    </row>
    <row r="23" spans="1:11" s="303" customFormat="1">
      <c r="A23" s="200"/>
      <c r="B23" s="200" t="s">
        <v>18</v>
      </c>
      <c r="C23" s="71">
        <v>1350</v>
      </c>
      <c r="D23" s="71">
        <v>764</v>
      </c>
      <c r="E23" s="71">
        <v>1519</v>
      </c>
      <c r="F23" s="71">
        <v>1090</v>
      </c>
      <c r="G23" s="71">
        <v>1125</v>
      </c>
      <c r="H23" s="71">
        <v>853</v>
      </c>
      <c r="I23" s="71">
        <v>1044</v>
      </c>
      <c r="J23" s="71">
        <v>7745</v>
      </c>
      <c r="K23" s="19">
        <v>92937</v>
      </c>
    </row>
    <row r="24" spans="1:11" s="303" customFormat="1">
      <c r="A24" s="200"/>
      <c r="B24" s="200" t="s">
        <v>17</v>
      </c>
      <c r="C24" s="71">
        <v>1228</v>
      </c>
      <c r="D24" s="71">
        <v>896</v>
      </c>
      <c r="E24" s="71">
        <v>1447</v>
      </c>
      <c r="F24" s="71">
        <v>1278</v>
      </c>
      <c r="G24" s="71">
        <v>1125</v>
      </c>
      <c r="H24" s="71">
        <v>857</v>
      </c>
      <c r="I24" s="71">
        <v>1083</v>
      </c>
      <c r="J24" s="71">
        <v>7913</v>
      </c>
      <c r="K24" s="19">
        <v>94960</v>
      </c>
    </row>
    <row r="25" spans="1:11" s="303" customFormat="1">
      <c r="B25" s="175" t="s">
        <v>27</v>
      </c>
      <c r="C25" s="77">
        <v>1468</v>
      </c>
      <c r="D25" s="77">
        <v>807</v>
      </c>
      <c r="E25" s="77">
        <v>1588</v>
      </c>
      <c r="F25" s="77">
        <v>1088</v>
      </c>
      <c r="G25" s="77">
        <v>1125</v>
      </c>
      <c r="H25" s="77">
        <v>918</v>
      </c>
      <c r="I25" s="77">
        <v>1132</v>
      </c>
      <c r="J25" s="77">
        <v>8124</v>
      </c>
      <c r="K25" s="86">
        <v>97494</v>
      </c>
    </row>
    <row r="26" spans="1:11" s="303" customFormat="1">
      <c r="B26" s="175"/>
      <c r="C26" s="77"/>
      <c r="D26" s="77"/>
      <c r="E26" s="77"/>
      <c r="F26" s="77"/>
      <c r="G26" s="77"/>
      <c r="H26" s="77"/>
      <c r="I26" s="77"/>
      <c r="J26" s="77"/>
      <c r="K26" s="86"/>
    </row>
    <row r="27" spans="1:11" s="303" customFormat="1">
      <c r="A27" s="459" t="s">
        <v>620</v>
      </c>
      <c r="B27" s="459"/>
      <c r="C27" s="459"/>
      <c r="D27" s="459"/>
      <c r="E27" s="459"/>
      <c r="F27" s="459"/>
      <c r="G27" s="459"/>
      <c r="H27" s="459"/>
      <c r="I27" s="459"/>
    </row>
    <row r="28" spans="1:11" s="303" customFormat="1" ht="30.6" customHeight="1">
      <c r="A28" s="460" t="s">
        <v>327</v>
      </c>
      <c r="B28" s="460"/>
      <c r="C28" s="460"/>
      <c r="D28" s="460"/>
      <c r="E28" s="460"/>
      <c r="F28" s="460"/>
      <c r="G28" s="460"/>
      <c r="H28" s="460"/>
      <c r="I28" s="460"/>
    </row>
    <row r="30" spans="1:11" s="18" customFormat="1">
      <c r="A30" s="246" t="s">
        <v>472</v>
      </c>
    </row>
    <row r="31" spans="1:11" s="303" customFormat="1"/>
    <row r="32" spans="1:11" s="303" customFormat="1">
      <c r="B32" s="303" t="s">
        <v>69</v>
      </c>
      <c r="C32" s="303" t="s">
        <v>87</v>
      </c>
      <c r="D32" s="303" t="s">
        <v>69</v>
      </c>
    </row>
    <row r="33" spans="1:4" s="303" customFormat="1">
      <c r="A33" s="308"/>
      <c r="B33" s="200" t="s">
        <v>22</v>
      </c>
      <c r="C33" s="19">
        <v>87509</v>
      </c>
    </row>
    <row r="34" spans="1:4" s="303" customFormat="1">
      <c r="B34" s="200" t="s">
        <v>28</v>
      </c>
      <c r="C34" s="19">
        <v>87920</v>
      </c>
    </row>
    <row r="35" spans="1:4" s="303" customFormat="1">
      <c r="B35" s="200" t="s">
        <v>16</v>
      </c>
      <c r="C35" s="19">
        <v>91520</v>
      </c>
    </row>
    <row r="36" spans="1:4" s="303" customFormat="1">
      <c r="B36" s="200" t="s">
        <v>23</v>
      </c>
      <c r="C36" s="19">
        <v>91592</v>
      </c>
    </row>
    <row r="37" spans="1:4" s="303" customFormat="1">
      <c r="B37" s="200" t="s">
        <v>21</v>
      </c>
      <c r="C37" s="19">
        <v>91949</v>
      </c>
    </row>
    <row r="38" spans="1:4" s="303" customFormat="1">
      <c r="B38" s="200" t="s">
        <v>24</v>
      </c>
      <c r="C38" s="19">
        <v>92286</v>
      </c>
    </row>
    <row r="39" spans="1:4" s="303" customFormat="1">
      <c r="B39" s="200" t="s">
        <v>18</v>
      </c>
      <c r="C39" s="19">
        <v>92937</v>
      </c>
    </row>
    <row r="40" spans="1:4" s="303" customFormat="1">
      <c r="B40" s="200" t="s">
        <v>25</v>
      </c>
      <c r="C40" s="71">
        <v>93158</v>
      </c>
    </row>
    <row r="41" spans="1:4" s="303" customFormat="1">
      <c r="B41" s="200" t="s">
        <v>19</v>
      </c>
      <c r="C41" s="19">
        <v>94171</v>
      </c>
    </row>
    <row r="42" spans="1:4" s="303" customFormat="1">
      <c r="B42" s="200" t="s">
        <v>26</v>
      </c>
      <c r="C42" s="19">
        <v>94533</v>
      </c>
    </row>
    <row r="43" spans="1:4" s="303" customFormat="1">
      <c r="B43" s="200" t="s">
        <v>17</v>
      </c>
      <c r="C43" s="19">
        <v>94960</v>
      </c>
    </row>
    <row r="44" spans="1:4" s="303" customFormat="1">
      <c r="B44" s="200" t="s">
        <v>12</v>
      </c>
      <c r="C44" s="19">
        <v>95493</v>
      </c>
    </row>
    <row r="45" spans="1:4" s="303" customFormat="1">
      <c r="B45" s="175" t="s">
        <v>27</v>
      </c>
      <c r="D45" s="86">
        <v>97494</v>
      </c>
    </row>
    <row r="46" spans="1:4" s="303" customFormat="1">
      <c r="B46" s="200" t="s">
        <v>14</v>
      </c>
      <c r="C46" s="19">
        <v>98043</v>
      </c>
    </row>
    <row r="47" spans="1:4" s="303" customFormat="1">
      <c r="B47" s="200" t="s">
        <v>11</v>
      </c>
      <c r="C47" s="19">
        <v>100814</v>
      </c>
    </row>
    <row r="48" spans="1:4" s="303" customFormat="1">
      <c r="B48" s="200" t="s">
        <v>20</v>
      </c>
      <c r="C48" s="19">
        <v>101370</v>
      </c>
    </row>
    <row r="49" spans="1:8" s="303" customFormat="1">
      <c r="B49" s="200" t="s">
        <v>15</v>
      </c>
      <c r="C49" s="19">
        <v>101927</v>
      </c>
    </row>
    <row r="50" spans="1:8" s="303" customFormat="1">
      <c r="B50" s="200" t="s">
        <v>9</v>
      </c>
      <c r="C50" s="19">
        <v>104121</v>
      </c>
    </row>
    <row r="51" spans="1:8" s="303" customFormat="1">
      <c r="B51" s="200" t="s">
        <v>13</v>
      </c>
      <c r="C51" s="19">
        <v>105042</v>
      </c>
    </row>
    <row r="52" spans="1:8" s="303" customFormat="1">
      <c r="B52" s="200" t="s">
        <v>10</v>
      </c>
      <c r="C52" s="19">
        <v>110247</v>
      </c>
    </row>
    <row r="53" spans="1:8" s="303" customFormat="1">
      <c r="A53" s="308"/>
      <c r="B53" s="200" t="s">
        <v>8</v>
      </c>
      <c r="C53" s="19">
        <v>111459</v>
      </c>
    </row>
    <row r="54" spans="1:8" s="303" customFormat="1"/>
    <row r="55" spans="1:8" s="303" customFormat="1">
      <c r="A55" s="303" t="s">
        <v>88</v>
      </c>
    </row>
    <row r="56" spans="1:8" s="215" customFormat="1"/>
    <row r="57" spans="1:8" s="18" customFormat="1">
      <c r="A57" s="451" t="s">
        <v>473</v>
      </c>
      <c r="B57" s="451"/>
      <c r="C57" s="451"/>
      <c r="D57" s="451"/>
      <c r="E57" s="451"/>
      <c r="F57" s="451"/>
      <c r="G57" s="451"/>
      <c r="H57" s="451"/>
    </row>
    <row r="58" spans="1:8" s="303" customFormat="1"/>
    <row r="59" spans="1:8" s="303" customFormat="1" ht="36">
      <c r="B59" s="200"/>
      <c r="C59" s="174" t="s">
        <v>89</v>
      </c>
      <c r="D59" s="174" t="s">
        <v>37</v>
      </c>
      <c r="E59" s="303" t="s">
        <v>69</v>
      </c>
      <c r="F59" s="303" t="s">
        <v>325</v>
      </c>
      <c r="G59" s="303" t="s">
        <v>326</v>
      </c>
    </row>
    <row r="60" spans="1:8" s="303" customFormat="1">
      <c r="B60" s="200" t="s">
        <v>28</v>
      </c>
      <c r="C60" s="165">
        <v>54587</v>
      </c>
      <c r="D60" s="165">
        <v>5572</v>
      </c>
      <c r="F60" s="109">
        <v>85751</v>
      </c>
      <c r="G60" s="109">
        <v>65712</v>
      </c>
    </row>
    <row r="61" spans="1:8" s="303" customFormat="1">
      <c r="B61" s="200" t="s">
        <v>25</v>
      </c>
      <c r="C61" s="165">
        <v>63389</v>
      </c>
      <c r="D61" s="165">
        <v>3294</v>
      </c>
      <c r="F61" s="109">
        <v>85751</v>
      </c>
      <c r="G61" s="109">
        <v>65712</v>
      </c>
    </row>
    <row r="62" spans="1:8" s="303" customFormat="1">
      <c r="B62" s="200" t="s">
        <v>23</v>
      </c>
      <c r="C62" s="165">
        <v>64626</v>
      </c>
      <c r="D62" s="165">
        <v>2713</v>
      </c>
      <c r="F62" s="109">
        <v>85751</v>
      </c>
      <c r="G62" s="109">
        <v>65712</v>
      </c>
    </row>
    <row r="63" spans="1:8" s="303" customFormat="1">
      <c r="B63" s="200" t="s">
        <v>24</v>
      </c>
      <c r="C63" s="165">
        <v>68531</v>
      </c>
      <c r="D63" s="165">
        <v>3073</v>
      </c>
      <c r="E63" s="204"/>
      <c r="F63" s="109">
        <v>85751</v>
      </c>
      <c r="G63" s="109">
        <v>65712</v>
      </c>
    </row>
    <row r="64" spans="1:8" s="303" customFormat="1">
      <c r="B64" s="200" t="s">
        <v>21</v>
      </c>
      <c r="C64" s="165">
        <v>69980</v>
      </c>
      <c r="D64" s="165">
        <v>7037</v>
      </c>
      <c r="F64" s="109">
        <v>85751</v>
      </c>
      <c r="G64" s="109">
        <v>65712</v>
      </c>
    </row>
    <row r="65" spans="2:7" s="303" customFormat="1">
      <c r="B65" s="200" t="s">
        <v>22</v>
      </c>
      <c r="C65" s="165">
        <v>73672</v>
      </c>
      <c r="D65" s="165">
        <v>2694</v>
      </c>
      <c r="F65" s="109">
        <v>85751</v>
      </c>
      <c r="G65" s="109">
        <v>65712</v>
      </c>
    </row>
    <row r="66" spans="2:7" s="303" customFormat="1">
      <c r="B66" s="200" t="s">
        <v>20</v>
      </c>
      <c r="C66" s="165">
        <v>76093</v>
      </c>
      <c r="D66" s="165">
        <v>2971</v>
      </c>
      <c r="F66" s="109">
        <v>85751</v>
      </c>
      <c r="G66" s="109">
        <v>65712</v>
      </c>
    </row>
    <row r="67" spans="2:7" s="304" customFormat="1">
      <c r="B67" s="175" t="s">
        <v>27</v>
      </c>
      <c r="D67" s="47">
        <v>2556</v>
      </c>
      <c r="E67" s="47">
        <v>77040</v>
      </c>
      <c r="F67" s="144">
        <v>85751</v>
      </c>
      <c r="G67" s="144">
        <v>65712</v>
      </c>
    </row>
    <row r="68" spans="2:7" s="303" customFormat="1">
      <c r="B68" s="200" t="s">
        <v>26</v>
      </c>
      <c r="C68" s="165">
        <v>78808</v>
      </c>
      <c r="D68" s="165">
        <v>3056</v>
      </c>
      <c r="F68" s="109">
        <v>85751</v>
      </c>
      <c r="G68" s="109">
        <v>65712</v>
      </c>
    </row>
    <row r="69" spans="2:7" s="303" customFormat="1">
      <c r="B69" s="200" t="s">
        <v>19</v>
      </c>
      <c r="C69" s="165">
        <v>79492</v>
      </c>
      <c r="D69" s="165">
        <v>5633</v>
      </c>
      <c r="F69" s="109">
        <v>85751</v>
      </c>
      <c r="G69" s="109">
        <v>65712</v>
      </c>
    </row>
    <row r="70" spans="2:7" s="303" customFormat="1">
      <c r="B70" s="200" t="s">
        <v>18</v>
      </c>
      <c r="C70" s="165">
        <v>80339</v>
      </c>
      <c r="D70" s="165">
        <v>3814</v>
      </c>
      <c r="F70" s="109">
        <v>85751</v>
      </c>
      <c r="G70" s="109">
        <v>65712</v>
      </c>
    </row>
    <row r="71" spans="2:7" s="303" customFormat="1">
      <c r="B71" s="200" t="s">
        <v>17</v>
      </c>
      <c r="C71" s="165">
        <v>84479</v>
      </c>
      <c r="D71" s="165">
        <v>4078</v>
      </c>
      <c r="F71" s="109">
        <v>85751</v>
      </c>
      <c r="G71" s="109">
        <v>65712</v>
      </c>
    </row>
    <row r="72" spans="2:7" s="303" customFormat="1">
      <c r="B72" s="200" t="s">
        <v>12</v>
      </c>
      <c r="C72" s="165">
        <v>88797</v>
      </c>
      <c r="D72" s="165">
        <v>3533</v>
      </c>
      <c r="F72" s="109">
        <v>85751</v>
      </c>
      <c r="G72" s="109">
        <v>65712</v>
      </c>
    </row>
    <row r="73" spans="2:7" s="303" customFormat="1">
      <c r="B73" s="200" t="s">
        <v>16</v>
      </c>
      <c r="C73" s="165">
        <v>89447</v>
      </c>
      <c r="D73" s="165">
        <v>5967</v>
      </c>
      <c r="F73" s="109">
        <v>85751</v>
      </c>
      <c r="G73" s="109">
        <v>65712</v>
      </c>
    </row>
    <row r="74" spans="2:7" s="303" customFormat="1">
      <c r="B74" s="200" t="s">
        <v>15</v>
      </c>
      <c r="C74" s="165">
        <v>93418</v>
      </c>
      <c r="D74" s="165">
        <v>3720</v>
      </c>
      <c r="F74" s="109">
        <v>85751</v>
      </c>
      <c r="G74" s="109">
        <v>65712</v>
      </c>
    </row>
    <row r="75" spans="2:7" s="303" customFormat="1">
      <c r="B75" s="200" t="s">
        <v>11</v>
      </c>
      <c r="C75" s="165">
        <v>101130</v>
      </c>
      <c r="D75" s="165">
        <v>4090</v>
      </c>
      <c r="F75" s="109">
        <v>85751</v>
      </c>
      <c r="G75" s="109">
        <v>65712</v>
      </c>
    </row>
    <row r="76" spans="2:7" s="303" customFormat="1">
      <c r="B76" s="200" t="s">
        <v>14</v>
      </c>
      <c r="C76" s="165">
        <v>102870</v>
      </c>
      <c r="D76" s="165">
        <v>2944</v>
      </c>
      <c r="F76" s="109">
        <v>85751</v>
      </c>
      <c r="G76" s="109">
        <v>65712</v>
      </c>
    </row>
    <row r="77" spans="2:7" s="303" customFormat="1">
      <c r="B77" s="200" t="s">
        <v>13</v>
      </c>
      <c r="C77" s="165">
        <v>108827</v>
      </c>
      <c r="D77" s="165">
        <v>3521</v>
      </c>
      <c r="F77" s="109">
        <v>85751</v>
      </c>
      <c r="G77" s="109">
        <v>65712</v>
      </c>
    </row>
    <row r="78" spans="2:7" s="303" customFormat="1">
      <c r="B78" s="200" t="s">
        <v>10</v>
      </c>
      <c r="C78" s="165">
        <v>111587</v>
      </c>
      <c r="D78" s="165">
        <v>6959</v>
      </c>
      <c r="F78" s="109">
        <v>85751</v>
      </c>
      <c r="G78" s="109">
        <v>65712</v>
      </c>
    </row>
    <row r="79" spans="2:7" s="303" customFormat="1">
      <c r="B79" s="200" t="s">
        <v>8</v>
      </c>
      <c r="C79" s="165">
        <v>116155</v>
      </c>
      <c r="D79" s="165">
        <v>9654</v>
      </c>
      <c r="F79" s="109">
        <v>85751</v>
      </c>
      <c r="G79" s="109">
        <v>65712</v>
      </c>
    </row>
    <row r="80" spans="2:7" s="303" customFormat="1">
      <c r="B80" s="200" t="s">
        <v>9</v>
      </c>
      <c r="C80" s="165">
        <v>116283</v>
      </c>
      <c r="D80" s="165">
        <v>4894</v>
      </c>
      <c r="F80" s="109">
        <v>85751</v>
      </c>
      <c r="G80" s="109">
        <v>65712</v>
      </c>
    </row>
    <row r="81" spans="1:19" s="303" customFormat="1">
      <c r="B81" s="212" t="s">
        <v>64</v>
      </c>
      <c r="C81" s="20">
        <v>65712</v>
      </c>
      <c r="D81" s="21">
        <v>118</v>
      </c>
      <c r="F81" s="109">
        <v>85751</v>
      </c>
      <c r="G81" s="109">
        <v>65712</v>
      </c>
    </row>
    <row r="82" spans="1:19" s="303" customFormat="1">
      <c r="B82" s="212" t="s">
        <v>44</v>
      </c>
      <c r="C82" s="75">
        <v>85751</v>
      </c>
      <c r="D82" s="75">
        <v>760</v>
      </c>
      <c r="F82" s="109">
        <v>85751</v>
      </c>
      <c r="G82" s="109">
        <v>65712</v>
      </c>
    </row>
    <row r="83" spans="1:19" s="303" customFormat="1">
      <c r="B83" s="200"/>
    </row>
    <row r="84" spans="1:19" s="303" customFormat="1">
      <c r="A84" s="455" t="s">
        <v>307</v>
      </c>
      <c r="B84" s="455"/>
      <c r="C84" s="455"/>
      <c r="D84" s="455"/>
      <c r="E84" s="455"/>
      <c r="F84" s="455"/>
      <c r="G84" s="455"/>
      <c r="H84" s="455"/>
    </row>
    <row r="86" spans="1:19" s="18" customFormat="1">
      <c r="A86" s="451" t="s">
        <v>474</v>
      </c>
      <c r="B86" s="451"/>
      <c r="C86" s="451"/>
      <c r="D86" s="451"/>
      <c r="E86" s="451"/>
      <c r="F86" s="451"/>
      <c r="G86" s="451"/>
      <c r="H86" s="451"/>
    </row>
    <row r="87" spans="1:19" s="303" customFormat="1">
      <c r="K87" s="167"/>
      <c r="L87" s="167"/>
      <c r="M87" s="167"/>
      <c r="N87" s="167"/>
    </row>
    <row r="88" spans="1:19" s="303" customFormat="1" ht="36">
      <c r="C88" s="174" t="s">
        <v>89</v>
      </c>
      <c r="D88" s="174" t="s">
        <v>37</v>
      </c>
      <c r="E88" s="3"/>
      <c r="F88" s="3"/>
      <c r="K88" s="167"/>
      <c r="L88" s="167"/>
      <c r="M88" s="167"/>
      <c r="N88" s="167"/>
    </row>
    <row r="89" spans="1:19" s="303" customFormat="1">
      <c r="B89" s="207">
        <v>2015</v>
      </c>
      <c r="C89" s="165">
        <v>55954</v>
      </c>
      <c r="D89" s="165">
        <v>3583</v>
      </c>
      <c r="K89" s="167"/>
      <c r="L89" s="167"/>
      <c r="M89" s="167"/>
      <c r="N89" s="167"/>
    </row>
    <row r="90" spans="1:19" s="303" customFormat="1">
      <c r="B90" s="207">
        <v>2016</v>
      </c>
      <c r="C90" s="165">
        <v>62016</v>
      </c>
      <c r="D90" s="165">
        <v>2533</v>
      </c>
      <c r="K90" s="167"/>
      <c r="L90" s="167"/>
      <c r="M90" s="167"/>
      <c r="N90" s="167"/>
    </row>
    <row r="91" spans="1:19" s="303" customFormat="1">
      <c r="B91" s="207">
        <v>2017</v>
      </c>
      <c r="C91" s="165">
        <v>64233</v>
      </c>
      <c r="D91" s="165">
        <v>3610</v>
      </c>
      <c r="K91" s="167"/>
      <c r="L91" s="167"/>
      <c r="M91" s="167"/>
      <c r="N91" s="167"/>
    </row>
    <row r="92" spans="1:19" s="303" customFormat="1">
      <c r="B92" s="207">
        <v>2018</v>
      </c>
      <c r="C92" s="165">
        <v>75259</v>
      </c>
      <c r="D92" s="165">
        <v>4240</v>
      </c>
      <c r="K92" s="167"/>
      <c r="L92" s="167"/>
      <c r="M92" s="167"/>
      <c r="N92" s="167"/>
    </row>
    <row r="93" spans="1:19" s="303" customFormat="1">
      <c r="B93" s="207">
        <v>2019</v>
      </c>
      <c r="C93" s="71">
        <v>77040</v>
      </c>
      <c r="D93" s="71">
        <v>2556</v>
      </c>
      <c r="K93" s="167"/>
      <c r="L93" s="167"/>
      <c r="M93" s="167"/>
      <c r="N93" s="167"/>
    </row>
    <row r="94" spans="1:19" s="303" customFormat="1"/>
    <row r="95" spans="1:19" s="303" customFormat="1">
      <c r="A95" s="455" t="s">
        <v>306</v>
      </c>
      <c r="B95" s="455"/>
      <c r="C95" s="455"/>
      <c r="D95" s="455"/>
      <c r="E95" s="455"/>
      <c r="F95" s="455"/>
      <c r="G95" s="455"/>
      <c r="H95" s="455"/>
    </row>
    <row r="96" spans="1:19">
      <c r="A96" s="1"/>
      <c r="B96" s="1"/>
      <c r="C96" s="1"/>
      <c r="D96" s="1"/>
      <c r="E96" s="1"/>
      <c r="F96" s="1"/>
      <c r="G96" s="1"/>
      <c r="H96" s="1"/>
      <c r="I96" s="68"/>
      <c r="J96" s="3"/>
      <c r="K96" s="3"/>
      <c r="L96" s="3"/>
      <c r="M96" s="3"/>
      <c r="N96" s="3"/>
      <c r="O96" s="3"/>
      <c r="P96" s="68"/>
      <c r="Q96" s="68"/>
      <c r="R96" s="68"/>
      <c r="S96" s="68"/>
    </row>
    <row r="97" spans="1:19" s="303" customFormat="1">
      <c r="A97" s="451" t="s">
        <v>510</v>
      </c>
      <c r="B97" s="451"/>
      <c r="C97" s="451"/>
      <c r="D97" s="451"/>
      <c r="E97" s="451"/>
      <c r="F97" s="451"/>
      <c r="G97" s="451"/>
      <c r="H97" s="451"/>
      <c r="I97" s="18"/>
      <c r="J97" s="18"/>
      <c r="K97" s="18"/>
      <c r="L97" s="18"/>
      <c r="M97" s="18"/>
      <c r="N97" s="18"/>
      <c r="O97" s="18"/>
      <c r="P97" s="18"/>
      <c r="Q97" s="18"/>
      <c r="R97" s="18"/>
      <c r="S97" s="18"/>
    </row>
    <row r="98" spans="1:19" s="303" customFormat="1">
      <c r="K98" s="167"/>
      <c r="L98" s="167"/>
      <c r="M98" s="167"/>
      <c r="N98" s="167"/>
    </row>
    <row r="99" spans="1:19" s="303" customFormat="1" ht="43.2">
      <c r="C99" s="174" t="s">
        <v>89</v>
      </c>
      <c r="D99" s="174" t="s">
        <v>37</v>
      </c>
      <c r="E99" s="3" t="s">
        <v>329</v>
      </c>
      <c r="F99" s="3"/>
      <c r="K99" s="167"/>
      <c r="L99" s="167"/>
      <c r="M99" s="167"/>
      <c r="N99" s="167"/>
    </row>
    <row r="100" spans="1:19" s="303" customFormat="1">
      <c r="B100" s="177" t="s">
        <v>61</v>
      </c>
      <c r="C100" s="71">
        <v>40865</v>
      </c>
      <c r="D100" s="71">
        <v>2538</v>
      </c>
      <c r="E100" s="109">
        <v>69688</v>
      </c>
      <c r="K100" s="167"/>
      <c r="L100" s="167"/>
      <c r="M100" s="167"/>
      <c r="N100" s="167"/>
    </row>
    <row r="101" spans="1:19" s="303" customFormat="1">
      <c r="B101" s="177" t="s">
        <v>62</v>
      </c>
      <c r="C101" s="71">
        <v>41360</v>
      </c>
      <c r="D101" s="71">
        <v>1672</v>
      </c>
      <c r="E101" s="109">
        <v>69688</v>
      </c>
      <c r="K101" s="167"/>
      <c r="L101" s="167"/>
      <c r="M101" s="167"/>
      <c r="N101" s="167"/>
    </row>
    <row r="102" spans="1:19" s="303" customFormat="1">
      <c r="B102" s="177" t="s">
        <v>91</v>
      </c>
      <c r="C102" s="71">
        <v>48497</v>
      </c>
      <c r="D102" s="71">
        <v>6051</v>
      </c>
      <c r="E102" s="109">
        <v>69688</v>
      </c>
      <c r="K102" s="167"/>
      <c r="L102" s="167"/>
      <c r="M102" s="167"/>
      <c r="N102" s="167"/>
    </row>
    <row r="103" spans="1:19" s="303" customFormat="1">
      <c r="B103" s="177" t="s">
        <v>58</v>
      </c>
      <c r="C103" s="71">
        <v>70167</v>
      </c>
      <c r="D103" s="71">
        <v>12310</v>
      </c>
      <c r="E103" s="109">
        <v>69688</v>
      </c>
      <c r="K103" s="167"/>
      <c r="L103" s="167"/>
      <c r="M103" s="167"/>
      <c r="N103" s="167"/>
    </row>
    <row r="104" spans="1:19" s="303" customFormat="1">
      <c r="B104" s="177" t="s">
        <v>59</v>
      </c>
      <c r="C104" s="71">
        <v>76646</v>
      </c>
      <c r="D104" s="71">
        <v>3319</v>
      </c>
      <c r="E104" s="109">
        <v>69688</v>
      </c>
      <c r="K104" s="167"/>
      <c r="L104" s="167"/>
      <c r="M104" s="167"/>
      <c r="N104" s="167"/>
    </row>
    <row r="105" spans="1:19" s="303" customFormat="1">
      <c r="B105" s="177" t="s">
        <v>57</v>
      </c>
      <c r="C105" s="71">
        <v>77250</v>
      </c>
      <c r="D105" s="71">
        <v>6957</v>
      </c>
      <c r="E105" s="109">
        <v>69688</v>
      </c>
      <c r="K105" s="167"/>
      <c r="L105" s="167"/>
      <c r="M105" s="167"/>
      <c r="N105" s="167"/>
    </row>
    <row r="106" spans="1:19" s="303" customFormat="1">
      <c r="B106" s="177" t="s">
        <v>90</v>
      </c>
      <c r="C106" s="71">
        <v>93603</v>
      </c>
      <c r="D106" s="71">
        <v>13585</v>
      </c>
      <c r="E106" s="109">
        <v>69688</v>
      </c>
      <c r="K106" s="167"/>
      <c r="L106" s="167"/>
      <c r="M106" s="167"/>
      <c r="N106" s="167"/>
    </row>
    <row r="107" spans="1:19" s="303" customFormat="1">
      <c r="B107" s="177" t="s">
        <v>53</v>
      </c>
      <c r="C107" s="71">
        <v>95023</v>
      </c>
      <c r="D107" s="71">
        <v>6740</v>
      </c>
      <c r="E107" s="109">
        <v>69688</v>
      </c>
      <c r="K107" s="167"/>
      <c r="L107" s="167"/>
      <c r="M107" s="167"/>
      <c r="N107" s="167"/>
    </row>
    <row r="108" spans="1:19" s="303" customFormat="1">
      <c r="B108" s="177" t="s">
        <v>49</v>
      </c>
      <c r="C108" s="71">
        <v>97692</v>
      </c>
      <c r="D108" s="71">
        <v>12151</v>
      </c>
      <c r="E108" s="109">
        <v>69688</v>
      </c>
      <c r="K108" s="167"/>
      <c r="L108" s="167"/>
      <c r="M108" s="167"/>
      <c r="N108" s="167"/>
    </row>
    <row r="109" spans="1:19" s="303" customFormat="1">
      <c r="B109" s="177" t="s">
        <v>47</v>
      </c>
      <c r="C109" s="71">
        <v>100461</v>
      </c>
      <c r="D109" s="71">
        <v>5715</v>
      </c>
      <c r="E109" s="109">
        <v>69688</v>
      </c>
      <c r="K109" s="167"/>
      <c r="L109" s="167"/>
      <c r="M109" s="167"/>
      <c r="N109" s="167"/>
    </row>
    <row r="110" spans="1:19" s="303" customFormat="1">
      <c r="B110" s="177" t="s">
        <v>54</v>
      </c>
      <c r="C110" s="71">
        <v>101651</v>
      </c>
      <c r="D110" s="71">
        <v>7055</v>
      </c>
      <c r="E110" s="109">
        <v>69688</v>
      </c>
      <c r="K110" s="167"/>
      <c r="L110" s="167"/>
      <c r="M110" s="167"/>
      <c r="N110" s="167"/>
    </row>
    <row r="111" spans="1:19" s="303" customFormat="1">
      <c r="B111" s="177" t="s">
        <v>51</v>
      </c>
      <c r="C111" s="71">
        <v>102371</v>
      </c>
      <c r="D111" s="71">
        <v>8617</v>
      </c>
      <c r="E111" s="109">
        <v>69688</v>
      </c>
      <c r="K111" s="167"/>
      <c r="L111" s="167"/>
      <c r="M111" s="167"/>
      <c r="N111" s="167"/>
    </row>
    <row r="112" spans="1:19" s="303" customFormat="1">
      <c r="B112" s="177" t="s">
        <v>48</v>
      </c>
      <c r="C112" s="71">
        <v>103056</v>
      </c>
      <c r="D112" s="71">
        <v>22471</v>
      </c>
      <c r="E112" s="109">
        <v>69688</v>
      </c>
      <c r="K112" s="167"/>
      <c r="L112" s="167"/>
      <c r="M112" s="167"/>
      <c r="N112" s="167"/>
    </row>
    <row r="113" spans="2:14" s="303" customFormat="1">
      <c r="B113" s="177" t="s">
        <v>56</v>
      </c>
      <c r="C113" s="71">
        <v>105637</v>
      </c>
      <c r="D113" s="71">
        <v>11248</v>
      </c>
      <c r="E113" s="109">
        <v>69688</v>
      </c>
      <c r="K113" s="167"/>
      <c r="L113" s="167"/>
      <c r="M113" s="167"/>
      <c r="N113" s="167"/>
    </row>
    <row r="114" spans="2:14" s="303" customFormat="1">
      <c r="B114" s="177" t="s">
        <v>55</v>
      </c>
      <c r="C114" s="71">
        <v>123204</v>
      </c>
      <c r="D114" s="71">
        <v>4926</v>
      </c>
      <c r="E114" s="109">
        <v>69688</v>
      </c>
      <c r="K114" s="167"/>
      <c r="L114" s="167"/>
      <c r="M114" s="167"/>
      <c r="N114" s="167"/>
    </row>
    <row r="115" spans="2:14" s="303" customFormat="1">
      <c r="B115" s="177" t="s">
        <v>52</v>
      </c>
      <c r="C115" s="71">
        <v>125476</v>
      </c>
      <c r="D115" s="71">
        <v>11340</v>
      </c>
      <c r="E115" s="109">
        <v>69688</v>
      </c>
      <c r="K115" s="167"/>
      <c r="L115" s="167"/>
      <c r="M115" s="167"/>
      <c r="N115" s="167"/>
    </row>
    <row r="116" spans="2:14" s="303" customFormat="1">
      <c r="C116" s="179"/>
      <c r="D116" s="307"/>
      <c r="F116" s="307"/>
      <c r="K116" s="167"/>
      <c r="L116" s="167"/>
      <c r="M116" s="167"/>
      <c r="N116" s="167"/>
    </row>
    <row r="117" spans="2:14" s="303" customFormat="1"/>
    <row r="118" spans="2:14" s="303" customFormat="1"/>
    <row r="119" spans="2:14" s="303" customFormat="1"/>
    <row r="120" spans="2:14" s="303" customFormat="1"/>
    <row r="121" spans="2:14" s="303" customFormat="1"/>
    <row r="122" spans="2:14" s="303" customFormat="1"/>
    <row r="123" spans="2:14" s="303" customFormat="1"/>
    <row r="124" spans="2:14" s="303" customFormat="1"/>
    <row r="125" spans="2:14" s="303" customFormat="1"/>
    <row r="126" spans="2:14" s="303" customFormat="1"/>
    <row r="127" spans="2:14" s="303" customFormat="1"/>
    <row r="128" spans="2:14" s="303" customFormat="1"/>
    <row r="129" s="303" customFormat="1"/>
    <row r="130" s="303" customFormat="1"/>
    <row r="131" s="303" customFormat="1"/>
    <row r="132" s="303" customFormat="1"/>
    <row r="133" s="303" customFormat="1"/>
    <row r="134" s="303" customFormat="1"/>
    <row r="135" s="303" customFormat="1"/>
    <row r="136" s="303" customFormat="1"/>
    <row r="137" s="303" customFormat="1"/>
    <row r="138" s="303" customFormat="1"/>
    <row r="139" s="303" customFormat="1"/>
    <row r="140" s="303" customFormat="1"/>
    <row r="141" s="303" customFormat="1"/>
    <row r="142" s="303" customFormat="1"/>
    <row r="143" s="303" customFormat="1"/>
    <row r="144" s="303" customFormat="1"/>
    <row r="145" s="303" customFormat="1"/>
    <row r="146" s="303" customFormat="1"/>
    <row r="147" s="303" customFormat="1"/>
    <row r="148" s="303" customFormat="1"/>
    <row r="149" s="303" customFormat="1"/>
    <row r="150" s="303" customFormat="1"/>
    <row r="151" s="303" customFormat="1"/>
    <row r="152" s="303" customFormat="1"/>
    <row r="153" s="303" customFormat="1"/>
    <row r="154" s="303" customFormat="1"/>
    <row r="155" s="303" customFormat="1"/>
    <row r="156" s="303" customFormat="1"/>
    <row r="157" s="303" customFormat="1"/>
    <row r="158" s="303" customFormat="1"/>
    <row r="159" s="303" customFormat="1"/>
    <row r="160" s="303" customFormat="1"/>
    <row r="161" spans="1:18" s="303" customFormat="1"/>
    <row r="162" spans="1:18" s="303" customFormat="1"/>
    <row r="163" spans="1:18" s="303" customFormat="1"/>
    <row r="164" spans="1:18" s="303" customFormat="1"/>
    <row r="165" spans="1:18" s="303" customFormat="1"/>
    <row r="166" spans="1:18" s="303" customFormat="1"/>
    <row r="167" spans="1:18" s="303" customFormat="1"/>
    <row r="168" spans="1:18" s="303" customFormat="1"/>
    <row r="169" spans="1:18" s="303" customFormat="1"/>
    <row r="170" spans="1:18" s="303" customFormat="1"/>
    <row r="171" spans="1:18" s="303" customFormat="1">
      <c r="A171" s="455" t="s">
        <v>305</v>
      </c>
      <c r="B171" s="455"/>
      <c r="C171" s="455"/>
      <c r="D171" s="455"/>
      <c r="E171" s="455"/>
      <c r="F171" s="455"/>
      <c r="G171" s="455"/>
      <c r="H171" s="455"/>
    </row>
    <row r="173" spans="1:18" s="90" customFormat="1" ht="14.25" customHeight="1">
      <c r="A173" s="458" t="s">
        <v>475</v>
      </c>
      <c r="B173" s="458"/>
      <c r="C173" s="458"/>
      <c r="D173" s="458"/>
      <c r="E173" s="458"/>
      <c r="F173" s="458"/>
      <c r="G173" s="458"/>
      <c r="H173" s="458"/>
      <c r="I173" s="458"/>
      <c r="J173" s="458"/>
      <c r="K173" s="458"/>
      <c r="L173" s="458"/>
      <c r="M173" s="458"/>
      <c r="N173" s="458"/>
      <c r="O173" s="458"/>
      <c r="P173" s="458"/>
      <c r="Q173" s="458"/>
      <c r="R173" s="458"/>
    </row>
    <row r="174" spans="1:18" s="68" customFormat="1">
      <c r="A174" s="303"/>
      <c r="B174" s="303"/>
      <c r="C174" s="303"/>
      <c r="D174" s="303"/>
      <c r="E174" s="303"/>
      <c r="F174" s="303"/>
      <c r="G174" s="303"/>
      <c r="H174" s="303"/>
      <c r="I174" s="303"/>
      <c r="J174" s="303"/>
      <c r="K174" s="303"/>
      <c r="L174" s="303"/>
      <c r="M174" s="303"/>
      <c r="N174" s="303"/>
      <c r="O174" s="303"/>
      <c r="P174" s="303"/>
      <c r="Q174" s="303"/>
      <c r="R174" s="303"/>
    </row>
    <row r="175" spans="1:18" s="68" customFormat="1">
      <c r="A175" s="322"/>
      <c r="B175" s="322"/>
      <c r="C175" s="324" t="s">
        <v>71</v>
      </c>
      <c r="D175" s="324" t="s">
        <v>37</v>
      </c>
      <c r="E175" s="322" t="s">
        <v>69</v>
      </c>
      <c r="F175" s="322" t="s">
        <v>593</v>
      </c>
      <c r="G175" s="322" t="s">
        <v>594</v>
      </c>
      <c r="H175" s="322"/>
      <c r="I175" s="322"/>
      <c r="J175" s="322"/>
      <c r="K175" s="322"/>
      <c r="L175" s="322"/>
      <c r="M175" s="322"/>
      <c r="N175" s="322"/>
      <c r="O175" s="322"/>
      <c r="P175" s="322"/>
      <c r="Q175" s="322"/>
      <c r="R175" s="322"/>
    </row>
    <row r="176" spans="1:18" s="68" customFormat="1">
      <c r="A176" s="322"/>
      <c r="B176" s="322" t="s">
        <v>8</v>
      </c>
      <c r="C176" s="325">
        <v>1.2999999999999999E-2</v>
      </c>
      <c r="D176" s="322">
        <v>1.7</v>
      </c>
      <c r="E176" s="322"/>
      <c r="F176" s="161">
        <v>0.13800000000000001</v>
      </c>
      <c r="G176" s="161">
        <v>9.6000000000000002E-2</v>
      </c>
      <c r="H176" s="322"/>
      <c r="I176" s="322"/>
      <c r="J176" s="322"/>
      <c r="K176" s="322"/>
      <c r="L176" s="322"/>
      <c r="M176" s="322"/>
      <c r="N176" s="322"/>
      <c r="O176" s="322"/>
      <c r="P176" s="322"/>
      <c r="Q176" s="322"/>
      <c r="R176" s="322"/>
    </row>
    <row r="177" spans="1:18" s="68" customFormat="1">
      <c r="A177" s="322"/>
      <c r="B177" s="322" t="s">
        <v>10</v>
      </c>
      <c r="C177" s="325">
        <v>4.2000000000000003E-2</v>
      </c>
      <c r="D177" s="322">
        <v>2.2000000000000002</v>
      </c>
      <c r="E177" s="322"/>
      <c r="F177" s="161">
        <v>0.13800000000000001</v>
      </c>
      <c r="G177" s="161">
        <v>9.6000000000000002E-2</v>
      </c>
      <c r="H177" s="322"/>
      <c r="I177" s="322"/>
      <c r="J177" s="322"/>
      <c r="K177" s="322"/>
      <c r="L177" s="322"/>
      <c r="M177" s="322"/>
      <c r="N177" s="322"/>
      <c r="O177" s="322"/>
      <c r="P177" s="322"/>
      <c r="Q177" s="322"/>
      <c r="R177" s="322"/>
    </row>
    <row r="178" spans="1:18" s="68" customFormat="1">
      <c r="A178" s="322"/>
      <c r="B178" s="322" t="s">
        <v>13</v>
      </c>
      <c r="C178" s="325">
        <v>4.9000000000000002E-2</v>
      </c>
      <c r="D178" s="322">
        <v>1.2</v>
      </c>
      <c r="E178" s="322"/>
      <c r="F178" s="161">
        <v>0.13800000000000001</v>
      </c>
      <c r="G178" s="161">
        <v>9.6000000000000002E-2</v>
      </c>
      <c r="H178" s="322"/>
      <c r="I178" s="322"/>
      <c r="J178" s="322"/>
      <c r="K178" s="322"/>
      <c r="L178" s="322"/>
      <c r="M178" s="322"/>
      <c r="N178" s="322"/>
      <c r="O178" s="322"/>
      <c r="P178" s="322"/>
      <c r="Q178" s="322"/>
      <c r="R178" s="322"/>
    </row>
    <row r="179" spans="1:18" s="68" customFormat="1">
      <c r="A179" s="322"/>
      <c r="B179" s="322" t="s">
        <v>14</v>
      </c>
      <c r="C179" s="325">
        <v>0.05</v>
      </c>
      <c r="D179" s="322">
        <v>1.3</v>
      </c>
      <c r="E179" s="322"/>
      <c r="F179" s="161">
        <v>0.13800000000000001</v>
      </c>
      <c r="G179" s="161">
        <v>9.6000000000000002E-2</v>
      </c>
      <c r="H179" s="322"/>
      <c r="I179" s="322"/>
      <c r="J179" s="322"/>
      <c r="K179" s="322"/>
      <c r="L179" s="322"/>
      <c r="M179" s="322"/>
      <c r="N179" s="322"/>
      <c r="O179" s="322"/>
      <c r="P179" s="322"/>
      <c r="Q179" s="322"/>
      <c r="R179" s="322"/>
    </row>
    <row r="180" spans="1:18" s="68" customFormat="1">
      <c r="A180" s="322"/>
      <c r="B180" s="322" t="s">
        <v>9</v>
      </c>
      <c r="C180" s="325">
        <v>5.2999999999999999E-2</v>
      </c>
      <c r="D180" s="322">
        <v>1.7</v>
      </c>
      <c r="E180" s="322"/>
      <c r="F180" s="161">
        <v>0.13800000000000001</v>
      </c>
      <c r="G180" s="161">
        <v>9.6000000000000002E-2</v>
      </c>
      <c r="H180" s="322"/>
      <c r="I180" s="322"/>
      <c r="J180" s="322"/>
      <c r="K180" s="322"/>
      <c r="L180" s="322"/>
      <c r="M180" s="322"/>
      <c r="N180" s="322"/>
      <c r="O180" s="322"/>
      <c r="P180" s="322"/>
      <c r="Q180" s="322"/>
      <c r="R180" s="322"/>
    </row>
    <row r="181" spans="1:18" s="68" customFormat="1">
      <c r="A181" s="322"/>
      <c r="B181" s="322" t="s">
        <v>12</v>
      </c>
      <c r="C181" s="325">
        <v>0.06</v>
      </c>
      <c r="D181" s="322">
        <v>2.2000000000000002</v>
      </c>
      <c r="E181" s="322"/>
      <c r="F181" s="161">
        <v>0.13800000000000001</v>
      </c>
      <c r="G181" s="161">
        <v>9.6000000000000002E-2</v>
      </c>
      <c r="H181" s="322"/>
      <c r="I181" s="322"/>
      <c r="J181" s="322"/>
      <c r="K181" s="322"/>
      <c r="L181" s="322"/>
      <c r="M181" s="322"/>
      <c r="N181" s="322"/>
      <c r="O181" s="322"/>
      <c r="P181" s="322"/>
      <c r="Q181" s="322"/>
      <c r="R181" s="322"/>
    </row>
    <row r="182" spans="1:18" s="68" customFormat="1">
      <c r="A182" s="322"/>
      <c r="B182" s="322" t="s">
        <v>242</v>
      </c>
      <c r="C182" s="325">
        <v>6.2E-2</v>
      </c>
      <c r="D182" s="322">
        <v>3.3</v>
      </c>
      <c r="E182" s="322"/>
      <c r="F182" s="161">
        <v>0.13800000000000001</v>
      </c>
      <c r="G182" s="161">
        <v>9.6000000000000002E-2</v>
      </c>
      <c r="H182" s="322"/>
      <c r="I182" s="322"/>
      <c r="J182" s="322"/>
      <c r="K182" s="322"/>
      <c r="L182" s="322"/>
      <c r="M182" s="322"/>
      <c r="N182" s="322"/>
      <c r="O182" s="322"/>
      <c r="P182" s="322"/>
      <c r="Q182" s="322"/>
      <c r="R182" s="322"/>
    </row>
    <row r="183" spans="1:18" s="68" customFormat="1">
      <c r="A183" s="322"/>
      <c r="B183" s="322" t="s">
        <v>16</v>
      </c>
      <c r="C183" s="325">
        <v>6.3E-2</v>
      </c>
      <c r="D183" s="322">
        <v>2.4</v>
      </c>
      <c r="E183" s="322"/>
      <c r="F183" s="161">
        <v>0.13800000000000001</v>
      </c>
      <c r="G183" s="161">
        <v>9.6000000000000002E-2</v>
      </c>
      <c r="H183" s="322"/>
      <c r="I183" s="322"/>
      <c r="J183" s="322"/>
      <c r="K183" s="322"/>
      <c r="L183" s="322"/>
      <c r="M183" s="322"/>
      <c r="N183" s="322"/>
      <c r="O183" s="322"/>
      <c r="P183" s="322"/>
      <c r="Q183" s="322"/>
      <c r="R183" s="322"/>
    </row>
    <row r="184" spans="1:18" s="68" customFormat="1">
      <c r="A184" s="322"/>
      <c r="B184" s="322" t="s">
        <v>17</v>
      </c>
      <c r="C184" s="325">
        <v>7.0999999999999994E-2</v>
      </c>
      <c r="D184" s="322">
        <v>4.3</v>
      </c>
      <c r="E184" s="322"/>
      <c r="F184" s="161">
        <v>0.13800000000000001</v>
      </c>
      <c r="G184" s="161">
        <v>9.6000000000000002E-2</v>
      </c>
      <c r="H184" s="322"/>
      <c r="I184" s="322"/>
      <c r="J184" s="322"/>
      <c r="K184" s="322"/>
      <c r="L184" s="322"/>
      <c r="M184" s="322"/>
      <c r="N184" s="322"/>
      <c r="O184" s="322"/>
      <c r="P184" s="322"/>
      <c r="Q184" s="322"/>
      <c r="R184" s="322"/>
    </row>
    <row r="185" spans="1:18" s="68" customFormat="1">
      <c r="A185" s="322"/>
      <c r="B185" s="322" t="s">
        <v>15</v>
      </c>
      <c r="C185" s="325">
        <v>8.6999999999999994E-2</v>
      </c>
      <c r="D185" s="322">
        <v>1.8</v>
      </c>
      <c r="E185" s="322"/>
      <c r="F185" s="161">
        <v>0.13800000000000001</v>
      </c>
      <c r="G185" s="161">
        <v>9.6000000000000002E-2</v>
      </c>
      <c r="H185" s="322"/>
      <c r="I185" s="322"/>
      <c r="J185" s="322"/>
      <c r="K185" s="322"/>
      <c r="L185" s="322"/>
      <c r="M185" s="322"/>
      <c r="N185" s="322"/>
      <c r="O185" s="322"/>
      <c r="P185" s="322"/>
      <c r="Q185" s="322"/>
      <c r="R185" s="322"/>
    </row>
    <row r="186" spans="1:18" s="68" customFormat="1">
      <c r="A186" s="322"/>
      <c r="B186" s="322" t="s">
        <v>18</v>
      </c>
      <c r="C186" s="325">
        <v>9.2999999999999999E-2</v>
      </c>
      <c r="D186" s="322">
        <v>2.2000000000000002</v>
      </c>
      <c r="E186" s="322"/>
      <c r="F186" s="161">
        <v>0.13800000000000001</v>
      </c>
      <c r="G186" s="161">
        <v>9.6000000000000002E-2</v>
      </c>
      <c r="H186" s="322"/>
      <c r="I186" s="322"/>
      <c r="J186" s="322"/>
      <c r="K186" s="322"/>
      <c r="L186" s="322"/>
      <c r="M186" s="322"/>
      <c r="N186" s="322"/>
      <c r="O186" s="322"/>
      <c r="P186" s="322"/>
      <c r="Q186" s="322"/>
      <c r="R186" s="322"/>
    </row>
    <row r="187" spans="1:18" s="68" customFormat="1">
      <c r="A187" s="322"/>
      <c r="B187" s="322" t="s">
        <v>20</v>
      </c>
      <c r="C187" s="325">
        <v>9.9000000000000005E-2</v>
      </c>
      <c r="D187" s="322">
        <v>2.5</v>
      </c>
      <c r="E187" s="322"/>
      <c r="F187" s="161">
        <v>0.13800000000000001</v>
      </c>
      <c r="G187" s="161">
        <v>9.6000000000000002E-2</v>
      </c>
      <c r="H187" s="322"/>
      <c r="I187" s="322"/>
      <c r="J187" s="322"/>
      <c r="K187" s="322"/>
      <c r="L187" s="322"/>
      <c r="M187" s="322"/>
      <c r="N187" s="322"/>
      <c r="O187" s="322"/>
      <c r="P187" s="322"/>
      <c r="Q187" s="322"/>
      <c r="R187" s="322"/>
    </row>
    <row r="188" spans="1:18" s="68" customFormat="1">
      <c r="A188" s="322"/>
      <c r="B188" s="322" t="s">
        <v>19</v>
      </c>
      <c r="C188" s="325">
        <v>0.111</v>
      </c>
      <c r="D188" s="322">
        <v>2.5</v>
      </c>
      <c r="E188" s="322"/>
      <c r="F188" s="161">
        <v>0.13800000000000001</v>
      </c>
      <c r="G188" s="161">
        <v>9.6000000000000002E-2</v>
      </c>
      <c r="H188" s="322"/>
      <c r="I188" s="322"/>
      <c r="J188" s="322"/>
      <c r="K188" s="322"/>
      <c r="L188" s="322"/>
      <c r="M188" s="322"/>
      <c r="N188" s="322"/>
      <c r="O188" s="322"/>
      <c r="P188" s="322"/>
      <c r="Q188" s="322"/>
      <c r="R188" s="322"/>
    </row>
    <row r="189" spans="1:18" s="68" customFormat="1">
      <c r="A189" s="322"/>
      <c r="B189" s="322" t="s">
        <v>32</v>
      </c>
      <c r="C189" s="325">
        <v>0.11600000000000001</v>
      </c>
      <c r="D189" s="322">
        <v>7.2</v>
      </c>
      <c r="E189" s="322"/>
      <c r="F189" s="161">
        <v>0.13800000000000001</v>
      </c>
      <c r="G189" s="161">
        <v>9.6000000000000002E-2</v>
      </c>
      <c r="H189" s="322"/>
      <c r="I189" s="322"/>
      <c r="J189" s="322"/>
      <c r="K189" s="322"/>
      <c r="L189" s="322"/>
      <c r="M189" s="322"/>
      <c r="N189" s="322"/>
      <c r="O189" s="322"/>
      <c r="P189" s="322"/>
      <c r="Q189" s="303"/>
      <c r="R189" s="303"/>
    </row>
    <row r="190" spans="1:18" s="68" customFormat="1">
      <c r="A190" s="322"/>
      <c r="B190" s="322" t="s">
        <v>22</v>
      </c>
      <c r="C190" s="325">
        <v>0.11899999999999999</v>
      </c>
      <c r="D190" s="322">
        <v>2.6</v>
      </c>
      <c r="E190" s="322"/>
      <c r="F190" s="161">
        <v>0.13800000000000001</v>
      </c>
      <c r="G190" s="161">
        <v>9.6000000000000002E-2</v>
      </c>
      <c r="H190" s="322"/>
      <c r="I190" s="322"/>
      <c r="J190" s="322"/>
      <c r="K190" s="322"/>
      <c r="L190" s="322"/>
      <c r="M190" s="322"/>
      <c r="N190" s="322"/>
      <c r="O190" s="322"/>
      <c r="P190" s="322"/>
      <c r="Q190" s="303"/>
      <c r="R190" s="303"/>
    </row>
    <row r="191" spans="1:18" s="68" customFormat="1">
      <c r="A191" s="322"/>
      <c r="B191" s="322" t="s">
        <v>25</v>
      </c>
      <c r="C191" s="325">
        <v>0.13400000000000001</v>
      </c>
      <c r="D191" s="322">
        <v>3.8</v>
      </c>
      <c r="E191" s="327"/>
      <c r="F191" s="161">
        <v>0.13800000000000001</v>
      </c>
      <c r="G191" s="161">
        <v>9.6000000000000002E-2</v>
      </c>
      <c r="H191" s="322"/>
      <c r="I191" s="322"/>
      <c r="J191" s="322"/>
      <c r="K191" s="328"/>
      <c r="L191" s="328"/>
      <c r="M191" s="328"/>
      <c r="N191" s="328"/>
      <c r="O191" s="328"/>
      <c r="P191" s="328"/>
      <c r="Q191" s="303"/>
      <c r="R191" s="303"/>
    </row>
    <row r="192" spans="1:18" s="68" customFormat="1">
      <c r="A192" s="322"/>
      <c r="B192" s="322" t="s">
        <v>28</v>
      </c>
      <c r="C192" s="325">
        <v>0.13400000000000001</v>
      </c>
      <c r="D192" s="322">
        <v>4.0999999999999996</v>
      </c>
      <c r="E192" s="322"/>
      <c r="F192" s="161">
        <v>0.13800000000000001</v>
      </c>
      <c r="G192" s="161">
        <v>9.6000000000000002E-2</v>
      </c>
      <c r="H192" s="322"/>
      <c r="I192" s="322"/>
      <c r="J192" s="322"/>
      <c r="K192" s="322"/>
      <c r="L192" s="322"/>
      <c r="M192" s="322"/>
      <c r="N192" s="322"/>
      <c r="O192" s="322"/>
      <c r="P192" s="322"/>
      <c r="Q192" s="303"/>
      <c r="R192" s="303"/>
    </row>
    <row r="193" spans="1:18" s="68" customFormat="1">
      <c r="A193" s="322"/>
      <c r="B193" s="322" t="s">
        <v>26</v>
      </c>
      <c r="C193" s="325">
        <v>0.151</v>
      </c>
      <c r="D193" s="322">
        <v>2.2999999999999998</v>
      </c>
      <c r="E193" s="322"/>
      <c r="F193" s="161">
        <v>0.13800000000000001</v>
      </c>
      <c r="G193" s="161">
        <v>9.6000000000000002E-2</v>
      </c>
      <c r="H193" s="322"/>
      <c r="I193" s="322"/>
      <c r="J193" s="322"/>
      <c r="K193" s="322"/>
      <c r="L193" s="322"/>
      <c r="M193" s="322"/>
      <c r="N193" s="322"/>
      <c r="O193" s="322"/>
      <c r="P193" s="322"/>
      <c r="Q193" s="303"/>
      <c r="R193" s="303"/>
    </row>
    <row r="194" spans="1:18" s="68" customFormat="1">
      <c r="A194" s="322"/>
      <c r="B194" s="322" t="s">
        <v>23</v>
      </c>
      <c r="C194" s="325">
        <v>0.161</v>
      </c>
      <c r="D194" s="322">
        <v>2.2999999999999998</v>
      </c>
      <c r="E194" s="322"/>
      <c r="F194" s="161">
        <v>0.13800000000000001</v>
      </c>
      <c r="G194" s="161">
        <v>9.6000000000000002E-2</v>
      </c>
      <c r="H194" s="322"/>
      <c r="I194" s="322"/>
      <c r="J194" s="322"/>
      <c r="K194" s="322"/>
      <c r="L194" s="322"/>
      <c r="M194" s="322"/>
      <c r="N194" s="322"/>
      <c r="O194" s="322"/>
      <c r="P194" s="322"/>
      <c r="Q194" s="303"/>
      <c r="R194" s="303"/>
    </row>
    <row r="195" spans="1:18" s="196" customFormat="1">
      <c r="A195" s="329"/>
      <c r="B195" s="329" t="s">
        <v>27</v>
      </c>
      <c r="C195" s="329"/>
      <c r="D195" s="329">
        <v>2</v>
      </c>
      <c r="E195" s="327">
        <v>0.16200000000000001</v>
      </c>
      <c r="F195" s="105">
        <v>0.13800000000000001</v>
      </c>
      <c r="G195" s="105">
        <v>9.6000000000000002E-2</v>
      </c>
      <c r="H195" s="329"/>
      <c r="I195" s="329"/>
      <c r="J195" s="329"/>
      <c r="K195" s="329"/>
      <c r="L195" s="329"/>
      <c r="M195" s="329"/>
      <c r="N195" s="329"/>
      <c r="O195" s="329"/>
      <c r="P195" s="329"/>
      <c r="Q195" s="304"/>
      <c r="R195" s="304"/>
    </row>
    <row r="196" spans="1:18" s="68" customFormat="1">
      <c r="A196" s="322"/>
      <c r="B196" s="322" t="s">
        <v>24</v>
      </c>
      <c r="C196" s="325">
        <v>0.16900000000000001</v>
      </c>
      <c r="D196" s="322">
        <v>8.6999999999999993</v>
      </c>
      <c r="E196" s="322"/>
      <c r="F196" s="161">
        <v>0.13800000000000001</v>
      </c>
      <c r="G196" s="161">
        <v>9.6000000000000002E-2</v>
      </c>
      <c r="H196" s="322"/>
      <c r="I196" s="322"/>
      <c r="J196" s="322"/>
      <c r="K196" s="328"/>
      <c r="L196" s="328"/>
      <c r="M196" s="328"/>
      <c r="N196" s="328"/>
      <c r="O196" s="328"/>
      <c r="P196" s="328"/>
      <c r="Q196" s="303"/>
      <c r="R196" s="303"/>
    </row>
    <row r="197" spans="1:18" s="68" customFormat="1">
      <c r="A197" s="322"/>
      <c r="B197" s="331" t="s">
        <v>64</v>
      </c>
      <c r="C197" s="332">
        <v>0.13800000000000001</v>
      </c>
      <c r="D197" s="333">
        <v>0.5</v>
      </c>
      <c r="E197" s="322"/>
      <c r="F197" s="161">
        <v>0.13800000000000001</v>
      </c>
      <c r="G197" s="161">
        <v>9.6000000000000002E-2</v>
      </c>
      <c r="H197" s="322"/>
      <c r="I197" s="322"/>
      <c r="J197" s="322"/>
      <c r="K197" s="322"/>
      <c r="L197" s="322"/>
      <c r="M197" s="322"/>
      <c r="N197" s="322"/>
      <c r="O197" s="322"/>
      <c r="P197" s="322"/>
      <c r="Q197" s="303"/>
      <c r="R197" s="303"/>
    </row>
    <row r="198" spans="1:18" s="68" customFormat="1">
      <c r="A198" s="322"/>
      <c r="B198" s="334" t="s">
        <v>44</v>
      </c>
      <c r="C198" s="332">
        <v>9.6000000000000002E-2</v>
      </c>
      <c r="D198" s="333">
        <v>0.1</v>
      </c>
      <c r="E198" s="322"/>
      <c r="F198" s="161">
        <v>0.13800000000000001</v>
      </c>
      <c r="G198" s="161">
        <v>9.6000000000000002E-2</v>
      </c>
      <c r="H198" s="322"/>
      <c r="I198" s="322"/>
      <c r="J198" s="322"/>
      <c r="K198" s="328"/>
      <c r="L198" s="328"/>
      <c r="M198" s="328"/>
      <c r="N198" s="328"/>
      <c r="O198" s="328"/>
      <c r="P198" s="328"/>
      <c r="Q198" s="303"/>
      <c r="R198" s="303"/>
    </row>
    <row r="199" spans="1:18" s="68" customFormat="1">
      <c r="A199" s="303"/>
      <c r="B199" s="303"/>
      <c r="C199" s="303"/>
      <c r="D199" s="303"/>
      <c r="E199" s="303"/>
      <c r="F199" s="303"/>
      <c r="G199" s="303"/>
      <c r="H199" s="303"/>
      <c r="I199" s="303"/>
      <c r="J199" s="303"/>
      <c r="K199" s="303"/>
      <c r="L199" s="303"/>
      <c r="M199" s="303"/>
      <c r="N199" s="303"/>
      <c r="O199" s="303"/>
      <c r="P199" s="303"/>
      <c r="Q199" s="303"/>
      <c r="R199" s="303"/>
    </row>
    <row r="200" spans="1:18" s="68" customFormat="1" ht="14.25" customHeight="1">
      <c r="A200" s="452" t="s">
        <v>291</v>
      </c>
      <c r="B200" s="452"/>
      <c r="C200" s="452"/>
      <c r="D200" s="452"/>
      <c r="E200" s="452"/>
      <c r="F200" s="452"/>
      <c r="G200" s="452"/>
      <c r="H200" s="452"/>
      <c r="I200" s="452"/>
      <c r="J200" s="322"/>
      <c r="K200" s="322"/>
      <c r="L200" s="322"/>
      <c r="M200" s="322"/>
      <c r="N200" s="322"/>
      <c r="O200" s="322"/>
      <c r="P200" s="322"/>
      <c r="Q200" s="303"/>
      <c r="R200" s="303"/>
    </row>
    <row r="201" spans="1:18" s="68" customFormat="1" ht="15" customHeight="1">
      <c r="A201" s="452" t="s">
        <v>72</v>
      </c>
      <c r="B201" s="452"/>
      <c r="C201" s="452"/>
      <c r="D201" s="452"/>
      <c r="E201" s="452"/>
      <c r="F201" s="452"/>
      <c r="G201" s="452"/>
      <c r="H201" s="452"/>
      <c r="I201" s="452"/>
      <c r="J201" s="322"/>
      <c r="K201" s="322"/>
      <c r="L201" s="322"/>
      <c r="M201" s="322"/>
      <c r="N201" s="322"/>
      <c r="O201" s="322"/>
      <c r="P201" s="322"/>
      <c r="Q201" s="303"/>
      <c r="R201" s="303"/>
    </row>
    <row r="202" spans="1:18">
      <c r="A202" s="85"/>
      <c r="B202" s="85"/>
      <c r="C202" s="85"/>
      <c r="D202" s="85"/>
      <c r="E202" s="85"/>
      <c r="F202" s="85"/>
      <c r="G202" s="85"/>
      <c r="H202" s="85"/>
      <c r="I202" s="85"/>
      <c r="J202" s="68"/>
      <c r="K202" s="68"/>
      <c r="L202" s="68"/>
      <c r="M202" s="68"/>
      <c r="N202" s="68"/>
      <c r="O202" s="68"/>
      <c r="P202" s="68"/>
      <c r="Q202" s="68"/>
      <c r="R202" s="68"/>
    </row>
    <row r="203" spans="1:18" s="323" customFormat="1">
      <c r="A203" s="458" t="s">
        <v>476</v>
      </c>
      <c r="B203" s="458"/>
      <c r="C203" s="458"/>
      <c r="D203" s="458"/>
      <c r="E203" s="458"/>
      <c r="F203" s="458"/>
      <c r="G203" s="458"/>
      <c r="H203" s="458"/>
      <c r="I203" s="458"/>
      <c r="J203" s="458"/>
      <c r="K203" s="458"/>
      <c r="L203" s="458"/>
      <c r="M203" s="458"/>
      <c r="N203" s="458"/>
      <c r="O203" s="458"/>
      <c r="P203" s="458"/>
      <c r="Q203" s="458"/>
      <c r="R203" s="458"/>
    </row>
    <row r="204" spans="1:18" s="322" customFormat="1">
      <c r="A204" s="335"/>
      <c r="B204" s="335"/>
      <c r="C204" s="335"/>
      <c r="D204" s="335"/>
      <c r="E204" s="335"/>
      <c r="F204" s="335"/>
      <c r="G204" s="335"/>
      <c r="H204" s="335"/>
      <c r="I204" s="335"/>
    </row>
    <row r="205" spans="1:18" s="322" customFormat="1">
      <c r="B205" s="324"/>
      <c r="C205" s="324" t="s">
        <v>71</v>
      </c>
      <c r="D205" s="324" t="s">
        <v>37</v>
      </c>
    </row>
    <row r="206" spans="1:18" s="322" customFormat="1">
      <c r="B206" s="317">
        <v>2015</v>
      </c>
      <c r="C206" s="45">
        <v>0.222</v>
      </c>
      <c r="D206" s="333">
        <v>2.9</v>
      </c>
    </row>
    <row r="207" spans="1:18" s="322" customFormat="1">
      <c r="B207" s="317">
        <v>2016</v>
      </c>
      <c r="C207" s="45">
        <v>0.23200000000000001</v>
      </c>
      <c r="D207" s="333">
        <v>2.8</v>
      </c>
    </row>
    <row r="208" spans="1:18" s="322" customFormat="1">
      <c r="B208" s="317">
        <v>2017</v>
      </c>
      <c r="C208" s="45">
        <v>0.223</v>
      </c>
      <c r="D208" s="333">
        <v>3.1</v>
      </c>
    </row>
    <row r="209" spans="1:16" s="322" customFormat="1">
      <c r="B209" s="317">
        <v>2018</v>
      </c>
      <c r="C209" s="45">
        <v>0.16800000000000001</v>
      </c>
      <c r="D209" s="333">
        <v>2.6</v>
      </c>
    </row>
    <row r="210" spans="1:16" s="322" customFormat="1">
      <c r="B210" s="317">
        <v>2019</v>
      </c>
      <c r="C210" s="45">
        <v>0.16200000000000001</v>
      </c>
      <c r="D210" s="333">
        <v>2</v>
      </c>
    </row>
    <row r="211" spans="1:16" s="322" customFormat="1"/>
    <row r="212" spans="1:16" s="322" customFormat="1">
      <c r="A212" s="452" t="s">
        <v>292</v>
      </c>
      <c r="B212" s="452"/>
      <c r="C212" s="452"/>
      <c r="D212" s="452"/>
      <c r="E212" s="452"/>
      <c r="F212" s="452"/>
      <c r="G212" s="452"/>
      <c r="H212" s="452"/>
      <c r="I212" s="452"/>
    </row>
    <row r="213" spans="1:16" s="322" customFormat="1">
      <c r="A213" s="452" t="s">
        <v>72</v>
      </c>
      <c r="B213" s="452"/>
      <c r="C213" s="452"/>
      <c r="D213" s="452"/>
      <c r="E213" s="452"/>
      <c r="F213" s="452"/>
      <c r="G213" s="452"/>
      <c r="H213" s="452"/>
      <c r="I213" s="452"/>
    </row>
    <row r="214" spans="1:16" s="322" customFormat="1"/>
    <row r="215" spans="1:16" s="322" customFormat="1">
      <c r="A215" s="451" t="s">
        <v>511</v>
      </c>
      <c r="B215" s="451"/>
      <c r="C215" s="451"/>
      <c r="D215" s="451"/>
      <c r="E215" s="451"/>
      <c r="F215" s="451"/>
      <c r="G215" s="451"/>
      <c r="H215" s="451"/>
      <c r="I215" s="451"/>
      <c r="J215" s="18"/>
      <c r="K215" s="91"/>
      <c r="L215" s="91"/>
      <c r="M215" s="91"/>
      <c r="N215" s="91"/>
      <c r="O215" s="91"/>
      <c r="P215" s="91"/>
    </row>
    <row r="216" spans="1:16" s="322" customFormat="1">
      <c r="K216" s="328"/>
      <c r="L216" s="328"/>
      <c r="M216" s="328"/>
      <c r="N216" s="328"/>
      <c r="O216" s="328"/>
      <c r="P216" s="328"/>
    </row>
    <row r="217" spans="1:16" s="322" customFormat="1">
      <c r="C217" s="324" t="s">
        <v>71</v>
      </c>
      <c r="D217" s="324" t="s">
        <v>37</v>
      </c>
      <c r="E217" s="322" t="s">
        <v>319</v>
      </c>
      <c r="K217" s="328"/>
      <c r="L217" s="328"/>
      <c r="M217" s="328"/>
      <c r="N217" s="328"/>
      <c r="O217" s="328"/>
      <c r="P217" s="328"/>
    </row>
    <row r="218" spans="1:16" s="322" customFormat="1">
      <c r="B218" s="322" t="s">
        <v>61</v>
      </c>
      <c r="C218" s="325">
        <v>0.34799999999999998</v>
      </c>
      <c r="D218" s="322">
        <v>3.4</v>
      </c>
      <c r="E218" s="325">
        <v>0.19800000000000001</v>
      </c>
      <c r="K218" s="328"/>
      <c r="L218" s="328"/>
      <c r="M218" s="328"/>
      <c r="N218" s="328"/>
      <c r="O218" s="328"/>
      <c r="P218" s="328"/>
    </row>
    <row r="219" spans="1:16" s="322" customFormat="1">
      <c r="B219" s="322" t="s">
        <v>163</v>
      </c>
      <c r="C219" s="325">
        <v>0.33100000000000002</v>
      </c>
      <c r="D219" s="322">
        <v>2.2999999999999998</v>
      </c>
      <c r="E219" s="325">
        <v>0.19800000000000001</v>
      </c>
      <c r="K219" s="328"/>
      <c r="L219" s="328"/>
      <c r="M219" s="328"/>
      <c r="N219" s="328"/>
      <c r="O219" s="328"/>
      <c r="P219" s="328"/>
    </row>
    <row r="220" spans="1:16" s="322" customFormat="1">
      <c r="B220" s="322" t="s">
        <v>91</v>
      </c>
      <c r="C220" s="325">
        <v>0.20699999999999999</v>
      </c>
      <c r="D220" s="322">
        <v>9</v>
      </c>
      <c r="E220" s="325">
        <v>0.19800000000000001</v>
      </c>
      <c r="K220" s="328"/>
      <c r="L220" s="328"/>
      <c r="M220" s="328"/>
      <c r="N220" s="328"/>
      <c r="O220" s="328"/>
      <c r="P220" s="328"/>
    </row>
    <row r="221" spans="1:16" s="322" customFormat="1">
      <c r="B221" s="322" t="s">
        <v>57</v>
      </c>
      <c r="C221" s="325">
        <v>0.17</v>
      </c>
      <c r="D221" s="322">
        <v>7.6</v>
      </c>
      <c r="E221" s="325">
        <v>0.19800000000000001</v>
      </c>
      <c r="K221" s="328"/>
      <c r="L221" s="328"/>
      <c r="M221" s="328"/>
      <c r="N221" s="328"/>
      <c r="O221" s="328"/>
      <c r="P221" s="328"/>
    </row>
    <row r="222" spans="1:16" s="322" customFormat="1">
      <c r="B222" s="322" t="s">
        <v>51</v>
      </c>
      <c r="C222" s="325">
        <v>0.109</v>
      </c>
      <c r="D222" s="322">
        <v>5.2</v>
      </c>
      <c r="E222" s="325">
        <v>0.19800000000000001</v>
      </c>
      <c r="K222" s="328"/>
      <c r="L222" s="328"/>
      <c r="M222" s="328"/>
      <c r="N222" s="328"/>
      <c r="O222" s="328"/>
      <c r="P222" s="328"/>
    </row>
    <row r="223" spans="1:16" s="322" customFormat="1">
      <c r="B223" s="322" t="s">
        <v>237</v>
      </c>
      <c r="C223" s="325">
        <v>0.105</v>
      </c>
      <c r="D223" s="322">
        <v>2.5</v>
      </c>
      <c r="E223" s="325">
        <v>0.19800000000000001</v>
      </c>
      <c r="K223" s="328"/>
      <c r="L223" s="328"/>
      <c r="M223" s="328"/>
      <c r="N223" s="328"/>
      <c r="O223" s="328"/>
      <c r="P223" s="328"/>
    </row>
    <row r="224" spans="1:16" s="322" customFormat="1">
      <c r="B224" s="322" t="s">
        <v>58</v>
      </c>
      <c r="C224" s="325">
        <v>9.8000000000000004E-2</v>
      </c>
      <c r="D224" s="322">
        <v>7.2</v>
      </c>
      <c r="E224" s="325">
        <v>0.19800000000000001</v>
      </c>
      <c r="K224" s="328"/>
      <c r="L224" s="328"/>
      <c r="M224" s="328"/>
      <c r="N224" s="328"/>
      <c r="O224" s="328"/>
      <c r="P224" s="328"/>
    </row>
    <row r="225" spans="2:16" s="322" customFormat="1">
      <c r="B225" s="322" t="s">
        <v>90</v>
      </c>
      <c r="C225" s="325">
        <v>9.1999999999999998E-2</v>
      </c>
      <c r="D225" s="322">
        <v>11.7</v>
      </c>
      <c r="E225" s="325">
        <v>0.19800000000000001</v>
      </c>
      <c r="K225" s="328"/>
      <c r="L225" s="328"/>
      <c r="M225" s="328"/>
      <c r="N225" s="328"/>
      <c r="O225" s="328"/>
      <c r="P225" s="328"/>
    </row>
    <row r="226" spans="2:16" s="322" customFormat="1">
      <c r="B226" s="322" t="s">
        <v>56</v>
      </c>
      <c r="C226" s="325">
        <v>5.9000000000000004E-2</v>
      </c>
      <c r="D226" s="322">
        <v>5.0999999999999996</v>
      </c>
      <c r="E226" s="325">
        <v>0.19800000000000001</v>
      </c>
      <c r="K226" s="328"/>
      <c r="L226" s="328"/>
      <c r="M226" s="328"/>
      <c r="N226" s="328"/>
      <c r="O226" s="328"/>
      <c r="P226" s="328"/>
    </row>
    <row r="227" spans="2:16" s="322" customFormat="1">
      <c r="B227" s="322" t="s">
        <v>48</v>
      </c>
      <c r="C227" s="325">
        <v>5.7000000000000002E-2</v>
      </c>
      <c r="D227" s="322">
        <v>8.8000000000000007</v>
      </c>
      <c r="E227" s="325">
        <v>0.19800000000000001</v>
      </c>
      <c r="K227" s="328"/>
      <c r="L227" s="328"/>
      <c r="M227" s="328"/>
      <c r="N227" s="328"/>
      <c r="O227" s="328"/>
      <c r="P227" s="328"/>
    </row>
    <row r="228" spans="2:16" s="322" customFormat="1">
      <c r="B228" s="322" t="s">
        <v>54</v>
      </c>
      <c r="C228" s="325">
        <v>5.5999999999999994E-2</v>
      </c>
      <c r="D228" s="322">
        <v>6.2</v>
      </c>
      <c r="E228" s="325">
        <v>0.19800000000000001</v>
      </c>
      <c r="K228" s="328"/>
      <c r="L228" s="328"/>
      <c r="M228" s="328"/>
      <c r="N228" s="328"/>
      <c r="O228" s="328"/>
      <c r="P228" s="328"/>
    </row>
    <row r="229" spans="2:16" s="322" customFormat="1">
      <c r="B229" s="322" t="s">
        <v>49</v>
      </c>
      <c r="C229" s="325">
        <v>4.4000000000000004E-2</v>
      </c>
      <c r="D229" s="322">
        <v>4</v>
      </c>
      <c r="E229" s="325">
        <v>0.19800000000000001</v>
      </c>
      <c r="K229" s="328"/>
      <c r="L229" s="328"/>
      <c r="M229" s="328"/>
      <c r="N229" s="328"/>
      <c r="O229" s="328"/>
      <c r="P229" s="328"/>
    </row>
    <row r="230" spans="2:16" s="322" customFormat="1">
      <c r="B230" s="322" t="s">
        <v>53</v>
      </c>
      <c r="C230" s="325">
        <v>4.2999999999999997E-2</v>
      </c>
      <c r="D230" s="322">
        <v>5.5</v>
      </c>
      <c r="E230" s="325">
        <v>0.19800000000000001</v>
      </c>
      <c r="K230" s="328"/>
      <c r="L230" s="328"/>
      <c r="M230" s="328"/>
      <c r="N230" s="328"/>
      <c r="O230" s="328"/>
      <c r="P230" s="328"/>
    </row>
    <row r="231" spans="2:16" s="322" customFormat="1">
      <c r="B231" s="322" t="s">
        <v>47</v>
      </c>
      <c r="C231" s="325">
        <v>3.2000000000000001E-2</v>
      </c>
      <c r="D231" s="322">
        <v>2.4</v>
      </c>
      <c r="E231" s="325">
        <v>0.19800000000000001</v>
      </c>
      <c r="K231" s="328"/>
      <c r="L231" s="328"/>
      <c r="M231" s="328"/>
      <c r="N231" s="328"/>
      <c r="O231" s="328"/>
      <c r="P231" s="328"/>
    </row>
    <row r="232" spans="2:16" s="322" customFormat="1">
      <c r="B232" s="322" t="s">
        <v>55</v>
      </c>
      <c r="C232" s="325">
        <v>2.8999999999999998E-2</v>
      </c>
      <c r="D232" s="322">
        <v>1.3</v>
      </c>
      <c r="E232" s="325">
        <v>0.19800000000000001</v>
      </c>
      <c r="K232" s="328"/>
      <c r="L232" s="328"/>
      <c r="M232" s="328"/>
      <c r="N232" s="328"/>
      <c r="O232" s="328"/>
      <c r="P232" s="328"/>
    </row>
    <row r="233" spans="2:16" s="322" customFormat="1">
      <c r="B233" s="322" t="s">
        <v>52</v>
      </c>
      <c r="C233" s="325">
        <v>2E-3</v>
      </c>
      <c r="D233" s="322">
        <v>0.4</v>
      </c>
      <c r="E233" s="325">
        <v>0.19800000000000001</v>
      </c>
      <c r="K233" s="328"/>
      <c r="L233" s="328"/>
      <c r="M233" s="328"/>
      <c r="N233" s="328"/>
      <c r="O233" s="328"/>
      <c r="P233" s="328"/>
    </row>
    <row r="234" spans="2:16" s="322" customFormat="1">
      <c r="K234" s="328"/>
      <c r="L234" s="328"/>
      <c r="M234" s="328"/>
      <c r="N234" s="328"/>
      <c r="O234" s="328"/>
      <c r="P234" s="328"/>
    </row>
    <row r="235" spans="2:16" s="322" customFormat="1"/>
    <row r="236" spans="2:16" s="322" customFormat="1"/>
    <row r="237" spans="2:16" s="322" customFormat="1"/>
    <row r="238" spans="2:16" s="322" customFormat="1"/>
    <row r="239" spans="2:16" s="322" customFormat="1"/>
    <row r="240" spans="2:16" s="322" customFormat="1"/>
    <row r="241" s="322" customFormat="1"/>
    <row r="242" s="322" customFormat="1"/>
    <row r="243" s="322" customFormat="1"/>
    <row r="244" s="322" customFormat="1"/>
    <row r="245" s="322" customFormat="1"/>
    <row r="246" s="322" customFormat="1"/>
    <row r="247" s="322" customFormat="1"/>
    <row r="248" s="322" customFormat="1"/>
    <row r="249" s="322" customFormat="1"/>
    <row r="250" s="322" customFormat="1"/>
    <row r="251" s="322" customFormat="1"/>
    <row r="252" s="322" customFormat="1"/>
    <row r="253" s="322" customFormat="1"/>
    <row r="254" s="322" customFormat="1"/>
    <row r="255" s="322" customFormat="1"/>
    <row r="256" s="322" customFormat="1"/>
    <row r="257" s="322" customFormat="1"/>
    <row r="258" s="322" customFormat="1"/>
    <row r="259" s="322" customFormat="1"/>
    <row r="260" s="322" customFormat="1"/>
    <row r="261" s="322" customFormat="1"/>
    <row r="262" s="322" customFormat="1"/>
    <row r="263" s="322" customFormat="1"/>
    <row r="264" s="322" customFormat="1"/>
    <row r="265" s="322" customFormat="1"/>
    <row r="266" s="322" customFormat="1"/>
    <row r="267" s="322" customFormat="1"/>
    <row r="268" s="322" customFormat="1"/>
    <row r="269" s="322" customFormat="1"/>
    <row r="270" s="322" customFormat="1"/>
    <row r="271" s="322" customFormat="1"/>
    <row r="272" s="322" customFormat="1"/>
    <row r="273" s="322" customFormat="1"/>
    <row r="274" s="322" customFormat="1"/>
    <row r="275" s="322" customFormat="1"/>
    <row r="276" s="322" customFormat="1"/>
    <row r="277" s="322" customFormat="1"/>
    <row r="278" s="322" customFormat="1"/>
    <row r="279" s="322" customFormat="1"/>
    <row r="280" s="322" customFormat="1"/>
    <row r="281" s="322" customFormat="1"/>
    <row r="282" s="322" customFormat="1"/>
    <row r="283" s="322" customFormat="1"/>
    <row r="284" s="322" customFormat="1"/>
    <row r="285" s="322" customFormat="1"/>
    <row r="286" s="322" customFormat="1"/>
    <row r="287" s="322" customFormat="1"/>
    <row r="288" s="322" customFormat="1"/>
    <row r="289" spans="1:9" s="322" customFormat="1">
      <c r="A289" s="452" t="s">
        <v>293</v>
      </c>
      <c r="B289" s="452"/>
      <c r="C289" s="452"/>
      <c r="D289" s="452"/>
      <c r="E289" s="452"/>
      <c r="F289" s="452"/>
      <c r="G289" s="452"/>
      <c r="H289" s="452"/>
      <c r="I289" s="452"/>
    </row>
    <row r="290" spans="1:9" s="322" customFormat="1">
      <c r="A290" s="452" t="s">
        <v>72</v>
      </c>
      <c r="B290" s="452"/>
      <c r="C290" s="452"/>
      <c r="D290" s="452"/>
      <c r="E290" s="452"/>
      <c r="F290" s="452"/>
      <c r="G290" s="452"/>
      <c r="H290" s="452"/>
      <c r="I290" s="452"/>
    </row>
  </sheetData>
  <sortState xmlns:xlrd2="http://schemas.microsoft.com/office/spreadsheetml/2017/richdata2" ref="B218:D233">
    <sortCondition descending="1" ref="C218:C233"/>
  </sortState>
  <mergeCells count="17">
    <mergeCell ref="A27:I27"/>
    <mergeCell ref="A28:I28"/>
    <mergeCell ref="A57:H57"/>
    <mergeCell ref="A84:H84"/>
    <mergeCell ref="A86:H86"/>
    <mergeCell ref="A95:H95"/>
    <mergeCell ref="A97:H97"/>
    <mergeCell ref="A171:H171"/>
    <mergeCell ref="A213:I213"/>
    <mergeCell ref="A215:I215"/>
    <mergeCell ref="A289:I289"/>
    <mergeCell ref="A290:I290"/>
    <mergeCell ref="A203:R203"/>
    <mergeCell ref="A212:I212"/>
    <mergeCell ref="A173:R173"/>
    <mergeCell ref="A200:I200"/>
    <mergeCell ref="A201:I20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3"/>
  <sheetViews>
    <sheetView topLeftCell="A4" zoomScale="84" zoomScaleNormal="84" workbookViewId="0">
      <selection activeCell="K13" sqref="K13"/>
    </sheetView>
  </sheetViews>
  <sheetFormatPr defaultColWidth="8.6640625" defaultRowHeight="14.4"/>
  <cols>
    <col min="1" max="1" width="16.44140625" customWidth="1"/>
    <col min="2" max="2" width="19.44140625" customWidth="1"/>
    <col min="3" max="3" width="13.33203125" customWidth="1"/>
    <col min="4" max="4" width="11.44140625" customWidth="1"/>
    <col min="5" max="5" width="11.33203125" customWidth="1"/>
    <col min="6" max="6" width="10.44140625" customWidth="1"/>
    <col min="7" max="7" width="9.6640625" customWidth="1"/>
    <col min="8" max="8" width="10.44140625" customWidth="1"/>
  </cols>
  <sheetData>
    <row r="1" spans="1:15" s="18" customFormat="1">
      <c r="A1" s="451" t="s">
        <v>512</v>
      </c>
      <c r="B1" s="451"/>
      <c r="C1" s="451"/>
      <c r="D1" s="451"/>
      <c r="E1" s="451"/>
      <c r="F1" s="451"/>
      <c r="G1" s="451"/>
      <c r="H1" s="451"/>
      <c r="J1" s="91"/>
      <c r="K1" s="91"/>
      <c r="L1" s="91"/>
      <c r="M1" s="91"/>
      <c r="N1" s="91"/>
      <c r="O1" s="91"/>
    </row>
    <row r="2" spans="1:15" s="322" customFormat="1">
      <c r="A2" s="335"/>
      <c r="B2" s="335"/>
      <c r="D2" s="335"/>
      <c r="E2" s="335"/>
      <c r="F2" s="335"/>
      <c r="G2" s="335"/>
      <c r="H2" s="335"/>
    </row>
    <row r="3" spans="1:15" s="322" customFormat="1" ht="24.6">
      <c r="B3" s="200"/>
      <c r="C3" s="335" t="s">
        <v>240</v>
      </c>
      <c r="D3" s="321" t="s">
        <v>37</v>
      </c>
      <c r="E3" s="322" t="s">
        <v>69</v>
      </c>
      <c r="F3" s="322" t="s">
        <v>628</v>
      </c>
    </row>
    <row r="4" spans="1:15" s="322" customFormat="1">
      <c r="B4" s="336" t="s">
        <v>8</v>
      </c>
      <c r="C4" s="337">
        <v>0.12182642487000001</v>
      </c>
      <c r="D4" s="201" t="s">
        <v>513</v>
      </c>
      <c r="F4" s="326">
        <v>0.18</v>
      </c>
    </row>
    <row r="5" spans="1:15" s="322" customFormat="1">
      <c r="B5" s="336" t="s">
        <v>11</v>
      </c>
      <c r="C5" s="337">
        <v>0.13045224209</v>
      </c>
      <c r="D5" s="203" t="s">
        <v>514</v>
      </c>
      <c r="F5" s="326">
        <v>0.18</v>
      </c>
    </row>
    <row r="6" spans="1:15" s="322" customFormat="1">
      <c r="B6" s="336" t="s">
        <v>17</v>
      </c>
      <c r="C6" s="337">
        <v>0.13324427291999999</v>
      </c>
      <c r="D6" s="201" t="s">
        <v>94</v>
      </c>
      <c r="F6" s="326">
        <v>0.18</v>
      </c>
    </row>
    <row r="7" spans="1:15" s="322" customFormat="1">
      <c r="B7" s="336" t="s">
        <v>12</v>
      </c>
      <c r="C7" s="337">
        <v>0.13498832524000001</v>
      </c>
      <c r="D7" s="201" t="s">
        <v>515</v>
      </c>
      <c r="F7" s="326">
        <v>0.18</v>
      </c>
    </row>
    <row r="8" spans="1:15" s="322" customFormat="1">
      <c r="B8" s="336" t="s">
        <v>9</v>
      </c>
      <c r="C8" s="337">
        <v>0.13702354290999999</v>
      </c>
      <c r="D8" s="203" t="s">
        <v>515</v>
      </c>
      <c r="F8" s="326">
        <v>0.18</v>
      </c>
    </row>
    <row r="9" spans="1:15" s="322" customFormat="1">
      <c r="B9" s="336" t="s">
        <v>16</v>
      </c>
      <c r="C9" s="337">
        <v>0.13825049855999999</v>
      </c>
      <c r="D9" s="201" t="s">
        <v>96</v>
      </c>
      <c r="F9" s="326">
        <v>0.18</v>
      </c>
    </row>
    <row r="10" spans="1:15" s="322" customFormat="1">
      <c r="B10" s="336" t="s">
        <v>10</v>
      </c>
      <c r="C10" s="337">
        <v>0.14638657342</v>
      </c>
      <c r="D10" s="203" t="s">
        <v>93</v>
      </c>
      <c r="F10" s="326">
        <v>0.18</v>
      </c>
    </row>
    <row r="11" spans="1:15" s="322" customFormat="1">
      <c r="B11" s="336" t="s">
        <v>24</v>
      </c>
      <c r="C11" s="337">
        <v>0.16169886146000001</v>
      </c>
      <c r="D11" s="201" t="s">
        <v>516</v>
      </c>
      <c r="F11" s="326">
        <v>0.18</v>
      </c>
    </row>
    <row r="12" spans="1:15" s="322" customFormat="1">
      <c r="B12" s="336" t="s">
        <v>15</v>
      </c>
      <c r="C12" s="337">
        <v>0.16297946497999999</v>
      </c>
      <c r="D12" s="203" t="s">
        <v>517</v>
      </c>
      <c r="F12" s="326">
        <v>0.18</v>
      </c>
    </row>
    <row r="13" spans="1:15" s="322" customFormat="1">
      <c r="B13" s="336" t="s">
        <v>19</v>
      </c>
      <c r="C13" s="337">
        <v>0.16881366086999999</v>
      </c>
      <c r="D13" s="201" t="s">
        <v>95</v>
      </c>
      <c r="F13" s="326">
        <v>0.18</v>
      </c>
    </row>
    <row r="14" spans="1:15" s="322" customFormat="1">
      <c r="B14" s="336" t="s">
        <v>20</v>
      </c>
      <c r="C14" s="337">
        <v>0.17273906539</v>
      </c>
      <c r="D14" s="203" t="s">
        <v>518</v>
      </c>
      <c r="F14" s="326">
        <v>0.18</v>
      </c>
    </row>
    <row r="15" spans="1:15" s="322" customFormat="1">
      <c r="B15" s="336" t="s">
        <v>22</v>
      </c>
      <c r="C15" s="337">
        <v>0.17577162096000001</v>
      </c>
      <c r="D15" s="201" t="s">
        <v>518</v>
      </c>
      <c r="F15" s="326">
        <v>0.18</v>
      </c>
    </row>
    <row r="16" spans="1:15" s="322" customFormat="1">
      <c r="B16" s="336" t="s">
        <v>14</v>
      </c>
      <c r="C16" s="337">
        <v>0.17687299102000001</v>
      </c>
      <c r="D16" s="201" t="s">
        <v>518</v>
      </c>
      <c r="F16" s="326">
        <v>0.18</v>
      </c>
    </row>
    <row r="17" spans="1:14" s="322" customFormat="1">
      <c r="B17" s="336" t="s">
        <v>21</v>
      </c>
      <c r="C17" s="337">
        <v>0.18500990251999999</v>
      </c>
      <c r="D17" s="203" t="s">
        <v>519</v>
      </c>
      <c r="F17" s="326">
        <v>0.18</v>
      </c>
    </row>
    <row r="18" spans="1:14" s="322" customFormat="1">
      <c r="B18" s="336" t="s">
        <v>13</v>
      </c>
      <c r="C18" s="337">
        <v>0.18584412023999999</v>
      </c>
      <c r="D18" s="203" t="s">
        <v>520</v>
      </c>
      <c r="F18" s="326">
        <v>0.18</v>
      </c>
    </row>
    <row r="19" spans="1:14" s="322" customFormat="1">
      <c r="B19" s="336" t="s">
        <v>18</v>
      </c>
      <c r="C19" s="337">
        <v>0.19205607979</v>
      </c>
      <c r="D19" s="203" t="s">
        <v>521</v>
      </c>
      <c r="F19" s="326">
        <v>0.18</v>
      </c>
    </row>
    <row r="20" spans="1:14" s="322" customFormat="1">
      <c r="B20" s="336" t="s">
        <v>25</v>
      </c>
      <c r="C20" s="337">
        <v>0.19982838581000001</v>
      </c>
      <c r="D20" s="201" t="s">
        <v>522</v>
      </c>
      <c r="F20" s="326">
        <v>0.18</v>
      </c>
    </row>
    <row r="21" spans="1:14" s="322" customFormat="1">
      <c r="B21" s="336" t="s">
        <v>26</v>
      </c>
      <c r="C21" s="337">
        <v>0.20696750616000001</v>
      </c>
      <c r="D21" s="203" t="s">
        <v>310</v>
      </c>
      <c r="F21" s="326">
        <v>0.18</v>
      </c>
    </row>
    <row r="22" spans="1:14" s="322" customFormat="1">
      <c r="B22" s="336" t="s">
        <v>28</v>
      </c>
      <c r="C22" s="337">
        <v>0.20788240995000001</v>
      </c>
      <c r="D22" s="201" t="s">
        <v>92</v>
      </c>
      <c r="F22" s="326">
        <v>0.18</v>
      </c>
    </row>
    <row r="23" spans="1:14" s="322" customFormat="1">
      <c r="B23" s="338" t="s">
        <v>27</v>
      </c>
      <c r="D23" s="124" t="s">
        <v>523</v>
      </c>
      <c r="E23" s="339">
        <v>0.24085757426000001</v>
      </c>
      <c r="F23" s="330">
        <v>0.18</v>
      </c>
    </row>
    <row r="24" spans="1:14" s="329" customFormat="1">
      <c r="B24" s="336" t="s">
        <v>23</v>
      </c>
      <c r="C24" s="337">
        <v>0.24710859049</v>
      </c>
      <c r="D24" s="201" t="s">
        <v>311</v>
      </c>
      <c r="E24" s="322"/>
      <c r="F24" s="326">
        <v>0.18</v>
      </c>
    </row>
    <row r="25" spans="1:14" s="322" customFormat="1">
      <c r="B25" s="334" t="s">
        <v>44</v>
      </c>
      <c r="C25" s="337">
        <v>0.18085248152</v>
      </c>
      <c r="D25" s="340" t="s">
        <v>524</v>
      </c>
      <c r="E25" s="204"/>
    </row>
    <row r="26" spans="1:14" s="322" customFormat="1">
      <c r="D26" s="205"/>
    </row>
    <row r="27" spans="1:14" s="322" customFormat="1">
      <c r="A27" s="335"/>
      <c r="B27" s="335"/>
      <c r="C27" s="335"/>
      <c r="D27" s="335"/>
      <c r="E27" s="335"/>
      <c r="F27" s="335"/>
      <c r="G27" s="335"/>
      <c r="H27" s="335"/>
    </row>
    <row r="28" spans="1:14" s="322" customFormat="1" ht="25.5" customHeight="1">
      <c r="A28" s="454" t="s">
        <v>609</v>
      </c>
      <c r="B28" s="454"/>
      <c r="C28" s="454"/>
      <c r="D28" s="454"/>
      <c r="E28" s="454"/>
      <c r="F28" s="454"/>
      <c r="G28" s="454"/>
      <c r="H28" s="454"/>
    </row>
    <row r="29" spans="1:14" s="322" customFormat="1" ht="25.35" customHeight="1">
      <c r="A29" s="462" t="s">
        <v>525</v>
      </c>
      <c r="B29" s="462"/>
      <c r="C29" s="462"/>
      <c r="D29" s="462"/>
      <c r="E29" s="462"/>
      <c r="F29" s="462"/>
      <c r="G29" s="462"/>
      <c r="H29" s="462"/>
    </row>
    <row r="30" spans="1:14" s="322" customFormat="1" ht="25.35" customHeight="1">
      <c r="A30" s="341"/>
      <c r="B30" s="341"/>
      <c r="C30" s="341"/>
      <c r="D30" s="341"/>
      <c r="E30" s="341"/>
      <c r="F30" s="341"/>
      <c r="G30" s="341"/>
      <c r="H30" s="341"/>
    </row>
    <row r="31" spans="1:14" s="18" customFormat="1">
      <c r="A31" s="451" t="s">
        <v>477</v>
      </c>
      <c r="B31" s="451"/>
      <c r="C31" s="451"/>
      <c r="D31" s="451"/>
      <c r="E31" s="451"/>
      <c r="F31" s="451"/>
      <c r="G31" s="451"/>
      <c r="H31" s="451"/>
    </row>
    <row r="32" spans="1:14" s="322" customFormat="1">
      <c r="K32" s="167"/>
      <c r="L32" s="167"/>
      <c r="M32" s="167"/>
      <c r="N32" s="167"/>
    </row>
    <row r="33" spans="1:19" s="322" customFormat="1" ht="36">
      <c r="C33" s="324" t="s">
        <v>97</v>
      </c>
      <c r="D33" s="324" t="s">
        <v>37</v>
      </c>
      <c r="E33" s="328"/>
      <c r="F33" s="328"/>
      <c r="K33" s="167"/>
      <c r="L33" s="167"/>
      <c r="M33" s="167"/>
      <c r="N33" s="167"/>
    </row>
    <row r="34" spans="1:19" s="322" customFormat="1">
      <c r="B34" s="252">
        <v>2016</v>
      </c>
      <c r="C34" s="48">
        <v>0.34</v>
      </c>
      <c r="D34" s="203" t="s">
        <v>99</v>
      </c>
      <c r="K34" s="167"/>
      <c r="L34" s="167"/>
      <c r="M34" s="167"/>
      <c r="N34" s="167"/>
    </row>
    <row r="35" spans="1:19" s="322" customFormat="1">
      <c r="B35" s="252">
        <v>2017</v>
      </c>
      <c r="C35" s="48">
        <v>0.34</v>
      </c>
      <c r="D35" s="203" t="s">
        <v>99</v>
      </c>
      <c r="K35" s="167"/>
      <c r="L35" s="167"/>
      <c r="M35" s="167"/>
      <c r="N35" s="167"/>
    </row>
    <row r="36" spans="1:19" s="322" customFormat="1">
      <c r="B36" s="252">
        <v>2018</v>
      </c>
      <c r="C36" s="48">
        <v>0.33</v>
      </c>
      <c r="D36" s="201" t="s">
        <v>98</v>
      </c>
      <c r="K36" s="167"/>
      <c r="L36" s="167"/>
      <c r="M36" s="167"/>
      <c r="N36" s="167"/>
    </row>
    <row r="37" spans="1:19" s="322" customFormat="1">
      <c r="B37" s="252">
        <v>2019</v>
      </c>
      <c r="C37" s="48">
        <v>0.32</v>
      </c>
      <c r="D37" s="201" t="s">
        <v>100</v>
      </c>
      <c r="K37" s="167"/>
      <c r="L37" s="167"/>
      <c r="M37" s="167"/>
      <c r="N37" s="167"/>
    </row>
    <row r="38" spans="1:19" s="322" customFormat="1">
      <c r="B38" s="252">
        <v>2020</v>
      </c>
      <c r="C38" s="48">
        <v>0.31</v>
      </c>
      <c r="D38" s="201" t="s">
        <v>312</v>
      </c>
      <c r="G38" s="168"/>
      <c r="K38" s="167"/>
      <c r="L38" s="167"/>
      <c r="M38" s="167"/>
      <c r="N38" s="167"/>
    </row>
    <row r="39" spans="1:19" s="322" customFormat="1">
      <c r="B39" s="252">
        <v>2021</v>
      </c>
      <c r="C39" s="342">
        <v>0.3</v>
      </c>
      <c r="D39" s="201" t="s">
        <v>526</v>
      </c>
    </row>
    <row r="40" spans="1:19" s="322" customFormat="1">
      <c r="B40" s="207"/>
      <c r="C40" s="48"/>
      <c r="D40" s="201"/>
    </row>
    <row r="41" spans="1:19" s="322" customFormat="1" ht="36.75" customHeight="1">
      <c r="A41" s="456" t="s">
        <v>597</v>
      </c>
      <c r="B41" s="452"/>
      <c r="C41" s="452"/>
      <c r="D41" s="452"/>
      <c r="E41" s="452"/>
      <c r="F41" s="452"/>
      <c r="G41" s="452"/>
      <c r="H41" s="452"/>
    </row>
    <row r="42" spans="1:19" s="322" customFormat="1" ht="30.75" customHeight="1">
      <c r="A42" s="461" t="s">
        <v>527</v>
      </c>
      <c r="B42" s="462"/>
      <c r="C42" s="462"/>
      <c r="D42" s="462"/>
      <c r="E42" s="462"/>
      <c r="F42" s="462"/>
      <c r="G42" s="462"/>
      <c r="H42" s="462"/>
    </row>
    <row r="43" spans="1:19">
      <c r="A43" s="85"/>
      <c r="B43" s="85"/>
      <c r="C43" s="85"/>
      <c r="D43" s="85"/>
      <c r="E43" s="85"/>
      <c r="F43" s="85"/>
      <c r="G43" s="85"/>
      <c r="H43" s="85"/>
      <c r="I43" s="68"/>
      <c r="J43" s="68"/>
      <c r="K43" s="68"/>
      <c r="L43" s="68"/>
      <c r="M43" s="68"/>
      <c r="N43" s="68"/>
      <c r="O43" s="68"/>
      <c r="P43" s="68"/>
      <c r="Q43" s="68"/>
      <c r="R43" s="68"/>
      <c r="S43" s="68"/>
    </row>
  </sheetData>
  <sortState xmlns:xlrd2="http://schemas.microsoft.com/office/spreadsheetml/2017/richdata2" ref="B4:D24">
    <sortCondition ref="C4:C24"/>
  </sortState>
  <mergeCells count="6">
    <mergeCell ref="A28:H28"/>
    <mergeCell ref="A31:H31"/>
    <mergeCell ref="A41:H41"/>
    <mergeCell ref="A42:H42"/>
    <mergeCell ref="A1:H1"/>
    <mergeCell ref="A29:H2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3"/>
  <sheetViews>
    <sheetView zoomScale="80" zoomScaleNormal="80" workbookViewId="0">
      <selection activeCell="F18" sqref="F18"/>
    </sheetView>
  </sheetViews>
  <sheetFormatPr defaultColWidth="8.6640625" defaultRowHeight="14.4"/>
  <cols>
    <col min="2" max="2" width="14.33203125" customWidth="1"/>
    <col min="3" max="3" width="11.44140625" customWidth="1"/>
    <col min="4" max="6" width="11.6640625" bestFit="1" customWidth="1"/>
    <col min="7" max="7" width="11.88671875" bestFit="1" customWidth="1"/>
  </cols>
  <sheetData>
    <row r="1" spans="1:8" s="246" customFormat="1">
      <c r="A1" s="92" t="s">
        <v>528</v>
      </c>
      <c r="B1" s="93"/>
      <c r="C1" s="93"/>
      <c r="D1" s="93"/>
      <c r="E1" s="93"/>
      <c r="F1" s="93"/>
      <c r="G1" s="93"/>
      <c r="H1" s="93"/>
    </row>
    <row r="2" spans="1:8" s="322" customFormat="1">
      <c r="A2" s="249"/>
      <c r="B2" s="249"/>
      <c r="C2" s="249"/>
      <c r="D2" s="249"/>
      <c r="E2" s="249"/>
      <c r="F2" s="249"/>
      <c r="G2" s="249"/>
      <c r="H2" s="249"/>
    </row>
    <row r="3" spans="1:8" s="322" customFormat="1">
      <c r="C3" s="206">
        <v>2019</v>
      </c>
      <c r="D3" s="206" t="s">
        <v>69</v>
      </c>
      <c r="E3" s="322" t="s">
        <v>529</v>
      </c>
      <c r="F3" s="206" t="s">
        <v>530</v>
      </c>
      <c r="G3" s="206"/>
      <c r="H3" s="4"/>
    </row>
    <row r="4" spans="1:8" s="322" customFormat="1">
      <c r="B4" s="207" t="s">
        <v>10</v>
      </c>
      <c r="C4" s="256">
        <v>5.1999999999999998E-2</v>
      </c>
      <c r="D4" s="209"/>
      <c r="E4" s="325">
        <v>0.109</v>
      </c>
      <c r="F4" s="256">
        <v>8.5999999999999993E-2</v>
      </c>
      <c r="G4" s="7"/>
      <c r="H4" s="7"/>
    </row>
    <row r="5" spans="1:8" s="322" customFormat="1">
      <c r="B5" s="207" t="s">
        <v>8</v>
      </c>
      <c r="C5" s="256">
        <v>5.5E-2</v>
      </c>
      <c r="D5" s="256"/>
      <c r="E5" s="325">
        <v>0.109</v>
      </c>
      <c r="F5" s="256">
        <v>8.5999999999999993E-2</v>
      </c>
      <c r="G5" s="7"/>
      <c r="H5" s="7"/>
    </row>
    <row r="6" spans="1:8" s="322" customFormat="1">
      <c r="B6" s="207" t="s">
        <v>9</v>
      </c>
      <c r="C6" s="256">
        <v>5.8000000000000003E-2</v>
      </c>
      <c r="D6" s="256"/>
      <c r="E6" s="325">
        <v>0.109</v>
      </c>
      <c r="F6" s="256">
        <v>8.5999999999999993E-2</v>
      </c>
      <c r="G6" s="22"/>
      <c r="H6" s="7"/>
    </row>
    <row r="7" spans="1:8" s="322" customFormat="1">
      <c r="B7" s="207" t="s">
        <v>11</v>
      </c>
      <c r="C7" s="256">
        <v>6.5000000000000002E-2</v>
      </c>
      <c r="D7" s="256"/>
      <c r="E7" s="325">
        <v>0.109</v>
      </c>
      <c r="F7" s="256">
        <v>8.5999999999999993E-2</v>
      </c>
      <c r="G7" s="7"/>
      <c r="H7" s="7"/>
    </row>
    <row r="8" spans="1:8" s="322" customFormat="1">
      <c r="B8" s="207" t="s">
        <v>12</v>
      </c>
      <c r="C8" s="256">
        <v>6.6000000000000003E-2</v>
      </c>
      <c r="D8" s="210"/>
      <c r="E8" s="325">
        <v>0.109</v>
      </c>
      <c r="F8" s="256">
        <v>8.5999999999999993E-2</v>
      </c>
      <c r="G8" s="7"/>
      <c r="H8" s="7"/>
    </row>
    <row r="9" spans="1:8" s="322" customFormat="1">
      <c r="B9" s="207" t="s">
        <v>13</v>
      </c>
      <c r="C9" s="256">
        <v>6.7000000000000004E-2</v>
      </c>
      <c r="D9" s="256"/>
      <c r="E9" s="325">
        <v>0.109</v>
      </c>
      <c r="F9" s="256">
        <v>8.5999999999999993E-2</v>
      </c>
      <c r="G9" s="7"/>
      <c r="H9" s="7"/>
    </row>
    <row r="10" spans="1:8" s="322" customFormat="1">
      <c r="B10" s="207" t="s">
        <v>14</v>
      </c>
      <c r="C10" s="256">
        <v>7.0999999999999994E-2</v>
      </c>
      <c r="D10" s="256"/>
      <c r="E10" s="325">
        <v>0.109</v>
      </c>
      <c r="F10" s="256">
        <v>8.5999999999999993E-2</v>
      </c>
      <c r="G10" s="7"/>
      <c r="H10" s="7"/>
    </row>
    <row r="11" spans="1:8" s="322" customFormat="1">
      <c r="B11" s="207" t="s">
        <v>18</v>
      </c>
      <c r="C11" s="256">
        <v>7.2999999999999995E-2</v>
      </c>
      <c r="D11" s="256"/>
      <c r="E11" s="325">
        <v>0.109</v>
      </c>
      <c r="F11" s="256">
        <v>8.5999999999999993E-2</v>
      </c>
      <c r="G11" s="7"/>
      <c r="H11" s="7"/>
    </row>
    <row r="12" spans="1:8" s="322" customFormat="1">
      <c r="B12" s="207" t="s">
        <v>15</v>
      </c>
      <c r="C12" s="256">
        <v>7.3999999999999996E-2</v>
      </c>
      <c r="D12" s="256"/>
      <c r="E12" s="325">
        <v>0.109</v>
      </c>
      <c r="F12" s="256">
        <v>8.5999999999999993E-2</v>
      </c>
      <c r="G12" s="22"/>
      <c r="H12" s="7"/>
    </row>
    <row r="13" spans="1:8" s="322" customFormat="1">
      <c r="B13" s="207" t="s">
        <v>16</v>
      </c>
      <c r="C13" s="256">
        <v>7.4999999999999997E-2</v>
      </c>
      <c r="D13" s="256"/>
      <c r="E13" s="325">
        <v>0.109</v>
      </c>
      <c r="F13" s="256">
        <v>8.5999999999999993E-2</v>
      </c>
      <c r="G13" s="7"/>
      <c r="H13" s="7"/>
    </row>
    <row r="14" spans="1:8" s="322" customFormat="1">
      <c r="B14" s="207" t="s">
        <v>19</v>
      </c>
      <c r="C14" s="256">
        <v>8.2000000000000003E-2</v>
      </c>
      <c r="D14" s="256"/>
      <c r="E14" s="325">
        <v>0.109</v>
      </c>
      <c r="F14" s="256">
        <v>8.5999999999999993E-2</v>
      </c>
      <c r="G14" s="7"/>
      <c r="H14" s="7"/>
    </row>
    <row r="15" spans="1:8" s="322" customFormat="1">
      <c r="B15" s="207" t="s">
        <v>17</v>
      </c>
      <c r="C15" s="256">
        <v>8.5999999999999993E-2</v>
      </c>
      <c r="D15" s="256"/>
      <c r="E15" s="325">
        <v>0.109</v>
      </c>
      <c r="F15" s="256">
        <v>8.5999999999999993E-2</v>
      </c>
      <c r="G15" s="211"/>
      <c r="H15" s="7"/>
    </row>
    <row r="16" spans="1:8" s="322" customFormat="1">
      <c r="B16" s="207" t="s">
        <v>20</v>
      </c>
      <c r="C16" s="256">
        <v>0.09</v>
      </c>
      <c r="D16" s="209"/>
      <c r="E16" s="325">
        <v>0.109</v>
      </c>
      <c r="F16" s="256">
        <v>8.5999999999999993E-2</v>
      </c>
      <c r="G16" s="7"/>
      <c r="H16" s="7"/>
    </row>
    <row r="17" spans="1:8" s="322" customFormat="1">
      <c r="B17" s="207" t="s">
        <v>22</v>
      </c>
      <c r="C17" s="256">
        <v>9.5000000000000001E-2</v>
      </c>
      <c r="D17" s="256"/>
      <c r="E17" s="325">
        <v>0.109</v>
      </c>
      <c r="F17" s="256">
        <v>8.5999999999999993E-2</v>
      </c>
      <c r="G17" s="7"/>
      <c r="H17" s="7"/>
    </row>
    <row r="18" spans="1:8" s="329" customFormat="1">
      <c r="B18" s="175" t="s">
        <v>27</v>
      </c>
      <c r="D18" s="105">
        <v>0.10100000000000001</v>
      </c>
      <c r="E18" s="325">
        <v>0.109</v>
      </c>
      <c r="F18" s="256">
        <v>8.5999999999999993E-2</v>
      </c>
      <c r="G18" s="211"/>
      <c r="H18" s="211"/>
    </row>
    <row r="19" spans="1:8" s="322" customFormat="1">
      <c r="B19" s="207" t="s">
        <v>25</v>
      </c>
      <c r="C19" s="256">
        <v>0.106</v>
      </c>
      <c r="E19" s="325">
        <v>0.109</v>
      </c>
      <c r="F19" s="256">
        <v>8.5999999999999993E-2</v>
      </c>
      <c r="G19" s="7"/>
      <c r="H19" s="7"/>
    </row>
    <row r="20" spans="1:8" s="322" customFormat="1">
      <c r="B20" s="207" t="s">
        <v>23</v>
      </c>
      <c r="C20" s="256">
        <v>0.107</v>
      </c>
      <c r="D20" s="256"/>
      <c r="E20" s="325">
        <v>0.109</v>
      </c>
      <c r="F20" s="256">
        <v>8.5999999999999993E-2</v>
      </c>
      <c r="G20" s="7"/>
      <c r="H20" s="7"/>
    </row>
    <row r="21" spans="1:8" s="322" customFormat="1">
      <c r="B21" s="207" t="s">
        <v>24</v>
      </c>
      <c r="C21" s="256">
        <v>0.107</v>
      </c>
      <c r="D21" s="256"/>
      <c r="E21" s="325">
        <v>0.109</v>
      </c>
      <c r="F21" s="256">
        <v>8.5999999999999993E-2</v>
      </c>
      <c r="G21" s="7"/>
      <c r="H21" s="7"/>
    </row>
    <row r="22" spans="1:8" s="322" customFormat="1">
      <c r="B22" s="207" t="s">
        <v>26</v>
      </c>
      <c r="C22" s="256">
        <v>0.111</v>
      </c>
      <c r="D22" s="256"/>
      <c r="E22" s="325">
        <v>0.109</v>
      </c>
      <c r="F22" s="256">
        <v>8.5999999999999993E-2</v>
      </c>
      <c r="G22" s="7"/>
      <c r="H22" s="7"/>
    </row>
    <row r="23" spans="1:8" s="322" customFormat="1">
      <c r="B23" s="207" t="s">
        <v>21</v>
      </c>
      <c r="C23" s="256">
        <v>0.113</v>
      </c>
      <c r="D23" s="256"/>
      <c r="E23" s="325">
        <v>0.109</v>
      </c>
      <c r="F23" s="256">
        <v>8.5999999999999993E-2</v>
      </c>
      <c r="G23" s="7"/>
      <c r="H23" s="7"/>
    </row>
    <row r="24" spans="1:8" s="322" customFormat="1">
      <c r="B24" s="207" t="s">
        <v>28</v>
      </c>
      <c r="C24" s="256">
        <v>0.113</v>
      </c>
      <c r="D24" s="256"/>
      <c r="E24" s="325">
        <v>0.109</v>
      </c>
      <c r="F24" s="256">
        <v>8.5999999999999993E-2</v>
      </c>
      <c r="G24" s="7"/>
      <c r="H24" s="7"/>
    </row>
    <row r="25" spans="1:8" s="322" customFormat="1">
      <c r="B25" s="334" t="s">
        <v>64</v>
      </c>
      <c r="C25" s="256">
        <v>0.109</v>
      </c>
      <c r="D25" s="256"/>
      <c r="E25" s="213"/>
      <c r="F25" s="213"/>
    </row>
    <row r="26" spans="1:8" s="322" customFormat="1">
      <c r="B26" s="334" t="s">
        <v>44</v>
      </c>
      <c r="C26" s="256">
        <v>8.5999999999999993E-2</v>
      </c>
      <c r="D26" s="256"/>
      <c r="E26" s="213"/>
      <c r="F26" s="213"/>
    </row>
    <row r="27" spans="1:8" s="322" customFormat="1">
      <c r="B27" s="334"/>
      <c r="C27" s="256"/>
      <c r="D27" s="256"/>
      <c r="E27" s="213"/>
      <c r="F27" s="213"/>
    </row>
    <row r="28" spans="1:8" s="322" customFormat="1" ht="15" customHeight="1">
      <c r="A28" s="452" t="s">
        <v>360</v>
      </c>
      <c r="B28" s="452"/>
      <c r="C28" s="452"/>
      <c r="D28" s="452"/>
      <c r="E28" s="452"/>
      <c r="F28" s="452"/>
      <c r="G28" s="452"/>
      <c r="H28" s="452"/>
    </row>
    <row r="29" spans="1:8" s="322" customFormat="1" ht="42.9" customHeight="1">
      <c r="A29" s="463" t="s">
        <v>621</v>
      </c>
      <c r="B29" s="463"/>
      <c r="C29" s="463"/>
      <c r="D29" s="463"/>
      <c r="E29" s="463"/>
      <c r="F29" s="463"/>
      <c r="G29" s="463"/>
      <c r="H29" s="463"/>
    </row>
    <row r="30" spans="1:8" s="322" customFormat="1">
      <c r="A30" s="463"/>
      <c r="B30" s="463"/>
      <c r="C30" s="463"/>
      <c r="D30" s="463"/>
      <c r="E30" s="463"/>
      <c r="F30" s="463"/>
      <c r="G30" s="463"/>
      <c r="H30" s="463"/>
    </row>
    <row r="31" spans="1:8" s="322" customFormat="1">
      <c r="A31" s="463"/>
      <c r="B31" s="463"/>
      <c r="C31" s="463"/>
      <c r="D31" s="463"/>
      <c r="E31" s="463"/>
      <c r="F31" s="463"/>
      <c r="G31" s="463"/>
      <c r="H31" s="463"/>
    </row>
    <row r="32" spans="1:8" s="322" customFormat="1"/>
    <row r="33" spans="1:9" s="254" customFormat="1">
      <c r="A33" s="305" t="s">
        <v>358</v>
      </c>
    </row>
    <row r="34" spans="1:9" s="322" customFormat="1"/>
    <row r="35" spans="1:9" s="322" customFormat="1">
      <c r="C35" s="322" t="s">
        <v>359</v>
      </c>
    </row>
    <row r="36" spans="1:9" s="322" customFormat="1">
      <c r="B36" s="322">
        <v>2018</v>
      </c>
      <c r="C36" s="256">
        <v>0.104</v>
      </c>
    </row>
    <row r="37" spans="1:9" s="322" customFormat="1">
      <c r="B37" s="322">
        <v>2019</v>
      </c>
      <c r="C37" s="325">
        <v>0.10100000000000001</v>
      </c>
    </row>
    <row r="38" spans="1:9" s="322" customFormat="1"/>
    <row r="39" spans="1:9" s="322" customFormat="1" ht="15" customHeight="1">
      <c r="A39" s="452" t="s">
        <v>360</v>
      </c>
      <c r="B39" s="452"/>
      <c r="C39" s="452"/>
      <c r="D39" s="452"/>
      <c r="E39" s="452"/>
      <c r="F39" s="452"/>
      <c r="G39" s="452"/>
      <c r="H39" s="452"/>
    </row>
    <row r="40" spans="1:9" s="322" customFormat="1" ht="42.9" customHeight="1">
      <c r="A40" s="463" t="s">
        <v>621</v>
      </c>
      <c r="B40" s="463"/>
      <c r="C40" s="463"/>
      <c r="D40" s="463"/>
      <c r="E40" s="463"/>
      <c r="F40" s="463"/>
      <c r="G40" s="463"/>
      <c r="H40" s="463"/>
    </row>
    <row r="41" spans="1:9" s="322" customFormat="1">
      <c r="A41" s="463"/>
      <c r="B41" s="463"/>
      <c r="C41" s="463"/>
      <c r="D41" s="463"/>
      <c r="E41" s="463"/>
      <c r="F41" s="463"/>
      <c r="G41" s="463"/>
      <c r="H41" s="463"/>
    </row>
    <row r="42" spans="1:9" s="322" customFormat="1">
      <c r="A42" s="463"/>
      <c r="B42" s="463"/>
      <c r="C42" s="463"/>
      <c r="D42" s="463"/>
      <c r="E42" s="463"/>
      <c r="F42" s="463"/>
      <c r="G42" s="463"/>
      <c r="H42" s="463"/>
    </row>
    <row r="43" spans="1:9" s="68" customFormat="1" ht="15" customHeight="1">
      <c r="A43" s="226"/>
      <c r="B43" s="226"/>
      <c r="C43" s="226"/>
      <c r="D43" s="226"/>
      <c r="E43" s="226"/>
      <c r="F43" s="226"/>
      <c r="G43" s="226"/>
      <c r="H43" s="226"/>
    </row>
    <row r="44" spans="1:9" s="18" customFormat="1">
      <c r="A44" s="451" t="s">
        <v>531</v>
      </c>
      <c r="B44" s="451"/>
      <c r="C44" s="451"/>
      <c r="D44" s="451"/>
      <c r="E44" s="451"/>
      <c r="F44" s="451"/>
      <c r="G44" s="451"/>
      <c r="H44" s="451"/>
    </row>
    <row r="45" spans="1:9" s="322" customFormat="1">
      <c r="A45" s="207"/>
      <c r="B45" s="207"/>
      <c r="C45" s="207"/>
      <c r="D45" s="207"/>
      <c r="E45" s="207"/>
      <c r="F45" s="207"/>
      <c r="G45" s="207"/>
      <c r="H45" s="207"/>
      <c r="I45" s="207"/>
    </row>
    <row r="46" spans="1:9" s="322" customFormat="1">
      <c r="A46" s="207"/>
      <c r="B46" s="343" t="s">
        <v>101</v>
      </c>
      <c r="C46" s="321">
        <v>2015</v>
      </c>
      <c r="D46" s="321">
        <v>2016</v>
      </c>
      <c r="E46" s="321">
        <v>2017</v>
      </c>
      <c r="F46" s="321">
        <v>2018</v>
      </c>
      <c r="G46" s="321">
        <v>2019</v>
      </c>
      <c r="H46" s="343"/>
      <c r="I46" s="207"/>
    </row>
    <row r="47" spans="1:9" s="322" customFormat="1">
      <c r="A47" s="207"/>
      <c r="B47" s="331" t="s">
        <v>44</v>
      </c>
      <c r="C47" s="216">
        <v>178852</v>
      </c>
      <c r="D47" s="216">
        <v>171530</v>
      </c>
      <c r="E47" s="216">
        <v>163305</v>
      </c>
      <c r="F47" s="216">
        <v>155822</v>
      </c>
      <c r="G47" s="344">
        <v>161234</v>
      </c>
      <c r="H47" s="345"/>
      <c r="I47" s="207"/>
    </row>
    <row r="48" spans="1:9" s="322" customFormat="1">
      <c r="A48" s="207"/>
      <c r="B48" s="200" t="s">
        <v>25</v>
      </c>
      <c r="C48" s="217">
        <v>5905</v>
      </c>
      <c r="D48" s="217">
        <v>5958</v>
      </c>
      <c r="E48" s="217">
        <v>5863</v>
      </c>
      <c r="F48" s="217">
        <v>5681</v>
      </c>
      <c r="G48" s="346">
        <v>6175</v>
      </c>
      <c r="H48" s="345"/>
      <c r="I48" s="207"/>
    </row>
    <row r="49" spans="1:9" s="322" customFormat="1">
      <c r="A49" s="207"/>
      <c r="B49" s="200" t="s">
        <v>13</v>
      </c>
      <c r="C49" s="217">
        <v>7767</v>
      </c>
      <c r="D49" s="217">
        <v>7336</v>
      </c>
      <c r="E49" s="217">
        <v>6840</v>
      </c>
      <c r="F49" s="217">
        <v>6543</v>
      </c>
      <c r="G49" s="347">
        <v>6642</v>
      </c>
      <c r="H49" s="345"/>
      <c r="I49" s="207"/>
    </row>
    <row r="50" spans="1:9" s="322" customFormat="1">
      <c r="A50" s="207"/>
      <c r="B50" s="200" t="s">
        <v>12</v>
      </c>
      <c r="C50" s="217">
        <v>5046</v>
      </c>
      <c r="D50" s="217">
        <v>4703</v>
      </c>
      <c r="E50" s="217">
        <v>4450</v>
      </c>
      <c r="F50" s="217">
        <v>4402</v>
      </c>
      <c r="G50" s="346">
        <v>4592</v>
      </c>
      <c r="H50" s="345"/>
      <c r="I50" s="207"/>
    </row>
    <row r="51" spans="1:9" s="322" customFormat="1">
      <c r="A51" s="207"/>
      <c r="B51" s="200" t="s">
        <v>22</v>
      </c>
      <c r="C51" s="217">
        <v>12413</v>
      </c>
      <c r="D51" s="217">
        <v>11612</v>
      </c>
      <c r="E51" s="217">
        <v>11104</v>
      </c>
      <c r="F51" s="217">
        <v>10074</v>
      </c>
      <c r="G51" s="347">
        <v>10883</v>
      </c>
      <c r="H51" s="345"/>
      <c r="I51" s="207"/>
    </row>
    <row r="52" spans="1:9" s="322" customFormat="1">
      <c r="A52" s="207"/>
      <c r="B52" s="200" t="s">
        <v>21</v>
      </c>
      <c r="C52" s="217">
        <v>1685</v>
      </c>
      <c r="D52" s="217">
        <v>1513</v>
      </c>
      <c r="E52" s="217">
        <v>1445</v>
      </c>
      <c r="F52" s="217">
        <v>1344</v>
      </c>
      <c r="G52" s="346">
        <v>1349</v>
      </c>
      <c r="H52" s="345"/>
      <c r="I52" s="207"/>
    </row>
    <row r="53" spans="1:9" s="322" customFormat="1">
      <c r="A53" s="207"/>
      <c r="B53" s="200" t="s">
        <v>28</v>
      </c>
      <c r="C53" s="217">
        <v>5978</v>
      </c>
      <c r="D53" s="217">
        <v>5270</v>
      </c>
      <c r="E53" s="217">
        <v>5287</v>
      </c>
      <c r="F53" s="217">
        <v>5062</v>
      </c>
      <c r="G53" s="347">
        <v>5412</v>
      </c>
      <c r="H53" s="345"/>
      <c r="I53" s="207"/>
    </row>
    <row r="54" spans="1:9" s="322" customFormat="1">
      <c r="A54" s="207"/>
      <c r="B54" s="200" t="s">
        <v>23</v>
      </c>
      <c r="C54" s="217">
        <v>22248</v>
      </c>
      <c r="D54" s="217">
        <v>21825</v>
      </c>
      <c r="E54" s="217">
        <v>20792</v>
      </c>
      <c r="F54" s="217">
        <v>20844</v>
      </c>
      <c r="G54" s="346">
        <v>21901</v>
      </c>
      <c r="H54" s="345"/>
      <c r="I54" s="207"/>
    </row>
    <row r="55" spans="1:9" s="322" customFormat="1">
      <c r="A55" s="207"/>
      <c r="B55" s="200" t="s">
        <v>16</v>
      </c>
      <c r="C55" s="217">
        <v>3739</v>
      </c>
      <c r="D55" s="217">
        <v>3445</v>
      </c>
      <c r="E55" s="217">
        <v>3274</v>
      </c>
      <c r="F55" s="217">
        <v>3171</v>
      </c>
      <c r="G55" s="347">
        <v>3488</v>
      </c>
      <c r="H55" s="345"/>
      <c r="I55" s="207"/>
    </row>
    <row r="56" spans="1:9" s="322" customFormat="1">
      <c r="A56" s="207"/>
      <c r="B56" s="200" t="s">
        <v>26</v>
      </c>
      <c r="C56" s="217">
        <v>22193</v>
      </c>
      <c r="D56" s="217">
        <v>21619</v>
      </c>
      <c r="E56" s="217">
        <v>20129</v>
      </c>
      <c r="F56" s="217">
        <v>18612</v>
      </c>
      <c r="G56" s="346">
        <v>18970</v>
      </c>
      <c r="H56" s="345"/>
      <c r="I56" s="207"/>
    </row>
    <row r="57" spans="1:9" s="322" customFormat="1">
      <c r="A57" s="207"/>
      <c r="B57" s="200" t="s">
        <v>8</v>
      </c>
      <c r="C57" s="217">
        <v>526</v>
      </c>
      <c r="D57" s="217">
        <v>495</v>
      </c>
      <c r="E57" s="217">
        <v>439</v>
      </c>
      <c r="F57" s="217">
        <v>418</v>
      </c>
      <c r="G57" s="348">
        <v>461</v>
      </c>
      <c r="H57" s="349"/>
      <c r="I57" s="207"/>
    </row>
    <row r="58" spans="1:9" s="322" customFormat="1">
      <c r="A58" s="207"/>
      <c r="B58" s="200" t="s">
        <v>19</v>
      </c>
      <c r="C58" s="217">
        <v>8655</v>
      </c>
      <c r="D58" s="217">
        <v>8349</v>
      </c>
      <c r="E58" s="217">
        <v>7990</v>
      </c>
      <c r="F58" s="217">
        <v>7453</v>
      </c>
      <c r="G58" s="346">
        <v>7471</v>
      </c>
      <c r="H58" s="345"/>
      <c r="I58" s="207"/>
    </row>
    <row r="59" spans="1:9" s="322" customFormat="1">
      <c r="A59" s="207"/>
      <c r="B59" s="200" t="s">
        <v>15</v>
      </c>
      <c r="C59" s="217">
        <v>14276</v>
      </c>
      <c r="D59" s="217">
        <v>13652</v>
      </c>
      <c r="E59" s="217">
        <v>13361</v>
      </c>
      <c r="F59" s="217">
        <v>13156</v>
      </c>
      <c r="G59" s="347">
        <v>12879</v>
      </c>
      <c r="H59" s="345"/>
      <c r="I59" s="207"/>
    </row>
    <row r="60" spans="1:9" s="322" customFormat="1">
      <c r="A60" s="207"/>
      <c r="B60" s="200" t="s">
        <v>14</v>
      </c>
      <c r="C60" s="217">
        <v>8140</v>
      </c>
      <c r="D60" s="217">
        <v>7585</v>
      </c>
      <c r="E60" s="217">
        <v>6900</v>
      </c>
      <c r="F60" s="217">
        <v>6309</v>
      </c>
      <c r="G60" s="346">
        <v>5936</v>
      </c>
      <c r="H60" s="345"/>
      <c r="I60" s="207"/>
    </row>
    <row r="61" spans="1:9" s="322" customFormat="1">
      <c r="A61" s="207"/>
      <c r="B61" s="200" t="s">
        <v>9</v>
      </c>
      <c r="C61" s="217">
        <v>3007</v>
      </c>
      <c r="D61" s="217">
        <v>2837</v>
      </c>
      <c r="E61" s="217">
        <v>2654</v>
      </c>
      <c r="F61" s="217">
        <v>2413</v>
      </c>
      <c r="G61" s="347">
        <v>2501</v>
      </c>
      <c r="H61" s="345"/>
      <c r="I61" s="207"/>
    </row>
    <row r="62" spans="1:9" s="322" customFormat="1">
      <c r="A62" s="207"/>
      <c r="B62" s="200" t="s">
        <v>20</v>
      </c>
      <c r="C62" s="217">
        <v>20241</v>
      </c>
      <c r="D62" s="217">
        <v>19062</v>
      </c>
      <c r="E62" s="217">
        <v>18528</v>
      </c>
      <c r="F62" s="217">
        <v>17219</v>
      </c>
      <c r="G62" s="346">
        <v>18913</v>
      </c>
      <c r="H62" s="345"/>
      <c r="I62" s="207"/>
    </row>
    <row r="63" spans="1:9" s="322" customFormat="1">
      <c r="A63" s="207"/>
      <c r="B63" s="16" t="s">
        <v>27</v>
      </c>
      <c r="C63" s="218">
        <v>17652</v>
      </c>
      <c r="D63" s="218">
        <v>17614</v>
      </c>
      <c r="E63" s="218">
        <v>16712</v>
      </c>
      <c r="F63" s="218">
        <v>16024</v>
      </c>
      <c r="G63" s="350">
        <v>15994</v>
      </c>
      <c r="H63" s="345"/>
      <c r="I63" s="207"/>
    </row>
    <row r="64" spans="1:9" s="322" customFormat="1">
      <c r="A64" s="207"/>
      <c r="B64" s="200" t="s">
        <v>24</v>
      </c>
      <c r="C64" s="217">
        <v>1233</v>
      </c>
      <c r="D64" s="217">
        <v>1005</v>
      </c>
      <c r="E64" s="217">
        <v>1001</v>
      </c>
      <c r="F64" s="217">
        <v>919</v>
      </c>
      <c r="G64" s="346">
        <v>1127</v>
      </c>
      <c r="H64" s="345"/>
      <c r="I64" s="207"/>
    </row>
    <row r="65" spans="1:9" s="322" customFormat="1">
      <c r="A65" s="207"/>
      <c r="B65" s="200" t="s">
        <v>10</v>
      </c>
      <c r="C65" s="217">
        <v>3471</v>
      </c>
      <c r="D65" s="217">
        <v>3307</v>
      </c>
      <c r="E65" s="217">
        <v>3023</v>
      </c>
      <c r="F65" s="217">
        <v>2796</v>
      </c>
      <c r="G65" s="347">
        <v>2826</v>
      </c>
      <c r="H65" s="345"/>
      <c r="I65" s="207"/>
    </row>
    <row r="66" spans="1:9" s="322" customFormat="1">
      <c r="A66" s="207"/>
      <c r="B66" s="200" t="s">
        <v>11</v>
      </c>
      <c r="C66" s="217">
        <v>864</v>
      </c>
      <c r="D66" s="217">
        <v>866</v>
      </c>
      <c r="E66" s="217">
        <v>789</v>
      </c>
      <c r="F66" s="217">
        <v>734</v>
      </c>
      <c r="G66" s="351">
        <v>782</v>
      </c>
      <c r="H66" s="349"/>
      <c r="I66" s="207"/>
    </row>
    <row r="67" spans="1:9" s="322" customFormat="1">
      <c r="A67" s="207"/>
      <c r="B67" s="200" t="s">
        <v>18</v>
      </c>
      <c r="C67" s="217">
        <v>12568</v>
      </c>
      <c r="D67" s="217">
        <v>12299</v>
      </c>
      <c r="E67" s="217">
        <v>11582</v>
      </c>
      <c r="F67" s="217">
        <v>11441</v>
      </c>
      <c r="G67" s="347">
        <v>11658</v>
      </c>
      <c r="H67" s="345"/>
      <c r="I67" s="207"/>
    </row>
    <row r="68" spans="1:9" s="322" customFormat="1">
      <c r="A68" s="207"/>
      <c r="B68" s="200" t="s">
        <v>17</v>
      </c>
      <c r="C68" s="217">
        <v>1245</v>
      </c>
      <c r="D68" s="217">
        <v>1178</v>
      </c>
      <c r="E68" s="217">
        <v>1142</v>
      </c>
      <c r="F68" s="217">
        <v>1207</v>
      </c>
      <c r="G68" s="346">
        <v>1274</v>
      </c>
      <c r="H68" s="345"/>
      <c r="I68" s="207"/>
    </row>
    <row r="69" spans="1:9" s="322" customFormat="1">
      <c r="A69" s="207"/>
      <c r="B69" s="16" t="s">
        <v>27</v>
      </c>
      <c r="C69" s="218">
        <v>17652</v>
      </c>
      <c r="D69" s="218">
        <v>17614</v>
      </c>
      <c r="E69" s="218">
        <v>16712</v>
      </c>
      <c r="F69" s="218">
        <v>16024</v>
      </c>
      <c r="G69" s="350">
        <v>15994</v>
      </c>
      <c r="H69" s="345"/>
      <c r="I69" s="207"/>
    </row>
    <row r="70" spans="1:9" s="322" customFormat="1">
      <c r="A70" s="207"/>
      <c r="B70" s="16"/>
      <c r="C70" s="218"/>
      <c r="D70" s="218"/>
      <c r="E70" s="218"/>
      <c r="F70" s="218"/>
      <c r="G70" s="352"/>
      <c r="H70" s="345"/>
      <c r="I70" s="207"/>
    </row>
    <row r="71" spans="1:9" s="322" customFormat="1" ht="14.25" customHeight="1">
      <c r="A71" s="452" t="s">
        <v>102</v>
      </c>
      <c r="B71" s="452"/>
      <c r="C71" s="452"/>
      <c r="D71" s="452"/>
      <c r="E71" s="452"/>
      <c r="F71" s="452"/>
      <c r="G71" s="452"/>
      <c r="H71" s="452"/>
      <c r="I71" s="207"/>
    </row>
    <row r="72" spans="1:9" s="322" customFormat="1">
      <c r="A72" s="452" t="s">
        <v>258</v>
      </c>
      <c r="B72" s="452"/>
      <c r="C72" s="452"/>
      <c r="D72" s="452"/>
      <c r="E72" s="452"/>
      <c r="F72" s="452"/>
      <c r="G72" s="452"/>
      <c r="H72" s="452"/>
    </row>
    <row r="73" spans="1:9" s="322" customFormat="1"/>
    <row r="74" spans="1:9" s="18" customFormat="1">
      <c r="A74" s="451" t="s">
        <v>478</v>
      </c>
      <c r="B74" s="451"/>
      <c r="C74" s="451"/>
      <c r="D74" s="451"/>
      <c r="E74" s="451"/>
      <c r="F74" s="451"/>
      <c r="G74" s="451"/>
      <c r="H74" s="451"/>
    </row>
    <row r="75" spans="1:9" s="322" customFormat="1"/>
    <row r="76" spans="1:9" s="322" customFormat="1" ht="20.399999999999999" customHeight="1">
      <c r="C76" s="38" t="s">
        <v>103</v>
      </c>
      <c r="D76" s="38" t="s">
        <v>104</v>
      </c>
      <c r="E76" s="38" t="s">
        <v>105</v>
      </c>
      <c r="F76" s="38" t="s">
        <v>294</v>
      </c>
      <c r="G76" s="38" t="s">
        <v>295</v>
      </c>
    </row>
    <row r="77" spans="1:9" s="322" customFormat="1">
      <c r="B77" s="334" t="s">
        <v>44</v>
      </c>
      <c r="C77" s="334">
        <v>402944</v>
      </c>
      <c r="D77" s="334">
        <v>401697</v>
      </c>
      <c r="E77" s="334">
        <v>399308</v>
      </c>
      <c r="F77" s="334">
        <v>392143</v>
      </c>
      <c r="G77" s="334">
        <v>395774</v>
      </c>
    </row>
    <row r="78" spans="1:9" s="322" customFormat="1">
      <c r="B78" s="200" t="s">
        <v>25</v>
      </c>
      <c r="C78" s="169">
        <v>20071</v>
      </c>
      <c r="D78" s="169">
        <v>19032</v>
      </c>
      <c r="E78" s="169">
        <v>19119</v>
      </c>
      <c r="F78" s="169">
        <v>18697</v>
      </c>
      <c r="G78" s="169">
        <v>18260</v>
      </c>
    </row>
    <row r="79" spans="1:9" s="322" customFormat="1">
      <c r="B79" s="200" t="s">
        <v>13</v>
      </c>
      <c r="C79" s="169">
        <v>20155</v>
      </c>
      <c r="D79" s="169">
        <v>20008</v>
      </c>
      <c r="E79" s="169">
        <v>19439</v>
      </c>
      <c r="F79" s="169">
        <v>19081</v>
      </c>
      <c r="G79" s="169">
        <v>19113</v>
      </c>
    </row>
    <row r="80" spans="1:9" s="322" customFormat="1">
      <c r="B80" s="200" t="s">
        <v>12</v>
      </c>
      <c r="C80" s="169">
        <v>14371</v>
      </c>
      <c r="D80" s="169">
        <v>13959</v>
      </c>
      <c r="E80" s="169">
        <v>13720</v>
      </c>
      <c r="F80" s="169">
        <v>13378</v>
      </c>
      <c r="G80" s="169">
        <v>13837</v>
      </c>
    </row>
    <row r="81" spans="2:7" s="322" customFormat="1">
      <c r="B81" s="200" t="s">
        <v>22</v>
      </c>
      <c r="C81" s="169">
        <v>32131</v>
      </c>
      <c r="D81" s="169">
        <v>31785</v>
      </c>
      <c r="E81" s="169">
        <v>31343</v>
      </c>
      <c r="F81" s="169">
        <v>31235</v>
      </c>
      <c r="G81" s="169">
        <v>31134</v>
      </c>
    </row>
    <row r="82" spans="2:7" s="322" customFormat="1">
      <c r="B82" s="200" t="s">
        <v>21</v>
      </c>
      <c r="C82" s="169">
        <v>3579</v>
      </c>
      <c r="D82" s="169">
        <v>3627</v>
      </c>
      <c r="E82" s="169">
        <v>3555</v>
      </c>
      <c r="F82" s="169">
        <v>3500</v>
      </c>
      <c r="G82" s="169">
        <v>3461</v>
      </c>
    </row>
    <row r="83" spans="2:7" s="322" customFormat="1">
      <c r="B83" s="200" t="s">
        <v>28</v>
      </c>
      <c r="C83" s="169">
        <v>16263</v>
      </c>
      <c r="D83" s="169">
        <v>16370</v>
      </c>
      <c r="E83" s="169">
        <v>16449</v>
      </c>
      <c r="F83" s="169">
        <v>16442</v>
      </c>
      <c r="G83" s="169">
        <v>16346</v>
      </c>
    </row>
    <row r="84" spans="2:7" s="322" customFormat="1">
      <c r="B84" s="200" t="s">
        <v>23</v>
      </c>
      <c r="C84" s="169">
        <v>52039</v>
      </c>
      <c r="D84" s="169">
        <v>54502</v>
      </c>
      <c r="E84" s="169">
        <v>55440</v>
      </c>
      <c r="F84" s="169">
        <v>54869</v>
      </c>
      <c r="G84" s="169">
        <v>55059</v>
      </c>
    </row>
    <row r="85" spans="2:7" s="322" customFormat="1">
      <c r="B85" s="200" t="s">
        <v>16</v>
      </c>
      <c r="C85" s="169">
        <v>10076</v>
      </c>
      <c r="D85" s="169">
        <v>9891</v>
      </c>
      <c r="E85" s="169">
        <v>9161</v>
      </c>
      <c r="F85" s="169">
        <v>8992</v>
      </c>
      <c r="G85" s="169">
        <v>9169</v>
      </c>
    </row>
    <row r="86" spans="2:7" s="322" customFormat="1">
      <c r="B86" s="200" t="s">
        <v>26</v>
      </c>
      <c r="C86" s="169">
        <v>41691</v>
      </c>
      <c r="D86" s="169">
        <v>41181</v>
      </c>
      <c r="E86" s="169">
        <v>40101</v>
      </c>
      <c r="F86" s="169">
        <v>39094</v>
      </c>
      <c r="G86" s="169">
        <v>38432</v>
      </c>
    </row>
    <row r="87" spans="2:7" s="322" customFormat="1">
      <c r="B87" s="200" t="s">
        <v>8</v>
      </c>
      <c r="C87" s="169">
        <v>1266</v>
      </c>
      <c r="D87" s="169">
        <v>1210</v>
      </c>
      <c r="E87" s="169">
        <v>1250</v>
      </c>
      <c r="F87" s="169">
        <v>1195</v>
      </c>
      <c r="G87" s="169">
        <v>1267</v>
      </c>
    </row>
    <row r="88" spans="2:7" s="322" customFormat="1">
      <c r="B88" s="200" t="s">
        <v>19</v>
      </c>
      <c r="C88" s="169">
        <v>17841</v>
      </c>
      <c r="D88" s="169">
        <v>17529</v>
      </c>
      <c r="E88" s="169">
        <v>17416</v>
      </c>
      <c r="F88" s="169">
        <v>16871</v>
      </c>
      <c r="G88" s="169">
        <v>17778</v>
      </c>
    </row>
    <row r="89" spans="2:7" s="322" customFormat="1">
      <c r="B89" s="200" t="s">
        <v>15</v>
      </c>
      <c r="C89" s="169">
        <v>34838</v>
      </c>
      <c r="D89" s="169">
        <v>34413</v>
      </c>
      <c r="E89" s="169">
        <v>35341</v>
      </c>
      <c r="F89" s="169">
        <v>34502</v>
      </c>
      <c r="G89" s="169">
        <v>35414</v>
      </c>
    </row>
    <row r="90" spans="2:7" s="322" customFormat="1">
      <c r="B90" s="200" t="s">
        <v>14</v>
      </c>
      <c r="C90" s="169">
        <v>18782</v>
      </c>
      <c r="D90" s="169">
        <v>18477</v>
      </c>
      <c r="E90" s="169">
        <v>18150</v>
      </c>
      <c r="F90" s="169">
        <v>18125</v>
      </c>
      <c r="G90" s="169">
        <v>18057</v>
      </c>
    </row>
    <row r="91" spans="2:7" s="322" customFormat="1">
      <c r="B91" s="200" t="s">
        <v>9</v>
      </c>
      <c r="C91" s="169">
        <v>7059</v>
      </c>
      <c r="D91" s="169">
        <v>6963</v>
      </c>
      <c r="E91" s="169">
        <v>6994</v>
      </c>
      <c r="F91" s="169">
        <v>6923</v>
      </c>
      <c r="G91" s="169">
        <v>7261</v>
      </c>
    </row>
    <row r="92" spans="2:7" s="322" customFormat="1">
      <c r="B92" s="200" t="s">
        <v>20</v>
      </c>
      <c r="C92" s="169">
        <v>17142</v>
      </c>
      <c r="D92" s="169">
        <v>16785</v>
      </c>
      <c r="E92" s="169">
        <v>16307</v>
      </c>
      <c r="F92" s="169">
        <v>16022</v>
      </c>
      <c r="G92" s="169">
        <v>16755</v>
      </c>
    </row>
    <row r="93" spans="2:7" s="322" customFormat="1">
      <c r="B93" s="16" t="s">
        <v>27</v>
      </c>
      <c r="C93" s="170">
        <v>43503</v>
      </c>
      <c r="D93" s="170">
        <v>43395</v>
      </c>
      <c r="E93" s="170">
        <v>43065</v>
      </c>
      <c r="F93" s="170">
        <v>42953</v>
      </c>
      <c r="G93" s="170">
        <v>43304</v>
      </c>
    </row>
    <row r="94" spans="2:7" s="322" customFormat="1">
      <c r="B94" s="200" t="s">
        <v>24</v>
      </c>
      <c r="C94" s="169">
        <v>4049</v>
      </c>
      <c r="D94" s="169">
        <v>3885</v>
      </c>
      <c r="E94" s="169">
        <v>3861</v>
      </c>
      <c r="F94" s="169">
        <v>3786</v>
      </c>
      <c r="G94" s="169">
        <v>3933</v>
      </c>
    </row>
    <row r="95" spans="2:7" s="322" customFormat="1">
      <c r="B95" s="200" t="s">
        <v>10</v>
      </c>
      <c r="C95" s="169">
        <v>8197</v>
      </c>
      <c r="D95" s="169">
        <v>8213</v>
      </c>
      <c r="E95" s="169">
        <v>7914</v>
      </c>
      <c r="F95" s="169">
        <v>7910</v>
      </c>
      <c r="G95" s="169">
        <v>7897</v>
      </c>
    </row>
    <row r="96" spans="2:7" s="322" customFormat="1">
      <c r="B96" s="200" t="s">
        <v>11</v>
      </c>
      <c r="C96" s="169">
        <v>2350</v>
      </c>
      <c r="D96" s="169">
        <v>2239</v>
      </c>
      <c r="E96" s="169">
        <v>2126</v>
      </c>
      <c r="F96" s="169">
        <v>2109</v>
      </c>
      <c r="G96" s="169">
        <v>2185</v>
      </c>
    </row>
    <row r="97" spans="1:8" s="322" customFormat="1">
      <c r="B97" s="200" t="s">
        <v>18</v>
      </c>
      <c r="C97" s="169">
        <v>34156</v>
      </c>
      <c r="D97" s="169">
        <v>34921</v>
      </c>
      <c r="E97" s="169">
        <v>35290</v>
      </c>
      <c r="F97" s="169">
        <v>33275</v>
      </c>
      <c r="G97" s="169">
        <v>33773</v>
      </c>
    </row>
    <row r="98" spans="1:8" s="322" customFormat="1">
      <c r="B98" s="200" t="s">
        <v>17</v>
      </c>
      <c r="C98" s="169">
        <v>3385</v>
      </c>
      <c r="D98" s="169">
        <v>3312</v>
      </c>
      <c r="E98" s="169">
        <v>3267</v>
      </c>
      <c r="F98" s="169">
        <v>3184</v>
      </c>
      <c r="G98" s="169">
        <v>3339</v>
      </c>
    </row>
    <row r="99" spans="1:8" s="322" customFormat="1">
      <c r="B99" s="16" t="s">
        <v>27</v>
      </c>
      <c r="C99" s="170">
        <v>43503</v>
      </c>
      <c r="D99" s="170">
        <v>43395</v>
      </c>
      <c r="E99" s="170">
        <v>43065</v>
      </c>
      <c r="F99" s="170">
        <v>42953</v>
      </c>
      <c r="G99" s="170">
        <v>43304</v>
      </c>
    </row>
    <row r="100" spans="1:8" s="322" customFormat="1">
      <c r="B100" s="16"/>
      <c r="C100" s="170"/>
      <c r="D100" s="170"/>
      <c r="E100" s="170"/>
      <c r="F100" s="170"/>
      <c r="G100" s="170"/>
    </row>
    <row r="101" spans="1:8" s="322" customFormat="1" ht="14.25" customHeight="1">
      <c r="A101" s="452" t="s">
        <v>532</v>
      </c>
      <c r="B101" s="452"/>
      <c r="C101" s="452"/>
      <c r="D101" s="452"/>
      <c r="E101" s="452"/>
      <c r="F101" s="452"/>
      <c r="G101" s="452"/>
      <c r="H101" s="452"/>
    </row>
    <row r="102" spans="1:8" s="322" customFormat="1" ht="39.6" customHeight="1">
      <c r="A102" s="452" t="s">
        <v>259</v>
      </c>
      <c r="B102" s="452"/>
      <c r="C102" s="452"/>
      <c r="D102" s="452"/>
      <c r="E102" s="452"/>
      <c r="F102" s="452"/>
      <c r="G102" s="452"/>
      <c r="H102" s="452"/>
    </row>
    <row r="103" spans="1:8" s="322" customFormat="1"/>
    <row r="104" spans="1:8" s="18" customFormat="1">
      <c r="A104" s="451" t="s">
        <v>479</v>
      </c>
      <c r="B104" s="451"/>
      <c r="C104" s="451"/>
      <c r="D104" s="451"/>
      <c r="E104" s="451"/>
      <c r="F104" s="451"/>
      <c r="G104" s="451"/>
      <c r="H104" s="451"/>
    </row>
    <row r="105" spans="1:8" s="322" customFormat="1"/>
    <row r="106" spans="1:8" s="322" customFormat="1">
      <c r="B106" s="336"/>
      <c r="C106" s="38">
        <v>2016</v>
      </c>
      <c r="D106" s="38">
        <v>2017</v>
      </c>
      <c r="E106" s="38">
        <v>2018</v>
      </c>
      <c r="F106" s="38">
        <v>2019</v>
      </c>
      <c r="G106" s="38">
        <v>2020</v>
      </c>
      <c r="H106" s="207"/>
    </row>
    <row r="107" spans="1:8" s="322" customFormat="1">
      <c r="B107" s="331" t="s">
        <v>44</v>
      </c>
      <c r="C107" s="125">
        <v>406259</v>
      </c>
      <c r="D107" s="125">
        <v>373920</v>
      </c>
      <c r="E107" s="308">
        <v>353883</v>
      </c>
      <c r="F107" s="308">
        <v>317566</v>
      </c>
      <c r="G107" s="125">
        <v>326357</v>
      </c>
      <c r="H107" s="345"/>
    </row>
    <row r="108" spans="1:8" s="322" customFormat="1">
      <c r="B108" s="200" t="s">
        <v>25</v>
      </c>
      <c r="C108" s="112">
        <v>19273</v>
      </c>
      <c r="D108" s="112">
        <v>17975</v>
      </c>
      <c r="E108" s="112">
        <v>16963</v>
      </c>
      <c r="F108" s="112">
        <v>14779</v>
      </c>
      <c r="G108" s="112">
        <v>14557</v>
      </c>
      <c r="H108" s="345"/>
    </row>
    <row r="109" spans="1:8" s="322" customFormat="1">
      <c r="B109" s="200" t="s">
        <v>13</v>
      </c>
      <c r="C109" s="112">
        <v>14829</v>
      </c>
      <c r="D109" s="112">
        <v>13347</v>
      </c>
      <c r="E109" s="112">
        <v>11796</v>
      </c>
      <c r="F109" s="112">
        <v>10163</v>
      </c>
      <c r="G109" s="112">
        <v>10488</v>
      </c>
      <c r="H109" s="345"/>
    </row>
    <row r="110" spans="1:8" s="322" customFormat="1">
      <c r="B110" s="200" t="s">
        <v>12</v>
      </c>
      <c r="C110" s="112">
        <v>11324</v>
      </c>
      <c r="D110" s="112">
        <v>9921</v>
      </c>
      <c r="E110" s="112">
        <v>9276</v>
      </c>
      <c r="F110" s="112">
        <v>8177</v>
      </c>
      <c r="G110" s="112">
        <v>8524</v>
      </c>
      <c r="H110" s="345"/>
    </row>
    <row r="111" spans="1:8" s="322" customFormat="1">
      <c r="B111" s="200" t="s">
        <v>22</v>
      </c>
      <c r="C111" s="112">
        <v>31826</v>
      </c>
      <c r="D111" s="112">
        <v>30484</v>
      </c>
      <c r="E111" s="112">
        <v>29612</v>
      </c>
      <c r="F111" s="112">
        <v>27068</v>
      </c>
      <c r="G111" s="112">
        <v>29299</v>
      </c>
      <c r="H111" s="345"/>
    </row>
    <row r="112" spans="1:8" s="322" customFormat="1">
      <c r="B112" s="200" t="s">
        <v>21</v>
      </c>
      <c r="C112" s="112">
        <v>3845</v>
      </c>
      <c r="D112" s="112">
        <v>3482</v>
      </c>
      <c r="E112" s="112">
        <v>3281</v>
      </c>
      <c r="F112" s="112">
        <v>2977</v>
      </c>
      <c r="G112" s="112">
        <v>3112</v>
      </c>
      <c r="H112" s="345"/>
    </row>
    <row r="113" spans="2:8" s="322" customFormat="1">
      <c r="B113" s="200" t="s">
        <v>28</v>
      </c>
      <c r="C113" s="112">
        <v>14767</v>
      </c>
      <c r="D113" s="112">
        <v>13676</v>
      </c>
      <c r="E113" s="112">
        <v>13420</v>
      </c>
      <c r="F113" s="112">
        <v>12029</v>
      </c>
      <c r="G113" s="112">
        <v>12694</v>
      </c>
      <c r="H113" s="345"/>
    </row>
    <row r="114" spans="2:8" s="322" customFormat="1">
      <c r="B114" s="200" t="s">
        <v>23</v>
      </c>
      <c r="C114" s="112">
        <v>62327</v>
      </c>
      <c r="D114" s="112">
        <v>55898</v>
      </c>
      <c r="E114" s="112">
        <v>54425</v>
      </c>
      <c r="F114" s="112">
        <v>49283</v>
      </c>
      <c r="G114" s="112">
        <v>47559</v>
      </c>
      <c r="H114" s="345"/>
    </row>
    <row r="115" spans="2:8" s="322" customFormat="1">
      <c r="B115" s="200" t="s">
        <v>16</v>
      </c>
      <c r="C115" s="112">
        <v>8987</v>
      </c>
      <c r="D115" s="112">
        <v>8197</v>
      </c>
      <c r="E115" s="112">
        <v>7898</v>
      </c>
      <c r="F115" s="112">
        <v>7268</v>
      </c>
      <c r="G115" s="112">
        <v>7315</v>
      </c>
      <c r="H115" s="345"/>
    </row>
    <row r="116" spans="2:8" s="322" customFormat="1">
      <c r="B116" s="200" t="s">
        <v>26</v>
      </c>
      <c r="C116" s="112">
        <v>49140</v>
      </c>
      <c r="D116" s="112">
        <v>43904</v>
      </c>
      <c r="E116" s="112">
        <v>42258</v>
      </c>
      <c r="F116" s="112">
        <v>37456</v>
      </c>
      <c r="G116" s="112">
        <v>41546</v>
      </c>
      <c r="H116" s="345"/>
    </row>
    <row r="117" spans="2:8" s="322" customFormat="1">
      <c r="B117" s="200" t="s">
        <v>8</v>
      </c>
      <c r="C117" s="112">
        <v>1181</v>
      </c>
      <c r="D117" s="112">
        <v>1017</v>
      </c>
      <c r="E117" s="112">
        <v>963</v>
      </c>
      <c r="F117" s="112">
        <v>881</v>
      </c>
      <c r="G117" s="112">
        <v>954</v>
      </c>
      <c r="H117" s="345"/>
    </row>
    <row r="118" spans="2:8" s="322" customFormat="1">
      <c r="B118" s="200" t="s">
        <v>19</v>
      </c>
      <c r="C118" s="112">
        <v>15166</v>
      </c>
      <c r="D118" s="112">
        <v>14223</v>
      </c>
      <c r="E118" s="112">
        <v>14107</v>
      </c>
      <c r="F118" s="112">
        <v>12823</v>
      </c>
      <c r="G118" s="112">
        <v>14048</v>
      </c>
      <c r="H118" s="345"/>
    </row>
    <row r="119" spans="2:8" s="322" customFormat="1">
      <c r="B119" s="200" t="s">
        <v>15</v>
      </c>
      <c r="C119" s="112">
        <v>27848</v>
      </c>
      <c r="D119" s="112">
        <v>25477</v>
      </c>
      <c r="E119" s="112">
        <v>23808</v>
      </c>
      <c r="F119" s="112">
        <v>20524</v>
      </c>
      <c r="G119" s="112">
        <v>21186</v>
      </c>
      <c r="H119" s="345"/>
    </row>
    <row r="120" spans="2:8" s="322" customFormat="1">
      <c r="B120" s="200" t="s">
        <v>14</v>
      </c>
      <c r="C120" s="112">
        <v>16569</v>
      </c>
      <c r="D120" s="112">
        <v>15042</v>
      </c>
      <c r="E120" s="112">
        <v>13712</v>
      </c>
      <c r="F120" s="112">
        <v>12099</v>
      </c>
      <c r="G120" s="112">
        <v>11950</v>
      </c>
      <c r="H120" s="345"/>
    </row>
    <row r="121" spans="2:8" s="322" customFormat="1">
      <c r="B121" s="200" t="s">
        <v>9</v>
      </c>
      <c r="C121" s="112">
        <v>5680</v>
      </c>
      <c r="D121" s="112">
        <v>5024</v>
      </c>
      <c r="E121" s="112">
        <v>4771</v>
      </c>
      <c r="F121" s="112">
        <v>4045</v>
      </c>
      <c r="G121" s="112">
        <v>4241</v>
      </c>
      <c r="H121" s="345"/>
    </row>
    <row r="122" spans="2:8" s="322" customFormat="1">
      <c r="B122" s="200" t="s">
        <v>20</v>
      </c>
      <c r="C122" s="112">
        <v>33325</v>
      </c>
      <c r="D122" s="112">
        <v>31911</v>
      </c>
      <c r="E122" s="112">
        <v>27970</v>
      </c>
      <c r="F122" s="112">
        <v>25460</v>
      </c>
      <c r="G122" s="112">
        <v>25900</v>
      </c>
      <c r="H122" s="345"/>
    </row>
    <row r="123" spans="2:8" s="322" customFormat="1">
      <c r="B123" s="16" t="s">
        <v>27</v>
      </c>
      <c r="C123" s="111">
        <v>51768</v>
      </c>
      <c r="D123" s="111">
        <v>49346</v>
      </c>
      <c r="E123" s="111">
        <v>46733</v>
      </c>
      <c r="F123" s="111">
        <v>42924</v>
      </c>
      <c r="G123" s="111">
        <v>43178</v>
      </c>
      <c r="H123" s="345"/>
    </row>
    <row r="124" spans="2:8" s="322" customFormat="1">
      <c r="B124" s="200" t="s">
        <v>24</v>
      </c>
      <c r="C124" s="112">
        <v>3974</v>
      </c>
      <c r="D124" s="112">
        <v>3849</v>
      </c>
      <c r="E124" s="112">
        <v>3730</v>
      </c>
      <c r="F124" s="112">
        <v>3503</v>
      </c>
      <c r="G124" s="112">
        <v>3720</v>
      </c>
      <c r="H124" s="345"/>
    </row>
    <row r="125" spans="2:8" s="322" customFormat="1">
      <c r="B125" s="200" t="s">
        <v>10</v>
      </c>
      <c r="C125" s="112">
        <v>5860</v>
      </c>
      <c r="D125" s="112">
        <v>5316</v>
      </c>
      <c r="E125" s="112">
        <v>4589</v>
      </c>
      <c r="F125" s="112">
        <v>3828</v>
      </c>
      <c r="G125" s="112">
        <v>4143</v>
      </c>
      <c r="H125" s="345"/>
    </row>
    <row r="126" spans="2:8" s="322" customFormat="1">
      <c r="B126" s="200" t="s">
        <v>11</v>
      </c>
      <c r="C126" s="112">
        <v>1585</v>
      </c>
      <c r="D126" s="112">
        <v>1521</v>
      </c>
      <c r="E126" s="112">
        <v>1417</v>
      </c>
      <c r="F126" s="112">
        <v>1298</v>
      </c>
      <c r="G126" s="112">
        <v>1500</v>
      </c>
      <c r="H126" s="345"/>
    </row>
    <row r="127" spans="2:8" s="322" customFormat="1">
      <c r="B127" s="200" t="s">
        <v>18</v>
      </c>
      <c r="C127" s="112">
        <v>23858</v>
      </c>
      <c r="D127" s="112">
        <v>21398</v>
      </c>
      <c r="E127" s="112">
        <v>20188</v>
      </c>
      <c r="F127" s="112">
        <v>18300</v>
      </c>
      <c r="G127" s="112">
        <v>17364</v>
      </c>
      <c r="H127" s="345"/>
    </row>
    <row r="128" spans="2:8" s="322" customFormat="1">
      <c r="B128" s="200" t="s">
        <v>17</v>
      </c>
      <c r="C128" s="112">
        <v>3127</v>
      </c>
      <c r="D128" s="112">
        <v>2912</v>
      </c>
      <c r="E128" s="112">
        <v>2966</v>
      </c>
      <c r="F128" s="112">
        <v>2681</v>
      </c>
      <c r="G128" s="112">
        <v>3079</v>
      </c>
      <c r="H128" s="345"/>
    </row>
    <row r="129" spans="1:8" s="322" customFormat="1">
      <c r="B129" s="16" t="s">
        <v>27</v>
      </c>
      <c r="C129" s="111">
        <v>51768</v>
      </c>
      <c r="D129" s="111">
        <v>49346</v>
      </c>
      <c r="E129" s="111">
        <v>46733</v>
      </c>
      <c r="F129" s="111">
        <v>42924</v>
      </c>
      <c r="G129" s="111">
        <v>43178</v>
      </c>
    </row>
    <row r="130" spans="1:8" s="322" customFormat="1">
      <c r="B130" s="16"/>
      <c r="C130" s="111"/>
      <c r="D130" s="111"/>
      <c r="E130" s="111"/>
      <c r="F130" s="111"/>
      <c r="G130" s="111"/>
    </row>
    <row r="131" spans="1:8" s="322" customFormat="1">
      <c r="A131" s="452" t="s">
        <v>304</v>
      </c>
      <c r="B131" s="452"/>
      <c r="C131" s="452"/>
      <c r="D131" s="452"/>
      <c r="E131" s="452"/>
      <c r="F131" s="452"/>
      <c r="G131" s="452"/>
      <c r="H131" s="452"/>
    </row>
    <row r="132" spans="1:8" s="322" customFormat="1">
      <c r="A132" s="452" t="s">
        <v>258</v>
      </c>
      <c r="B132" s="452"/>
      <c r="C132" s="452"/>
      <c r="D132" s="452"/>
      <c r="E132" s="452"/>
      <c r="F132" s="452"/>
      <c r="G132" s="452"/>
      <c r="H132" s="452"/>
    </row>
    <row r="133" spans="1:8" s="322" customFormat="1"/>
  </sheetData>
  <sortState xmlns:xlrd2="http://schemas.microsoft.com/office/spreadsheetml/2017/richdata2" ref="B44:C65">
    <sortCondition ref="C44:C65"/>
  </sortState>
  <mergeCells count="13">
    <mergeCell ref="A71:H71"/>
    <mergeCell ref="A101:H101"/>
    <mergeCell ref="A72:H72"/>
    <mergeCell ref="A44:H44"/>
    <mergeCell ref="A28:H28"/>
    <mergeCell ref="A29:H31"/>
    <mergeCell ref="A39:H39"/>
    <mergeCell ref="A40:H42"/>
    <mergeCell ref="A102:H102"/>
    <mergeCell ref="A131:H131"/>
    <mergeCell ref="A132:H132"/>
    <mergeCell ref="A104:H104"/>
    <mergeCell ref="A74:H74"/>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3"/>
  <sheetViews>
    <sheetView zoomScale="80" zoomScaleNormal="80" workbookViewId="0">
      <selection activeCell="J47" sqref="J47"/>
    </sheetView>
  </sheetViews>
  <sheetFormatPr defaultColWidth="8.6640625" defaultRowHeight="14.4"/>
  <cols>
    <col min="2" max="2" width="15.44140625" customWidth="1"/>
    <col min="3" max="3" width="13.44140625" customWidth="1"/>
    <col min="4" max="4" width="14.44140625" customWidth="1"/>
    <col min="5" max="5" width="12.5546875" customWidth="1"/>
    <col min="7" max="7" width="13.44140625" customWidth="1"/>
    <col min="11" max="11" width="12.44140625" customWidth="1"/>
  </cols>
  <sheetData>
    <row r="1" spans="1:10" s="18" customFormat="1">
      <c r="A1" s="466" t="s">
        <v>533</v>
      </c>
      <c r="B1" s="466"/>
      <c r="C1" s="466"/>
      <c r="D1" s="466"/>
      <c r="E1" s="466"/>
      <c r="F1" s="466"/>
      <c r="G1" s="466"/>
      <c r="H1" s="466"/>
      <c r="I1" s="466"/>
      <c r="J1" s="466"/>
    </row>
    <row r="2" spans="1:10" s="322" customFormat="1"/>
    <row r="3" spans="1:10" s="322" customFormat="1">
      <c r="B3" s="69"/>
      <c r="C3" s="79" t="s">
        <v>106</v>
      </c>
      <c r="D3" s="79" t="s">
        <v>107</v>
      </c>
      <c r="E3" s="79" t="s">
        <v>108</v>
      </c>
      <c r="F3" s="78"/>
      <c r="G3" s="78"/>
      <c r="H3" s="78"/>
    </row>
    <row r="4" spans="1:10" s="322" customFormat="1" ht="57.6">
      <c r="B4" s="70" t="s">
        <v>28</v>
      </c>
      <c r="C4" s="71">
        <v>700</v>
      </c>
      <c r="D4" s="71">
        <v>700</v>
      </c>
      <c r="E4" s="71">
        <v>700</v>
      </c>
      <c r="F4" s="71"/>
      <c r="G4" s="78"/>
      <c r="H4" s="78" t="s">
        <v>117</v>
      </c>
      <c r="I4" s="78" t="s">
        <v>27</v>
      </c>
      <c r="J4" s="302" t="s">
        <v>113</v>
      </c>
    </row>
    <row r="5" spans="1:10" s="322" customFormat="1">
      <c r="B5" s="72" t="s">
        <v>24</v>
      </c>
      <c r="C5" s="71">
        <v>760</v>
      </c>
      <c r="D5" s="71">
        <v>740</v>
      </c>
      <c r="E5" s="71">
        <v>700</v>
      </c>
      <c r="F5" s="71"/>
      <c r="G5" s="71" t="s">
        <v>106</v>
      </c>
      <c r="H5" s="71">
        <v>700</v>
      </c>
      <c r="I5" s="71">
        <v>900</v>
      </c>
      <c r="J5" s="71">
        <v>1420</v>
      </c>
    </row>
    <row r="6" spans="1:10" s="322" customFormat="1">
      <c r="B6" s="70" t="s">
        <v>26</v>
      </c>
      <c r="C6" s="71">
        <v>825</v>
      </c>
      <c r="D6" s="71">
        <v>757.75</v>
      </c>
      <c r="E6" s="71">
        <v>725</v>
      </c>
      <c r="F6" s="71"/>
      <c r="G6" s="71" t="s">
        <v>107</v>
      </c>
      <c r="H6" s="71">
        <v>700</v>
      </c>
      <c r="I6" s="71">
        <v>900</v>
      </c>
      <c r="J6" s="71">
        <v>1443</v>
      </c>
    </row>
    <row r="7" spans="1:10" s="322" customFormat="1">
      <c r="B7" s="70" t="s">
        <v>21</v>
      </c>
      <c r="C7" s="71">
        <v>840</v>
      </c>
      <c r="D7" s="71">
        <v>840</v>
      </c>
      <c r="E7" s="71">
        <v>800</v>
      </c>
      <c r="F7" s="71"/>
      <c r="G7" s="71" t="s">
        <v>108</v>
      </c>
      <c r="H7" s="71">
        <v>700</v>
      </c>
      <c r="I7" s="71">
        <v>760</v>
      </c>
      <c r="J7" s="71">
        <v>1025</v>
      </c>
    </row>
    <row r="8" spans="1:10" s="322" customFormat="1">
      <c r="B8" s="72" t="s">
        <v>23</v>
      </c>
      <c r="C8" s="71">
        <v>840</v>
      </c>
      <c r="D8" s="71">
        <v>757.75</v>
      </c>
      <c r="E8" s="71">
        <v>900</v>
      </c>
      <c r="F8" s="71"/>
      <c r="G8" s="71"/>
      <c r="H8" s="71"/>
    </row>
    <row r="9" spans="1:10" s="322" customFormat="1">
      <c r="B9" s="72" t="s">
        <v>25</v>
      </c>
      <c r="C9" s="71">
        <v>863.48</v>
      </c>
      <c r="D9" s="71">
        <v>740</v>
      </c>
      <c r="E9" s="71">
        <v>720</v>
      </c>
      <c r="F9" s="71"/>
      <c r="G9" s="71"/>
      <c r="H9" s="71"/>
    </row>
    <row r="10" spans="1:10" s="322" customFormat="1">
      <c r="B10" s="72" t="s">
        <v>20</v>
      </c>
      <c r="C10" s="71">
        <v>900</v>
      </c>
      <c r="D10" s="71">
        <v>810</v>
      </c>
      <c r="E10" s="71">
        <v>723</v>
      </c>
      <c r="F10" s="71"/>
      <c r="G10" s="71"/>
      <c r="H10" s="71"/>
    </row>
    <row r="11" spans="1:10" s="322" customFormat="1">
      <c r="B11" s="76" t="s">
        <v>109</v>
      </c>
      <c r="C11" s="77">
        <v>900</v>
      </c>
      <c r="D11" s="77">
        <v>900</v>
      </c>
      <c r="E11" s="77">
        <v>760</v>
      </c>
      <c r="F11" s="77"/>
      <c r="G11" s="77"/>
      <c r="H11" s="77"/>
    </row>
    <row r="12" spans="1:10" s="322" customFormat="1">
      <c r="B12" s="72" t="s">
        <v>11</v>
      </c>
      <c r="C12" s="71">
        <v>956.25</v>
      </c>
      <c r="D12" s="71">
        <v>910</v>
      </c>
      <c r="E12" s="71">
        <v>800</v>
      </c>
      <c r="F12" s="71"/>
      <c r="G12" s="71"/>
      <c r="H12" s="71"/>
    </row>
    <row r="13" spans="1:10" s="322" customFormat="1">
      <c r="B13" s="73" t="s">
        <v>10</v>
      </c>
      <c r="C13" s="71">
        <v>1000</v>
      </c>
      <c r="D13" s="71">
        <v>970</v>
      </c>
      <c r="E13" s="71">
        <v>945</v>
      </c>
      <c r="F13" s="71"/>
      <c r="G13" s="71"/>
      <c r="H13" s="71"/>
    </row>
    <row r="14" spans="1:10" s="322" customFormat="1">
      <c r="B14" s="73" t="s">
        <v>22</v>
      </c>
      <c r="C14" s="71">
        <v>1040</v>
      </c>
      <c r="D14" s="71">
        <v>909</v>
      </c>
      <c r="E14" s="71">
        <v>737</v>
      </c>
      <c r="F14" s="71"/>
      <c r="G14" s="71"/>
      <c r="H14" s="71"/>
    </row>
    <row r="15" spans="1:10" s="322" customFormat="1">
      <c r="B15" s="72" t="s">
        <v>18</v>
      </c>
      <c r="C15" s="71">
        <v>1050</v>
      </c>
      <c r="D15" s="71">
        <v>950</v>
      </c>
      <c r="E15" s="71">
        <v>820</v>
      </c>
      <c r="F15" s="71"/>
      <c r="G15" s="71"/>
      <c r="H15" s="71"/>
    </row>
    <row r="16" spans="1:10" s="322" customFormat="1">
      <c r="B16" s="72" t="s">
        <v>16</v>
      </c>
      <c r="C16" s="71">
        <v>1081</v>
      </c>
      <c r="D16" s="71">
        <v>975</v>
      </c>
      <c r="E16" s="71">
        <v>834</v>
      </c>
      <c r="F16" s="71"/>
      <c r="G16" s="71"/>
      <c r="H16" s="71"/>
    </row>
    <row r="17" spans="1:10" s="322" customFormat="1">
      <c r="B17" s="72" t="s">
        <v>15</v>
      </c>
      <c r="C17" s="71">
        <v>1125</v>
      </c>
      <c r="D17" s="71">
        <v>1020</v>
      </c>
      <c r="E17" s="71">
        <v>900</v>
      </c>
      <c r="F17" s="71"/>
      <c r="G17" s="71"/>
      <c r="H17" s="71"/>
    </row>
    <row r="18" spans="1:10" s="322" customFormat="1">
      <c r="B18" s="72" t="s">
        <v>17</v>
      </c>
      <c r="C18" s="71">
        <v>1125.8</v>
      </c>
      <c r="D18" s="71">
        <v>996</v>
      </c>
      <c r="E18" s="71">
        <v>775</v>
      </c>
      <c r="F18" s="71"/>
      <c r="G18" s="71"/>
      <c r="H18" s="71"/>
    </row>
    <row r="19" spans="1:10" s="322" customFormat="1">
      <c r="B19" s="72" t="s">
        <v>12</v>
      </c>
      <c r="C19" s="71">
        <v>1216</v>
      </c>
      <c r="D19" s="71">
        <v>1120</v>
      </c>
      <c r="E19" s="71">
        <v>860</v>
      </c>
      <c r="F19" s="71"/>
      <c r="G19" s="71"/>
      <c r="H19" s="71"/>
    </row>
    <row r="20" spans="1:10" s="322" customFormat="1">
      <c r="B20" s="72" t="s">
        <v>14</v>
      </c>
      <c r="C20" s="71">
        <v>1250</v>
      </c>
      <c r="D20" s="71">
        <v>1020</v>
      </c>
      <c r="E20" s="71">
        <v>989</v>
      </c>
      <c r="F20" s="71"/>
      <c r="G20" s="71"/>
      <c r="H20" s="71"/>
    </row>
    <row r="21" spans="1:10" s="322" customFormat="1">
      <c r="B21" s="72" t="s">
        <v>13</v>
      </c>
      <c r="C21" s="71">
        <v>1270</v>
      </c>
      <c r="D21" s="71">
        <v>1100</v>
      </c>
      <c r="E21" s="71">
        <v>945</v>
      </c>
      <c r="F21" s="71"/>
      <c r="G21" s="71"/>
      <c r="H21" s="71"/>
    </row>
    <row r="22" spans="1:10" s="322" customFormat="1">
      <c r="B22" s="72" t="s">
        <v>9</v>
      </c>
      <c r="C22" s="71">
        <v>1375</v>
      </c>
      <c r="D22" s="71">
        <v>1154</v>
      </c>
      <c r="E22" s="71">
        <v>1025</v>
      </c>
      <c r="F22" s="71"/>
      <c r="G22" s="71"/>
      <c r="H22" s="71"/>
    </row>
    <row r="23" spans="1:10" s="322" customFormat="1">
      <c r="B23" s="72" t="s">
        <v>19</v>
      </c>
      <c r="C23" s="71">
        <v>1384</v>
      </c>
      <c r="D23" s="71">
        <v>1184</v>
      </c>
      <c r="E23" s="71">
        <v>1000</v>
      </c>
      <c r="F23" s="71"/>
      <c r="G23" s="71"/>
      <c r="H23" s="71"/>
    </row>
    <row r="24" spans="1:10" s="322" customFormat="1">
      <c r="B24" s="72" t="s">
        <v>110</v>
      </c>
      <c r="C24" s="71">
        <v>1420</v>
      </c>
      <c r="D24" s="71">
        <v>1443</v>
      </c>
      <c r="E24" s="71">
        <v>835</v>
      </c>
      <c r="F24" s="71"/>
      <c r="G24" s="71"/>
      <c r="H24" s="71"/>
    </row>
    <row r="25" spans="1:10" s="322" customFormat="1">
      <c r="B25" s="74" t="s">
        <v>111</v>
      </c>
      <c r="C25" s="75">
        <f>AVERAGE(C4:C24)</f>
        <v>1043.8823809523808</v>
      </c>
      <c r="D25" s="75">
        <f>AVERAGE(D4:D24)</f>
        <v>952.21428571428567</v>
      </c>
      <c r="E25" s="75">
        <f>AVERAGE(E4:E24)</f>
        <v>833</v>
      </c>
      <c r="F25" s="75"/>
      <c r="G25" s="75"/>
      <c r="H25" s="75"/>
    </row>
    <row r="26" spans="1:10" s="322" customFormat="1">
      <c r="B26" s="74"/>
      <c r="C26" s="75"/>
      <c r="D26" s="75"/>
      <c r="E26" s="75"/>
      <c r="F26" s="75"/>
      <c r="G26" s="75"/>
      <c r="H26" s="75"/>
    </row>
    <row r="27" spans="1:10" s="322" customFormat="1" ht="27.6">
      <c r="B27" s="65" t="s">
        <v>112</v>
      </c>
      <c r="C27" s="64">
        <v>700</v>
      </c>
      <c r="D27" s="64">
        <v>700</v>
      </c>
      <c r="E27" s="64">
        <v>700</v>
      </c>
      <c r="F27" s="75"/>
      <c r="G27" s="75"/>
      <c r="H27" s="75"/>
    </row>
    <row r="28" spans="1:10" s="322" customFormat="1">
      <c r="B28" s="76" t="s">
        <v>109</v>
      </c>
      <c r="C28" s="77">
        <v>900</v>
      </c>
      <c r="D28" s="77">
        <v>900</v>
      </c>
      <c r="E28" s="77">
        <v>760</v>
      </c>
      <c r="F28" s="75"/>
      <c r="G28" s="75"/>
      <c r="H28" s="75"/>
    </row>
    <row r="29" spans="1:10" s="322" customFormat="1" ht="27.6">
      <c r="B29" s="65" t="s">
        <v>113</v>
      </c>
      <c r="C29" s="64">
        <v>1420</v>
      </c>
      <c r="D29" s="64">
        <v>1443</v>
      </c>
      <c r="E29" s="64">
        <v>1025</v>
      </c>
      <c r="F29" s="75"/>
      <c r="G29" s="75"/>
      <c r="H29" s="75"/>
    </row>
    <row r="30" spans="1:10" s="322" customFormat="1"/>
    <row r="31" spans="1:10" s="322" customFormat="1">
      <c r="A31" s="247" t="s">
        <v>114</v>
      </c>
      <c r="B31" s="247"/>
    </row>
    <row r="32" spans="1:10" s="322" customFormat="1" ht="14.25" customHeight="1">
      <c r="A32" s="463" t="s">
        <v>115</v>
      </c>
      <c r="B32" s="463"/>
      <c r="C32" s="463"/>
      <c r="D32" s="463"/>
      <c r="E32" s="463"/>
      <c r="F32" s="463"/>
      <c r="G32" s="463"/>
      <c r="H32" s="463"/>
      <c r="I32" s="463"/>
      <c r="J32" s="463"/>
    </row>
    <row r="33" spans="1:11" s="322" customFormat="1" ht="22.5" customHeight="1">
      <c r="A33" s="463"/>
      <c r="B33" s="463"/>
      <c r="C33" s="463"/>
      <c r="D33" s="463"/>
      <c r="E33" s="463"/>
      <c r="F33" s="463"/>
      <c r="G33" s="463"/>
      <c r="H33" s="463"/>
      <c r="I33" s="463"/>
      <c r="J33" s="463"/>
    </row>
    <row r="34" spans="1:11" s="322" customFormat="1"/>
    <row r="35" spans="1:11" s="18" customFormat="1">
      <c r="A35" s="466" t="s">
        <v>534</v>
      </c>
      <c r="B35" s="466"/>
      <c r="C35" s="466"/>
      <c r="D35" s="466"/>
      <c r="E35" s="466"/>
      <c r="F35" s="466"/>
      <c r="G35" s="466"/>
      <c r="H35" s="466"/>
      <c r="I35" s="466"/>
      <c r="J35" s="466"/>
    </row>
    <row r="36" spans="1:11" s="322" customFormat="1"/>
    <row r="37" spans="1:11" s="322" customFormat="1" ht="36" customHeight="1">
      <c r="A37" s="69"/>
      <c r="B37" s="322" t="s">
        <v>250</v>
      </c>
      <c r="C37" s="79" t="s">
        <v>106</v>
      </c>
      <c r="D37" s="79" t="s">
        <v>107</v>
      </c>
      <c r="E37" s="79" t="s">
        <v>108</v>
      </c>
      <c r="F37" s="79" t="s">
        <v>251</v>
      </c>
      <c r="G37" s="80" t="s">
        <v>89</v>
      </c>
      <c r="J37" s="248"/>
      <c r="K37" s="248"/>
    </row>
    <row r="38" spans="1:11" s="322" customFormat="1" ht="27.6">
      <c r="A38" s="70" t="s">
        <v>28</v>
      </c>
      <c r="C38" s="165">
        <v>700</v>
      </c>
      <c r="D38" s="165">
        <v>700</v>
      </c>
      <c r="E38" s="165">
        <v>700</v>
      </c>
      <c r="G38" s="126">
        <v>54587</v>
      </c>
      <c r="J38" s="200"/>
      <c r="K38" s="165"/>
    </row>
    <row r="39" spans="1:11" s="322" customFormat="1">
      <c r="A39" s="72" t="s">
        <v>25</v>
      </c>
      <c r="B39" s="71"/>
      <c r="C39" s="71">
        <v>863.48</v>
      </c>
      <c r="D39" s="71">
        <v>740</v>
      </c>
      <c r="E39" s="71">
        <v>720</v>
      </c>
      <c r="F39" s="71"/>
      <c r="G39" s="126">
        <v>63389</v>
      </c>
      <c r="J39" s="200"/>
      <c r="K39" s="165"/>
    </row>
    <row r="40" spans="1:11" s="322" customFormat="1">
      <c r="A40" s="72" t="s">
        <v>23</v>
      </c>
      <c r="C40" s="71">
        <v>840</v>
      </c>
      <c r="D40" s="71">
        <v>757.75</v>
      </c>
      <c r="E40" s="71">
        <v>900</v>
      </c>
      <c r="G40" s="126">
        <v>64626</v>
      </c>
      <c r="J40" s="200"/>
      <c r="K40" s="165"/>
    </row>
    <row r="41" spans="1:11" s="322" customFormat="1">
      <c r="A41" s="72" t="s">
        <v>24</v>
      </c>
      <c r="C41" s="71">
        <v>760</v>
      </c>
      <c r="D41" s="71">
        <v>740</v>
      </c>
      <c r="E41" s="71">
        <v>700</v>
      </c>
      <c r="G41" s="126">
        <v>68531</v>
      </c>
      <c r="J41" s="200"/>
      <c r="K41" s="165"/>
    </row>
    <row r="42" spans="1:11" s="322" customFormat="1">
      <c r="A42" s="70" t="s">
        <v>21</v>
      </c>
      <c r="C42" s="71">
        <v>840</v>
      </c>
      <c r="D42" s="71">
        <v>840</v>
      </c>
      <c r="E42" s="71">
        <v>800</v>
      </c>
      <c r="G42" s="126">
        <v>69980</v>
      </c>
      <c r="J42" s="200"/>
      <c r="K42" s="165"/>
    </row>
    <row r="43" spans="1:11" s="322" customFormat="1">
      <c r="A43" s="73" t="s">
        <v>22</v>
      </c>
      <c r="C43" s="71">
        <v>1040</v>
      </c>
      <c r="D43" s="71">
        <v>909</v>
      </c>
      <c r="E43" s="71">
        <v>737</v>
      </c>
      <c r="G43" s="126">
        <v>73672</v>
      </c>
      <c r="J43" s="200"/>
      <c r="K43" s="165"/>
    </row>
    <row r="44" spans="1:11" s="322" customFormat="1">
      <c r="A44" s="72" t="s">
        <v>20</v>
      </c>
      <c r="C44" s="71">
        <v>900</v>
      </c>
      <c r="D44" s="71">
        <v>810</v>
      </c>
      <c r="E44" s="71">
        <v>723</v>
      </c>
      <c r="G44" s="126">
        <v>76093</v>
      </c>
      <c r="J44" s="200"/>
      <c r="K44" s="165"/>
    </row>
    <row r="45" spans="1:11" s="329" customFormat="1">
      <c r="A45" s="76" t="s">
        <v>109</v>
      </c>
      <c r="B45" s="77">
        <v>900</v>
      </c>
      <c r="C45" s="77">
        <v>900</v>
      </c>
      <c r="D45" s="77">
        <v>900</v>
      </c>
      <c r="E45" s="77">
        <v>760</v>
      </c>
      <c r="F45" s="77">
        <v>760</v>
      </c>
      <c r="G45" s="127">
        <v>77040</v>
      </c>
      <c r="J45" s="16"/>
      <c r="K45" s="47"/>
    </row>
    <row r="46" spans="1:11" s="322" customFormat="1">
      <c r="A46" s="70" t="s">
        <v>26</v>
      </c>
      <c r="C46" s="71">
        <v>825</v>
      </c>
      <c r="D46" s="71">
        <v>757.75</v>
      </c>
      <c r="E46" s="71">
        <v>725</v>
      </c>
      <c r="G46" s="126">
        <v>78808</v>
      </c>
      <c r="J46" s="200"/>
      <c r="K46" s="165"/>
    </row>
    <row r="47" spans="1:11" s="322" customFormat="1">
      <c r="A47" s="72" t="s">
        <v>19</v>
      </c>
      <c r="C47" s="71">
        <v>1384</v>
      </c>
      <c r="D47" s="71">
        <v>1184</v>
      </c>
      <c r="E47" s="71">
        <v>1000</v>
      </c>
      <c r="G47" s="126">
        <v>79492</v>
      </c>
      <c r="J47" s="200"/>
      <c r="K47" s="165"/>
    </row>
    <row r="48" spans="1:11" s="322" customFormat="1">
      <c r="A48" s="72" t="s">
        <v>18</v>
      </c>
      <c r="C48" s="71">
        <v>1050</v>
      </c>
      <c r="D48" s="71">
        <v>950</v>
      </c>
      <c r="E48" s="71">
        <v>820</v>
      </c>
      <c r="G48" s="126">
        <v>80339</v>
      </c>
      <c r="J48" s="200"/>
      <c r="K48" s="165"/>
    </row>
    <row r="49" spans="1:11" s="322" customFormat="1">
      <c r="A49" s="72" t="s">
        <v>17</v>
      </c>
      <c r="C49" s="71">
        <v>1125.8</v>
      </c>
      <c r="D49" s="71">
        <v>996</v>
      </c>
      <c r="E49" s="71">
        <v>775</v>
      </c>
      <c r="G49" s="126">
        <v>84479</v>
      </c>
      <c r="J49" s="200"/>
      <c r="K49" s="165"/>
    </row>
    <row r="50" spans="1:11" s="322" customFormat="1" ht="27.6">
      <c r="A50" s="72" t="s">
        <v>12</v>
      </c>
      <c r="C50" s="71">
        <v>1216</v>
      </c>
      <c r="D50" s="71">
        <v>1120</v>
      </c>
      <c r="E50" s="71">
        <v>860</v>
      </c>
      <c r="G50" s="126">
        <v>88797</v>
      </c>
      <c r="J50" s="200"/>
      <c r="K50" s="165"/>
    </row>
    <row r="51" spans="1:11" s="322" customFormat="1" ht="27.6">
      <c r="A51" s="72" t="s">
        <v>16</v>
      </c>
      <c r="C51" s="71">
        <v>1081</v>
      </c>
      <c r="D51" s="71">
        <v>975</v>
      </c>
      <c r="E51" s="71">
        <v>834</v>
      </c>
      <c r="G51" s="126">
        <v>89447</v>
      </c>
      <c r="J51" s="200"/>
      <c r="K51" s="165"/>
    </row>
    <row r="52" spans="1:11" s="322" customFormat="1" ht="27.6">
      <c r="A52" s="72" t="s">
        <v>15</v>
      </c>
      <c r="C52" s="71">
        <v>1125</v>
      </c>
      <c r="D52" s="71">
        <v>1020</v>
      </c>
      <c r="E52" s="71">
        <v>900</v>
      </c>
      <c r="G52" s="126">
        <v>93418</v>
      </c>
      <c r="J52" s="200"/>
      <c r="K52" s="165"/>
    </row>
    <row r="53" spans="1:11" s="322" customFormat="1">
      <c r="A53" s="72" t="s">
        <v>11</v>
      </c>
      <c r="C53" s="71">
        <v>956.25</v>
      </c>
      <c r="D53" s="71">
        <v>910</v>
      </c>
      <c r="E53" s="71">
        <v>800</v>
      </c>
      <c r="G53" s="126">
        <v>101130</v>
      </c>
      <c r="J53" s="175"/>
      <c r="K53" s="47"/>
    </row>
    <row r="54" spans="1:11" s="322" customFormat="1" ht="27.6">
      <c r="A54" s="72" t="s">
        <v>14</v>
      </c>
      <c r="C54" s="71">
        <v>1250</v>
      </c>
      <c r="D54" s="71">
        <v>1020</v>
      </c>
      <c r="E54" s="71">
        <v>989</v>
      </c>
      <c r="G54" s="126">
        <v>102870</v>
      </c>
      <c r="J54" s="200"/>
      <c r="K54" s="165"/>
    </row>
    <row r="55" spans="1:11" s="322" customFormat="1">
      <c r="A55" s="72" t="s">
        <v>13</v>
      </c>
      <c r="C55" s="71">
        <v>1270</v>
      </c>
      <c r="D55" s="71">
        <v>1100</v>
      </c>
      <c r="E55" s="71">
        <v>945</v>
      </c>
      <c r="G55" s="126">
        <v>108827</v>
      </c>
      <c r="J55" s="200"/>
      <c r="K55" s="165"/>
    </row>
    <row r="56" spans="1:11" s="322" customFormat="1">
      <c r="A56" s="73" t="s">
        <v>10</v>
      </c>
      <c r="C56" s="71">
        <v>1000</v>
      </c>
      <c r="D56" s="71">
        <v>970</v>
      </c>
      <c r="E56" s="71">
        <v>945</v>
      </c>
      <c r="G56" s="126">
        <v>111587</v>
      </c>
      <c r="J56" s="200"/>
      <c r="K56" s="165"/>
    </row>
    <row r="57" spans="1:11" s="322" customFormat="1" ht="27.6">
      <c r="A57" s="72" t="s">
        <v>110</v>
      </c>
      <c r="C57" s="71">
        <v>1420</v>
      </c>
      <c r="D57" s="71">
        <v>1443</v>
      </c>
      <c r="E57" s="71">
        <v>835</v>
      </c>
      <c r="G57" s="126">
        <v>116155</v>
      </c>
      <c r="J57" s="200"/>
      <c r="K57" s="165"/>
    </row>
    <row r="58" spans="1:11" s="322" customFormat="1">
      <c r="A58" s="72" t="s">
        <v>9</v>
      </c>
      <c r="C58" s="71">
        <v>1375</v>
      </c>
      <c r="D58" s="71">
        <v>1154</v>
      </c>
      <c r="E58" s="71">
        <v>1025</v>
      </c>
      <c r="G58" s="126">
        <v>116283</v>
      </c>
      <c r="J58" s="200"/>
      <c r="K58" s="165"/>
    </row>
    <row r="59" spans="1:11" s="322" customFormat="1" ht="27.6">
      <c r="A59" s="74" t="s">
        <v>111</v>
      </c>
      <c r="C59" s="75">
        <v>1044</v>
      </c>
      <c r="D59" s="75">
        <v>952</v>
      </c>
      <c r="E59" s="75">
        <v>833</v>
      </c>
      <c r="G59" s="81">
        <v>85751</v>
      </c>
      <c r="J59" s="334"/>
      <c r="K59" s="20"/>
    </row>
    <row r="60" spans="1:11" s="322" customFormat="1"/>
    <row r="61" spans="1:11" s="322" customFormat="1" ht="128.25" customHeight="1">
      <c r="A61" s="465" t="s">
        <v>308</v>
      </c>
      <c r="B61" s="465"/>
      <c r="C61" s="465"/>
      <c r="D61" s="465"/>
      <c r="E61" s="465"/>
      <c r="F61" s="465"/>
      <c r="G61" s="465"/>
      <c r="H61" s="465"/>
      <c r="I61" s="465"/>
    </row>
    <row r="62" spans="1:11" s="322" customFormat="1" ht="0.9" customHeight="1">
      <c r="A62" s="322" t="s">
        <v>116</v>
      </c>
    </row>
    <row r="63" spans="1:11" s="322" customFormat="1" ht="48" customHeight="1">
      <c r="A63" s="464" t="s">
        <v>280</v>
      </c>
      <c r="B63" s="464"/>
      <c r="C63" s="464"/>
      <c r="D63" s="464"/>
      <c r="E63" s="464"/>
      <c r="F63" s="464"/>
      <c r="G63" s="464"/>
      <c r="H63" s="464"/>
      <c r="I63" s="464"/>
      <c r="J63" s="464"/>
      <c r="K63" s="464"/>
    </row>
  </sheetData>
  <sortState xmlns:xlrd2="http://schemas.microsoft.com/office/spreadsheetml/2017/richdata2" ref="A38:G59">
    <sortCondition ref="G38:G59"/>
  </sortState>
  <mergeCells count="5">
    <mergeCell ref="A63:K63"/>
    <mergeCell ref="A61:I61"/>
    <mergeCell ref="A32:J33"/>
    <mergeCell ref="A1:J1"/>
    <mergeCell ref="A35:J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7"/>
  <sheetViews>
    <sheetView zoomScale="84" zoomScaleNormal="84" workbookViewId="0">
      <selection activeCell="C65" sqref="C65"/>
    </sheetView>
  </sheetViews>
  <sheetFormatPr defaultColWidth="8.6640625" defaultRowHeight="14.4"/>
  <cols>
    <col min="1" max="1" width="15.5546875" customWidth="1"/>
    <col min="2" max="2" width="15.33203125" customWidth="1"/>
    <col min="3" max="3" width="14.6640625" customWidth="1"/>
    <col min="4" max="4" width="12.33203125" bestFit="1" customWidth="1"/>
    <col min="5" max="5" width="13.109375" customWidth="1"/>
    <col min="6" max="6" width="12.33203125" customWidth="1"/>
  </cols>
  <sheetData>
    <row r="1" spans="1:15" s="18" customFormat="1">
      <c r="A1" s="451" t="s">
        <v>480</v>
      </c>
      <c r="B1" s="451"/>
      <c r="C1" s="451"/>
      <c r="D1" s="451"/>
      <c r="E1" s="451"/>
      <c r="F1" s="451"/>
      <c r="G1" s="451"/>
      <c r="H1" s="451"/>
      <c r="I1" s="451"/>
    </row>
    <row r="2" spans="1:15" s="322" customFormat="1">
      <c r="L2" s="167"/>
      <c r="M2" s="167"/>
      <c r="N2" s="167"/>
      <c r="O2" s="167"/>
    </row>
    <row r="3" spans="1:15" s="322" customFormat="1" ht="28.8">
      <c r="C3" s="328" t="s">
        <v>118</v>
      </c>
      <c r="D3" s="328" t="s">
        <v>119</v>
      </c>
      <c r="E3" s="328" t="s">
        <v>120</v>
      </c>
      <c r="F3" s="328" t="s">
        <v>69</v>
      </c>
      <c r="G3" s="328" t="s">
        <v>313</v>
      </c>
      <c r="H3" s="328" t="s">
        <v>314</v>
      </c>
      <c r="L3" s="167"/>
      <c r="M3" s="167"/>
      <c r="N3" s="167"/>
      <c r="O3" s="167"/>
    </row>
    <row r="4" spans="1:15" s="322" customFormat="1">
      <c r="B4" s="128" t="s">
        <v>11</v>
      </c>
      <c r="C4" s="128">
        <v>37.9</v>
      </c>
      <c r="D4" s="128">
        <v>1.8</v>
      </c>
      <c r="E4" s="129">
        <f t="shared" ref="E4:E26" si="0">C4-H4</f>
        <v>4.7999999999999972</v>
      </c>
      <c r="G4" s="322">
        <v>27.6</v>
      </c>
      <c r="H4" s="322">
        <v>33.1</v>
      </c>
      <c r="L4" s="167"/>
      <c r="M4" s="167"/>
      <c r="N4" s="167"/>
      <c r="O4" s="167"/>
    </row>
    <row r="5" spans="1:15" s="322" customFormat="1">
      <c r="B5" s="128" t="s">
        <v>17</v>
      </c>
      <c r="C5" s="128">
        <v>37.200000000000003</v>
      </c>
      <c r="D5" s="128">
        <v>2.4</v>
      </c>
      <c r="E5" s="129">
        <f t="shared" si="0"/>
        <v>4.1000000000000014</v>
      </c>
      <c r="G5" s="322">
        <v>27.6</v>
      </c>
      <c r="H5" s="322">
        <v>33.1</v>
      </c>
      <c r="L5" s="167"/>
      <c r="M5" s="167"/>
      <c r="N5" s="167"/>
      <c r="O5" s="167"/>
    </row>
    <row r="6" spans="1:15" s="322" customFormat="1">
      <c r="B6" s="128" t="s">
        <v>26</v>
      </c>
      <c r="C6" s="128">
        <v>36.9</v>
      </c>
      <c r="D6" s="128">
        <v>0.8</v>
      </c>
      <c r="E6" s="129">
        <f t="shared" si="0"/>
        <v>3.7999999999999972</v>
      </c>
      <c r="G6" s="322">
        <v>27.6</v>
      </c>
      <c r="H6" s="322">
        <v>33.1</v>
      </c>
      <c r="L6" s="167"/>
      <c r="M6" s="167"/>
      <c r="N6" s="167"/>
      <c r="O6" s="167"/>
    </row>
    <row r="7" spans="1:15" s="322" customFormat="1">
      <c r="B7" s="128" t="s">
        <v>110</v>
      </c>
      <c r="C7" s="128">
        <v>36.6</v>
      </c>
      <c r="D7" s="128">
        <v>2.2000000000000002</v>
      </c>
      <c r="E7" s="129">
        <f t="shared" si="0"/>
        <v>3.5</v>
      </c>
      <c r="G7" s="322">
        <v>27.6</v>
      </c>
      <c r="H7" s="322">
        <v>33.1</v>
      </c>
      <c r="L7" s="167"/>
      <c r="M7" s="167"/>
      <c r="N7" s="167"/>
      <c r="O7" s="167"/>
    </row>
    <row r="8" spans="1:15" s="322" customFormat="1">
      <c r="B8" s="128" t="s">
        <v>14</v>
      </c>
      <c r="C8" s="128">
        <v>36.200000000000003</v>
      </c>
      <c r="D8" s="128">
        <v>1</v>
      </c>
      <c r="E8" s="129">
        <f t="shared" si="0"/>
        <v>3.1000000000000014</v>
      </c>
      <c r="G8" s="322">
        <v>27.6</v>
      </c>
      <c r="H8" s="322">
        <v>33.1</v>
      </c>
      <c r="L8" s="167"/>
      <c r="M8" s="167"/>
      <c r="N8" s="167"/>
      <c r="O8" s="167"/>
    </row>
    <row r="9" spans="1:15" s="322" customFormat="1">
      <c r="B9" s="128" t="s">
        <v>23</v>
      </c>
      <c r="C9" s="128">
        <v>36.1</v>
      </c>
      <c r="D9" s="128">
        <v>0.9</v>
      </c>
      <c r="E9" s="129">
        <f t="shared" si="0"/>
        <v>3</v>
      </c>
      <c r="G9" s="322">
        <v>27.6</v>
      </c>
      <c r="H9" s="322">
        <v>33.1</v>
      </c>
      <c r="L9" s="167"/>
      <c r="M9" s="167"/>
      <c r="N9" s="167"/>
      <c r="O9" s="167"/>
    </row>
    <row r="10" spans="1:15" s="322" customFormat="1">
      <c r="B10" s="128" t="s">
        <v>15</v>
      </c>
      <c r="C10" s="128">
        <v>34.9</v>
      </c>
      <c r="D10" s="128">
        <v>0.8</v>
      </c>
      <c r="E10" s="129">
        <f t="shared" si="0"/>
        <v>1.7999999999999972</v>
      </c>
      <c r="G10" s="322">
        <v>27.6</v>
      </c>
      <c r="H10" s="322">
        <v>33.1</v>
      </c>
      <c r="L10" s="167"/>
      <c r="M10" s="167"/>
      <c r="N10" s="167"/>
      <c r="O10" s="167"/>
    </row>
    <row r="11" spans="1:15" s="322" customFormat="1">
      <c r="B11" s="128" t="s">
        <v>13</v>
      </c>
      <c r="C11" s="128">
        <v>34.200000000000003</v>
      </c>
      <c r="D11" s="128">
        <v>0.7</v>
      </c>
      <c r="E11" s="129">
        <f t="shared" si="0"/>
        <v>1.1000000000000014</v>
      </c>
      <c r="G11" s="322">
        <v>27.6</v>
      </c>
      <c r="H11" s="322">
        <v>33.1</v>
      </c>
      <c r="L11" s="167"/>
      <c r="M11" s="167"/>
      <c r="N11" s="167"/>
      <c r="O11" s="167"/>
    </row>
    <row r="12" spans="1:15" s="322" customFormat="1">
      <c r="B12" s="128" t="s">
        <v>20</v>
      </c>
      <c r="C12" s="128">
        <v>33.700000000000003</v>
      </c>
      <c r="D12" s="128">
        <v>1.1000000000000001</v>
      </c>
      <c r="E12" s="129">
        <f t="shared" si="0"/>
        <v>0.60000000000000142</v>
      </c>
      <c r="G12" s="322">
        <v>27.6</v>
      </c>
      <c r="H12" s="322">
        <v>33.1</v>
      </c>
      <c r="L12" s="167"/>
      <c r="M12" s="167"/>
      <c r="N12" s="167"/>
      <c r="O12" s="167"/>
    </row>
    <row r="13" spans="1:15" s="322" customFormat="1">
      <c r="B13" s="128" t="s">
        <v>10</v>
      </c>
      <c r="C13" s="128">
        <v>32.9</v>
      </c>
      <c r="D13" s="128">
        <v>1.1000000000000001</v>
      </c>
      <c r="E13" s="129">
        <f t="shared" si="0"/>
        <v>-0.20000000000000284</v>
      </c>
      <c r="G13" s="322">
        <v>27.6</v>
      </c>
      <c r="H13" s="322">
        <v>33.1</v>
      </c>
      <c r="L13" s="167"/>
      <c r="M13" s="167"/>
      <c r="N13" s="167"/>
      <c r="O13" s="167"/>
    </row>
    <row r="14" spans="1:15" s="322" customFormat="1">
      <c r="B14" s="128" t="s">
        <v>18</v>
      </c>
      <c r="C14" s="128">
        <v>32.4</v>
      </c>
      <c r="D14" s="128">
        <v>0.9</v>
      </c>
      <c r="E14" s="129">
        <f t="shared" si="0"/>
        <v>-0.70000000000000284</v>
      </c>
      <c r="G14" s="322">
        <v>27.6</v>
      </c>
      <c r="H14" s="322">
        <v>33.1</v>
      </c>
      <c r="L14" s="167"/>
      <c r="M14" s="167"/>
      <c r="N14" s="167"/>
      <c r="O14" s="167"/>
    </row>
    <row r="15" spans="1:15" s="322" customFormat="1">
      <c r="B15" s="128" t="s">
        <v>9</v>
      </c>
      <c r="C15" s="128">
        <v>32.200000000000003</v>
      </c>
      <c r="D15" s="128">
        <v>0.9</v>
      </c>
      <c r="E15" s="129">
        <f t="shared" si="0"/>
        <v>-0.89999999999999858</v>
      </c>
      <c r="F15" s="182"/>
      <c r="G15" s="322">
        <v>27.6</v>
      </c>
      <c r="H15" s="322">
        <v>33.1</v>
      </c>
    </row>
    <row r="16" spans="1:15" s="322" customFormat="1">
      <c r="B16" s="128" t="s">
        <v>12</v>
      </c>
      <c r="C16" s="128">
        <v>30.5</v>
      </c>
      <c r="D16" s="128">
        <v>0.8</v>
      </c>
      <c r="E16" s="129">
        <f t="shared" si="0"/>
        <v>-2.6000000000000014</v>
      </c>
      <c r="G16" s="322">
        <v>27.6</v>
      </c>
      <c r="H16" s="322">
        <v>33.1</v>
      </c>
    </row>
    <row r="17" spans="1:20" s="322" customFormat="1">
      <c r="B17" s="128" t="s">
        <v>16</v>
      </c>
      <c r="C17" s="128">
        <v>30.5</v>
      </c>
      <c r="D17" s="128">
        <v>0.9</v>
      </c>
      <c r="E17" s="129">
        <f t="shared" si="0"/>
        <v>-2.6000000000000014</v>
      </c>
      <c r="G17" s="322">
        <v>27.6</v>
      </c>
      <c r="H17" s="322">
        <v>33.1</v>
      </c>
    </row>
    <row r="18" spans="1:20" s="322" customFormat="1">
      <c r="A18" s="41"/>
      <c r="B18" s="128" t="s">
        <v>22</v>
      </c>
      <c r="C18" s="128">
        <v>29.7</v>
      </c>
      <c r="D18" s="128">
        <v>0.9</v>
      </c>
      <c r="E18" s="129">
        <f t="shared" si="0"/>
        <v>-3.4000000000000021</v>
      </c>
      <c r="G18" s="322">
        <v>27.6</v>
      </c>
      <c r="H18" s="322">
        <v>33.1</v>
      </c>
    </row>
    <row r="19" spans="1:20" s="322" customFormat="1">
      <c r="B19" s="128" t="s">
        <v>19</v>
      </c>
      <c r="C19" s="128">
        <v>29.6</v>
      </c>
      <c r="D19" s="128">
        <v>1.5</v>
      </c>
      <c r="E19" s="129">
        <f t="shared" si="0"/>
        <v>-3.5</v>
      </c>
      <c r="G19" s="322">
        <v>27.6</v>
      </c>
      <c r="H19" s="322">
        <v>33.1</v>
      </c>
    </row>
    <row r="20" spans="1:20" s="329" customFormat="1">
      <c r="B20" s="133" t="s">
        <v>121</v>
      </c>
      <c r="D20" s="133">
        <v>0.9</v>
      </c>
      <c r="E20" s="134">
        <f>F20-H20</f>
        <v>-3.8000000000000007</v>
      </c>
      <c r="F20" s="133">
        <v>29.3</v>
      </c>
      <c r="G20" s="329">
        <v>27.6</v>
      </c>
      <c r="H20" s="329">
        <v>33.1</v>
      </c>
    </row>
    <row r="21" spans="1:20" s="322" customFormat="1">
      <c r="B21" s="128" t="s">
        <v>24</v>
      </c>
      <c r="C21" s="128">
        <v>27.8</v>
      </c>
      <c r="D21" s="128">
        <v>2</v>
      </c>
      <c r="E21" s="129">
        <f t="shared" si="0"/>
        <v>-5.3000000000000007</v>
      </c>
      <c r="F21" s="130"/>
      <c r="G21" s="322">
        <v>27.6</v>
      </c>
      <c r="H21" s="322">
        <v>33.1</v>
      </c>
    </row>
    <row r="22" spans="1:20" s="322" customFormat="1">
      <c r="B22" s="128" t="s">
        <v>25</v>
      </c>
      <c r="C22" s="128">
        <v>26.1</v>
      </c>
      <c r="D22" s="128">
        <v>1.4</v>
      </c>
      <c r="E22" s="129">
        <f t="shared" si="0"/>
        <v>-7</v>
      </c>
      <c r="G22" s="322">
        <v>27.6</v>
      </c>
      <c r="H22" s="322">
        <v>33.1</v>
      </c>
    </row>
    <row r="23" spans="1:20" s="322" customFormat="1">
      <c r="B23" s="128" t="s">
        <v>28</v>
      </c>
      <c r="C23" s="128">
        <v>24.7</v>
      </c>
      <c r="D23" s="128">
        <v>1.5</v>
      </c>
      <c r="E23" s="129">
        <f t="shared" si="0"/>
        <v>-8.4000000000000021</v>
      </c>
      <c r="G23" s="322">
        <v>27.6</v>
      </c>
      <c r="H23" s="322">
        <v>33.1</v>
      </c>
    </row>
    <row r="24" spans="1:20" s="322" customFormat="1">
      <c r="B24" s="128" t="s">
        <v>21</v>
      </c>
      <c r="C24" s="128">
        <v>24.1</v>
      </c>
      <c r="D24" s="128">
        <v>2.7</v>
      </c>
      <c r="E24" s="129">
        <f t="shared" si="0"/>
        <v>-9</v>
      </c>
      <c r="G24" s="322">
        <v>27.6</v>
      </c>
      <c r="H24" s="322">
        <v>33.1</v>
      </c>
    </row>
    <row r="25" spans="1:20" s="322" customFormat="1">
      <c r="A25" s="41"/>
      <c r="B25" s="131" t="s">
        <v>44</v>
      </c>
      <c r="C25" s="131">
        <v>33.1</v>
      </c>
      <c r="D25" s="131">
        <v>0.2</v>
      </c>
      <c r="E25" s="132">
        <f t="shared" si="0"/>
        <v>0</v>
      </c>
      <c r="F25" s="308"/>
      <c r="G25" s="308">
        <v>27.6</v>
      </c>
      <c r="H25" s="308">
        <v>33.1</v>
      </c>
      <c r="L25" s="167"/>
      <c r="M25" s="167"/>
      <c r="N25" s="167"/>
      <c r="O25" s="167"/>
    </row>
    <row r="26" spans="1:20" s="322" customFormat="1">
      <c r="B26" s="131" t="s">
        <v>64</v>
      </c>
      <c r="C26" s="131">
        <v>27.6</v>
      </c>
      <c r="D26" s="131">
        <v>0.1</v>
      </c>
      <c r="E26" s="132">
        <f t="shared" si="0"/>
        <v>-5.5</v>
      </c>
      <c r="F26" s="308"/>
      <c r="G26" s="308">
        <v>27.6</v>
      </c>
      <c r="H26" s="308">
        <v>33.1</v>
      </c>
    </row>
    <row r="27" spans="1:20" s="322" customFormat="1">
      <c r="B27" s="334"/>
      <c r="C27" s="34"/>
      <c r="D27" s="34"/>
      <c r="E27" s="353"/>
    </row>
    <row r="28" spans="1:20" s="322" customFormat="1" ht="30.9" customHeight="1">
      <c r="A28" s="454" t="s">
        <v>622</v>
      </c>
      <c r="B28" s="454"/>
      <c r="C28" s="454"/>
      <c r="D28" s="454"/>
      <c r="E28" s="454"/>
      <c r="F28" s="454"/>
      <c r="G28" s="454"/>
      <c r="H28" s="454"/>
    </row>
    <row r="29" spans="1:20" s="322" customFormat="1">
      <c r="A29" s="452" t="s">
        <v>122</v>
      </c>
      <c r="B29" s="452"/>
      <c r="C29" s="452"/>
      <c r="D29" s="452"/>
      <c r="E29" s="452"/>
      <c r="F29" s="452"/>
      <c r="G29" s="452"/>
      <c r="H29" s="452"/>
    </row>
    <row r="30" spans="1:20">
      <c r="A30" s="85"/>
      <c r="B30" s="85"/>
      <c r="C30" s="85"/>
      <c r="D30" s="85"/>
      <c r="E30" s="85"/>
      <c r="F30" s="85"/>
      <c r="G30" s="85"/>
      <c r="H30" s="85"/>
      <c r="I30" s="1"/>
      <c r="J30" s="68"/>
      <c r="K30" s="68"/>
      <c r="L30" s="68"/>
      <c r="M30" s="68"/>
      <c r="N30" s="68"/>
      <c r="O30" s="68"/>
      <c r="P30" s="68"/>
      <c r="Q30" s="68"/>
      <c r="R30" s="68"/>
      <c r="S30" s="68"/>
      <c r="T30" s="68"/>
    </row>
    <row r="31" spans="1:20" s="18" customFormat="1">
      <c r="A31" s="451" t="s">
        <v>481</v>
      </c>
      <c r="B31" s="451"/>
      <c r="C31" s="451"/>
      <c r="D31" s="451"/>
      <c r="E31" s="451"/>
      <c r="F31" s="451"/>
      <c r="G31" s="451"/>
      <c r="H31" s="451"/>
      <c r="I31" s="451"/>
    </row>
    <row r="32" spans="1:20" s="322" customFormat="1">
      <c r="L32" s="167"/>
      <c r="M32" s="167"/>
      <c r="N32" s="167"/>
      <c r="O32" s="167"/>
    </row>
    <row r="33" spans="1:20" s="322" customFormat="1">
      <c r="C33" s="324" t="s">
        <v>118</v>
      </c>
      <c r="D33" s="324" t="s">
        <v>119</v>
      </c>
      <c r="E33" s="8"/>
      <c r="L33" s="167"/>
      <c r="M33" s="167"/>
      <c r="N33" s="167"/>
      <c r="O33" s="167"/>
    </row>
    <row r="34" spans="1:20" s="322" customFormat="1">
      <c r="B34" s="252">
        <v>2015</v>
      </c>
      <c r="C34" s="252">
        <v>26.8</v>
      </c>
      <c r="D34" s="252">
        <v>0.7</v>
      </c>
      <c r="E34" s="353"/>
      <c r="L34" s="167"/>
      <c r="M34" s="167"/>
      <c r="N34" s="167"/>
      <c r="O34" s="167"/>
    </row>
    <row r="35" spans="1:20" s="322" customFormat="1">
      <c r="B35" s="252">
        <v>2016</v>
      </c>
      <c r="C35" s="252">
        <v>28</v>
      </c>
      <c r="D35" s="252">
        <v>1</v>
      </c>
      <c r="E35" s="353"/>
      <c r="L35" s="167"/>
      <c r="M35" s="167"/>
      <c r="N35" s="167"/>
      <c r="O35" s="167"/>
    </row>
    <row r="36" spans="1:20" s="322" customFormat="1">
      <c r="B36" s="252">
        <v>2017</v>
      </c>
      <c r="C36" s="252">
        <v>27.7</v>
      </c>
      <c r="D36" s="252">
        <v>0.9</v>
      </c>
      <c r="E36" s="353"/>
      <c r="L36" s="167"/>
      <c r="M36" s="167"/>
      <c r="N36" s="167"/>
      <c r="O36" s="167"/>
    </row>
    <row r="37" spans="1:20" s="322" customFormat="1">
      <c r="B37" s="252">
        <v>2018</v>
      </c>
      <c r="C37" s="39">
        <v>28.7</v>
      </c>
      <c r="D37" s="39">
        <v>0.8</v>
      </c>
      <c r="E37" s="353"/>
      <c r="L37" s="167"/>
      <c r="M37" s="167"/>
      <c r="N37" s="167"/>
      <c r="O37" s="167"/>
    </row>
    <row r="38" spans="1:20" s="322" customFormat="1">
      <c r="B38" s="252">
        <v>2019</v>
      </c>
      <c r="C38" s="40">
        <v>29.3</v>
      </c>
      <c r="D38" s="40">
        <v>0.9</v>
      </c>
      <c r="E38" s="353"/>
      <c r="L38" s="167"/>
      <c r="M38" s="167"/>
      <c r="N38" s="167"/>
      <c r="O38" s="167"/>
    </row>
    <row r="39" spans="1:20" s="322" customFormat="1"/>
    <row r="40" spans="1:20" s="322" customFormat="1">
      <c r="A40" s="454" t="s">
        <v>623</v>
      </c>
      <c r="B40" s="454"/>
      <c r="C40" s="454"/>
      <c r="D40" s="454"/>
      <c r="E40" s="454"/>
      <c r="F40" s="454"/>
      <c r="G40" s="454"/>
      <c r="H40" s="454"/>
    </row>
    <row r="41" spans="1:20">
      <c r="A41" s="85"/>
      <c r="B41" s="85"/>
      <c r="C41" s="85"/>
      <c r="D41" s="85"/>
      <c r="E41" s="85"/>
      <c r="F41" s="85"/>
      <c r="G41" s="85"/>
      <c r="H41" s="85"/>
      <c r="I41" s="1"/>
      <c r="J41" s="68"/>
      <c r="K41" s="68"/>
      <c r="L41" s="68"/>
      <c r="M41" s="68"/>
      <c r="N41" s="68"/>
      <c r="O41" s="68"/>
      <c r="P41" s="68"/>
      <c r="Q41" s="68"/>
      <c r="R41" s="68"/>
      <c r="S41" s="68"/>
      <c r="T41" s="68"/>
    </row>
    <row r="42" spans="1:20" s="18" customFormat="1">
      <c r="A42" s="451" t="s">
        <v>482</v>
      </c>
      <c r="B42" s="451"/>
      <c r="C42" s="451"/>
      <c r="D42" s="451"/>
      <c r="E42" s="451"/>
      <c r="F42" s="451"/>
      <c r="G42" s="451"/>
      <c r="H42" s="451"/>
      <c r="I42" s="451"/>
    </row>
    <row r="43" spans="1:20" s="322" customFormat="1"/>
    <row r="44" spans="1:20" s="322" customFormat="1" ht="36">
      <c r="B44" s="322" t="s">
        <v>69</v>
      </c>
      <c r="C44" s="8" t="s">
        <v>125</v>
      </c>
      <c r="D44" s="8" t="s">
        <v>126</v>
      </c>
      <c r="E44" s="8" t="s">
        <v>127</v>
      </c>
      <c r="F44" s="8" t="s">
        <v>128</v>
      </c>
      <c r="G44" s="8" t="s">
        <v>69</v>
      </c>
    </row>
    <row r="45" spans="1:20" s="322" customFormat="1">
      <c r="B45" s="135" t="s">
        <v>28</v>
      </c>
      <c r="C45" s="136">
        <v>0.27</v>
      </c>
      <c r="D45" s="137">
        <v>49984</v>
      </c>
      <c r="E45" s="138">
        <v>1.1000000000000001</v>
      </c>
      <c r="F45" s="138">
        <v>2.86</v>
      </c>
    </row>
    <row r="46" spans="1:20" s="322" customFormat="1">
      <c r="B46" s="135" t="s">
        <v>25</v>
      </c>
      <c r="C46" s="136">
        <v>0.24</v>
      </c>
      <c r="D46" s="137">
        <v>54461</v>
      </c>
      <c r="E46" s="138">
        <v>1.17</v>
      </c>
      <c r="F46" s="138">
        <v>2.64</v>
      </c>
    </row>
    <row r="47" spans="1:20" s="322" customFormat="1">
      <c r="B47" s="135" t="s">
        <v>24</v>
      </c>
      <c r="C47" s="136">
        <v>0.24</v>
      </c>
      <c r="D47" s="137">
        <v>62513</v>
      </c>
      <c r="E47" s="138">
        <v>1.17</v>
      </c>
      <c r="F47" s="138">
        <v>2.63</v>
      </c>
    </row>
    <row r="48" spans="1:20" s="322" customFormat="1">
      <c r="B48" s="135" t="s">
        <v>16</v>
      </c>
      <c r="C48" s="136">
        <v>0.23</v>
      </c>
      <c r="D48" s="137">
        <v>62513</v>
      </c>
      <c r="E48" s="138">
        <v>1.17</v>
      </c>
      <c r="F48" s="138">
        <v>2.63</v>
      </c>
    </row>
    <row r="49" spans="2:7" s="322" customFormat="1">
      <c r="B49" s="135" t="s">
        <v>8</v>
      </c>
      <c r="C49" s="136">
        <v>0.23</v>
      </c>
      <c r="D49" s="137">
        <v>67296</v>
      </c>
      <c r="E49" s="138">
        <v>1.23</v>
      </c>
      <c r="F49" s="138">
        <v>2.75</v>
      </c>
      <c r="G49" s="12"/>
    </row>
    <row r="50" spans="2:7" s="322" customFormat="1">
      <c r="B50" s="135" t="s">
        <v>11</v>
      </c>
      <c r="C50" s="136">
        <v>0.23</v>
      </c>
      <c r="D50" s="137">
        <v>67296</v>
      </c>
      <c r="E50" s="138">
        <v>1.23</v>
      </c>
      <c r="F50" s="138">
        <v>2.75</v>
      </c>
    </row>
    <row r="51" spans="2:7" s="322" customFormat="1">
      <c r="B51" s="135" t="s">
        <v>17</v>
      </c>
      <c r="C51" s="136">
        <v>0.23</v>
      </c>
      <c r="D51" s="137">
        <v>58699</v>
      </c>
      <c r="E51" s="138">
        <v>1.1599999999999999</v>
      </c>
      <c r="F51" s="138">
        <v>2.56</v>
      </c>
    </row>
    <row r="52" spans="2:7" s="322" customFormat="1">
      <c r="B52" s="135" t="s">
        <v>21</v>
      </c>
      <c r="C52" s="136">
        <v>0.22</v>
      </c>
      <c r="D52" s="137">
        <v>57637</v>
      </c>
      <c r="E52" s="138">
        <v>0.97</v>
      </c>
      <c r="F52" s="138">
        <v>2.2999999999999998</v>
      </c>
    </row>
    <row r="53" spans="2:7" s="322" customFormat="1">
      <c r="B53" s="135" t="s">
        <v>12</v>
      </c>
      <c r="C53" s="136">
        <v>0.22</v>
      </c>
      <c r="D53" s="137">
        <v>62513</v>
      </c>
      <c r="E53" s="138">
        <v>1.17</v>
      </c>
      <c r="F53" s="138">
        <v>2.63</v>
      </c>
    </row>
    <row r="54" spans="2:7" s="322" customFormat="1">
      <c r="B54" s="135" t="s">
        <v>22</v>
      </c>
      <c r="C54" s="139">
        <v>0.21</v>
      </c>
      <c r="D54" s="137">
        <v>62513</v>
      </c>
      <c r="E54" s="138">
        <v>1.17</v>
      </c>
      <c r="F54" s="138">
        <v>2.63</v>
      </c>
    </row>
    <row r="55" spans="2:7" s="322" customFormat="1">
      <c r="B55" s="135" t="s">
        <v>14</v>
      </c>
      <c r="C55" s="136">
        <v>0.21</v>
      </c>
      <c r="D55" s="137">
        <v>67296</v>
      </c>
      <c r="E55" s="138">
        <v>1.23</v>
      </c>
      <c r="F55" s="138">
        <v>2.75</v>
      </c>
    </row>
    <row r="56" spans="2:7" s="322" customFormat="1">
      <c r="B56" s="135" t="s">
        <v>9</v>
      </c>
      <c r="C56" s="136">
        <v>0.21</v>
      </c>
      <c r="D56" s="137">
        <v>67296</v>
      </c>
      <c r="E56" s="138">
        <v>1.23</v>
      </c>
      <c r="F56" s="138">
        <v>2.75</v>
      </c>
    </row>
    <row r="57" spans="2:7" s="322" customFormat="1">
      <c r="B57" s="135" t="s">
        <v>20</v>
      </c>
      <c r="C57" s="136">
        <v>0.21</v>
      </c>
      <c r="D57" s="137">
        <v>67296</v>
      </c>
      <c r="E57" s="138">
        <v>1.23</v>
      </c>
      <c r="F57" s="138">
        <v>2.75</v>
      </c>
    </row>
    <row r="58" spans="2:7" s="322" customFormat="1">
      <c r="B58" s="135" t="s">
        <v>10</v>
      </c>
      <c r="C58" s="136">
        <v>0.21</v>
      </c>
      <c r="D58" s="137">
        <v>67296</v>
      </c>
      <c r="E58" s="138">
        <v>1.23</v>
      </c>
      <c r="F58" s="138">
        <v>2.75</v>
      </c>
    </row>
    <row r="59" spans="2:7" s="322" customFormat="1">
      <c r="B59" s="135" t="s">
        <v>15</v>
      </c>
      <c r="C59" s="136">
        <v>0.19</v>
      </c>
      <c r="D59" s="137">
        <v>67296</v>
      </c>
      <c r="E59" s="138">
        <v>1.23</v>
      </c>
      <c r="F59" s="138">
        <v>2.75</v>
      </c>
    </row>
    <row r="60" spans="2:7" s="322" customFormat="1">
      <c r="B60" s="135" t="s">
        <v>19</v>
      </c>
      <c r="C60" s="136">
        <v>0.18</v>
      </c>
      <c r="D60" s="137">
        <v>72804</v>
      </c>
      <c r="E60" s="138">
        <v>1.2</v>
      </c>
      <c r="F60" s="138">
        <v>2.69</v>
      </c>
    </row>
    <row r="61" spans="2:7" s="322" customFormat="1">
      <c r="B61" s="140" t="s">
        <v>27</v>
      </c>
      <c r="C61" s="329"/>
      <c r="D61" s="141">
        <v>67296</v>
      </c>
      <c r="E61" s="142">
        <v>1.23</v>
      </c>
      <c r="F61" s="142">
        <v>2.75</v>
      </c>
      <c r="G61" s="143">
        <v>0.18</v>
      </c>
    </row>
    <row r="62" spans="2:7" s="322" customFormat="1">
      <c r="B62" s="135" t="s">
        <v>18</v>
      </c>
      <c r="C62" s="136">
        <v>0.18</v>
      </c>
      <c r="D62" s="137">
        <v>67296</v>
      </c>
      <c r="E62" s="138">
        <v>1.23</v>
      </c>
      <c r="F62" s="138">
        <v>2.75</v>
      </c>
    </row>
    <row r="63" spans="2:7" s="322" customFormat="1">
      <c r="B63" s="135" t="s">
        <v>13</v>
      </c>
      <c r="C63" s="136">
        <v>0.17</v>
      </c>
      <c r="D63" s="137">
        <v>67296</v>
      </c>
      <c r="E63" s="138">
        <v>1.23</v>
      </c>
      <c r="F63" s="138">
        <v>2.75</v>
      </c>
    </row>
    <row r="64" spans="2:7" s="322" customFormat="1">
      <c r="B64" s="135" t="s">
        <v>23</v>
      </c>
      <c r="C64" s="136">
        <v>0.15</v>
      </c>
      <c r="D64" s="137">
        <v>67296</v>
      </c>
      <c r="E64" s="138">
        <v>1.23</v>
      </c>
      <c r="F64" s="138">
        <v>2.75</v>
      </c>
    </row>
    <row r="65" spans="1:8" s="322" customFormat="1">
      <c r="B65" s="135" t="s">
        <v>26</v>
      </c>
      <c r="C65" s="136">
        <v>0.11</v>
      </c>
      <c r="D65" s="137">
        <v>67296</v>
      </c>
      <c r="E65" s="138">
        <v>1.23</v>
      </c>
      <c r="F65" s="138">
        <v>2.75</v>
      </c>
    </row>
    <row r="66" spans="1:8" s="322" customFormat="1"/>
    <row r="67" spans="1:8" s="322" customFormat="1" ht="14.25" customHeight="1">
      <c r="A67" s="452" t="s">
        <v>328</v>
      </c>
      <c r="B67" s="452"/>
      <c r="C67" s="452"/>
      <c r="D67" s="452"/>
      <c r="E67" s="452"/>
      <c r="F67" s="452"/>
      <c r="G67" s="452"/>
      <c r="H67" s="452"/>
    </row>
    <row r="68" spans="1:8" s="322" customFormat="1">
      <c r="A68" s="452" t="s">
        <v>129</v>
      </c>
      <c r="B68" s="452"/>
      <c r="C68" s="452"/>
      <c r="D68" s="452"/>
      <c r="E68" s="452"/>
      <c r="F68" s="452"/>
      <c r="G68" s="452"/>
      <c r="H68" s="452"/>
    </row>
    <row r="69" spans="1:8" s="322" customFormat="1"/>
    <row r="70" spans="1:8" s="305" customFormat="1">
      <c r="A70" s="305" t="s">
        <v>361</v>
      </c>
    </row>
    <row r="71" spans="1:8" s="322" customFormat="1"/>
    <row r="72" spans="1:8" s="322" customFormat="1">
      <c r="B72" s="322" t="s">
        <v>362</v>
      </c>
      <c r="C72" s="82" t="s">
        <v>363</v>
      </c>
      <c r="D72" s="322" t="s">
        <v>69</v>
      </c>
    </row>
    <row r="73" spans="1:8" s="322" customFormat="1">
      <c r="B73" s="322" t="s">
        <v>11</v>
      </c>
      <c r="C73" s="82">
        <v>0.7</v>
      </c>
    </row>
    <row r="74" spans="1:8" s="322" customFormat="1">
      <c r="B74" s="322" t="s">
        <v>8</v>
      </c>
      <c r="C74" s="82">
        <v>0.7</v>
      </c>
    </row>
    <row r="75" spans="1:8" s="322" customFormat="1">
      <c r="B75" s="322" t="s">
        <v>17</v>
      </c>
      <c r="C75" s="82">
        <v>1.5</v>
      </c>
    </row>
    <row r="76" spans="1:8" s="322" customFormat="1">
      <c r="B76" s="322" t="s">
        <v>20</v>
      </c>
      <c r="C76" s="82">
        <v>1.6</v>
      </c>
    </row>
    <row r="77" spans="1:8" s="322" customFormat="1">
      <c r="B77" s="322" t="s">
        <v>24</v>
      </c>
      <c r="C77" s="82">
        <v>1.8</v>
      </c>
      <c r="D77" s="82"/>
    </row>
    <row r="78" spans="1:8" s="322" customFormat="1">
      <c r="B78" s="322" t="s">
        <v>21</v>
      </c>
      <c r="C78" s="82">
        <v>2.1</v>
      </c>
    </row>
    <row r="79" spans="1:8" s="322" customFormat="1">
      <c r="B79" s="322" t="s">
        <v>28</v>
      </c>
      <c r="C79" s="82">
        <v>2.2999999999999998</v>
      </c>
      <c r="D79" s="326"/>
    </row>
    <row r="80" spans="1:8" s="322" customFormat="1">
      <c r="B80" s="322" t="s">
        <v>10</v>
      </c>
      <c r="C80" s="82">
        <v>2.2999999999999998</v>
      </c>
    </row>
    <row r="81" spans="1:4" s="322" customFormat="1">
      <c r="B81" s="322" t="s">
        <v>12</v>
      </c>
      <c r="C81" s="82">
        <v>2.7</v>
      </c>
      <c r="D81" s="326"/>
    </row>
    <row r="82" spans="1:4" s="322" customFormat="1">
      <c r="B82" s="322" t="s">
        <v>9</v>
      </c>
      <c r="C82" s="82">
        <v>2.7</v>
      </c>
      <c r="D82" s="326"/>
    </row>
    <row r="83" spans="1:4" s="322" customFormat="1">
      <c r="B83" s="322" t="s">
        <v>16</v>
      </c>
      <c r="C83" s="82">
        <v>2.8</v>
      </c>
      <c r="D83" s="326"/>
    </row>
    <row r="84" spans="1:4" s="322" customFormat="1">
      <c r="B84" s="322" t="s">
        <v>14</v>
      </c>
      <c r="C84" s="82">
        <v>3.3</v>
      </c>
      <c r="D84" s="326"/>
    </row>
    <row r="85" spans="1:4" s="322" customFormat="1">
      <c r="B85" s="322" t="s">
        <v>25</v>
      </c>
      <c r="C85" s="82">
        <v>3.8</v>
      </c>
      <c r="D85" s="326"/>
    </row>
    <row r="86" spans="1:4" s="322" customFormat="1">
      <c r="B86" s="322" t="s">
        <v>15</v>
      </c>
      <c r="C86" s="82">
        <v>4.0999999999999996</v>
      </c>
      <c r="D86" s="326"/>
    </row>
    <row r="87" spans="1:4" s="322" customFormat="1">
      <c r="B87" s="322" t="s">
        <v>19</v>
      </c>
      <c r="C87" s="82">
        <v>4.5999999999999996</v>
      </c>
    </row>
    <row r="88" spans="1:4" s="322" customFormat="1">
      <c r="B88" s="322" t="s">
        <v>22</v>
      </c>
      <c r="C88" s="82">
        <v>5.2</v>
      </c>
      <c r="D88" s="326"/>
    </row>
    <row r="89" spans="1:4" s="322" customFormat="1">
      <c r="B89" s="329" t="s">
        <v>27</v>
      </c>
      <c r="C89" s="329"/>
      <c r="D89" s="253">
        <v>6.02</v>
      </c>
    </row>
    <row r="90" spans="1:4" s="322" customFormat="1">
      <c r="B90" s="322" t="s">
        <v>18</v>
      </c>
      <c r="C90" s="82">
        <v>6.4</v>
      </c>
      <c r="D90" s="253"/>
    </row>
    <row r="91" spans="1:4" s="322" customFormat="1">
      <c r="B91" s="322" t="s">
        <v>13</v>
      </c>
      <c r="C91" s="82">
        <v>6.4</v>
      </c>
      <c r="D91" s="326"/>
    </row>
    <row r="92" spans="1:4" s="322" customFormat="1">
      <c r="B92" s="322" t="s">
        <v>23</v>
      </c>
      <c r="C92" s="82">
        <v>7.5</v>
      </c>
    </row>
    <row r="93" spans="1:4" s="322" customFormat="1">
      <c r="B93" s="322" t="s">
        <v>26</v>
      </c>
      <c r="C93" s="82">
        <v>9.1</v>
      </c>
    </row>
    <row r="94" spans="1:4" s="322" customFormat="1"/>
    <row r="95" spans="1:4" s="322" customFormat="1">
      <c r="A95" s="322" t="s">
        <v>364</v>
      </c>
    </row>
    <row r="96" spans="1:4" s="322" customFormat="1">
      <c r="A96" s="322" t="s">
        <v>365</v>
      </c>
    </row>
    <row r="97" s="322" customFormat="1"/>
  </sheetData>
  <mergeCells count="8">
    <mergeCell ref="A42:I42"/>
    <mergeCell ref="A67:H67"/>
    <mergeCell ref="A68:H68"/>
    <mergeCell ref="A1:I1"/>
    <mergeCell ref="A28:H28"/>
    <mergeCell ref="A29:H29"/>
    <mergeCell ref="A31:I31"/>
    <mergeCell ref="A40:H4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60"/>
  <sheetViews>
    <sheetView topLeftCell="A244" zoomScale="84" zoomScaleNormal="84" workbookViewId="0">
      <selection activeCell="A258" sqref="A258"/>
    </sheetView>
  </sheetViews>
  <sheetFormatPr defaultColWidth="8.6640625" defaultRowHeight="14.4"/>
  <cols>
    <col min="2" max="2" width="12.44140625" bestFit="1" customWidth="1"/>
    <col min="3" max="3" width="13.44140625" customWidth="1"/>
    <col min="5" max="5" width="11.109375" customWidth="1"/>
    <col min="6" max="6" width="13.33203125" customWidth="1"/>
    <col min="7" max="7" width="12.109375" customWidth="1"/>
    <col min="8" max="8" width="16.5546875" customWidth="1"/>
    <col min="9" max="9" width="12.109375" customWidth="1"/>
  </cols>
  <sheetData>
    <row r="1" spans="1:16" s="18" customFormat="1">
      <c r="A1" s="451" t="s">
        <v>483</v>
      </c>
      <c r="B1" s="451"/>
      <c r="C1" s="451"/>
      <c r="D1" s="451"/>
      <c r="E1" s="451"/>
      <c r="F1" s="451"/>
      <c r="G1" s="451"/>
      <c r="H1" s="451"/>
      <c r="I1" s="451"/>
      <c r="K1" s="91"/>
      <c r="L1" s="91"/>
      <c r="M1" s="91"/>
      <c r="N1" s="91"/>
      <c r="O1" s="91"/>
      <c r="P1" s="91"/>
    </row>
    <row r="2" spans="1:16" s="322" customFormat="1">
      <c r="K2" s="328"/>
      <c r="L2" s="328"/>
      <c r="M2" s="328"/>
      <c r="N2" s="328"/>
      <c r="O2" s="328"/>
      <c r="P2" s="328"/>
    </row>
    <row r="3" spans="1:16" s="322" customFormat="1" ht="24">
      <c r="C3" s="324" t="s">
        <v>130</v>
      </c>
      <c r="D3" s="324" t="s">
        <v>37</v>
      </c>
      <c r="E3" s="322" t="s">
        <v>69</v>
      </c>
      <c r="F3" s="322" t="s">
        <v>315</v>
      </c>
      <c r="G3" s="322" t="s">
        <v>249</v>
      </c>
      <c r="K3" s="328"/>
      <c r="L3" s="328"/>
      <c r="M3" s="328"/>
      <c r="N3" s="328"/>
      <c r="O3" s="328"/>
      <c r="P3" s="328"/>
    </row>
    <row r="4" spans="1:16" s="322" customFormat="1">
      <c r="B4" s="72" t="s">
        <v>11</v>
      </c>
      <c r="C4" s="103">
        <v>1.4E-2</v>
      </c>
      <c r="D4" s="51">
        <v>1</v>
      </c>
      <c r="F4" s="325">
        <v>4.2999999999999997E-2</v>
      </c>
      <c r="G4" s="325">
        <v>5.7000000000000002E-2</v>
      </c>
      <c r="K4" s="328"/>
      <c r="L4" s="328"/>
      <c r="M4" s="328"/>
      <c r="N4" s="328"/>
      <c r="O4" s="328"/>
      <c r="P4" s="328"/>
    </row>
    <row r="5" spans="1:16" s="322" customFormat="1">
      <c r="B5" s="72" t="s">
        <v>110</v>
      </c>
      <c r="C5" s="103">
        <v>1.4999999999999999E-2</v>
      </c>
      <c r="D5" s="51">
        <v>1.6</v>
      </c>
      <c r="F5" s="325">
        <v>4.2999999999999997E-2</v>
      </c>
      <c r="G5" s="325">
        <v>5.7000000000000002E-2</v>
      </c>
      <c r="K5" s="328"/>
      <c r="L5" s="328"/>
      <c r="M5" s="328"/>
      <c r="N5" s="328"/>
      <c r="O5" s="328"/>
      <c r="P5" s="328"/>
    </row>
    <row r="6" spans="1:16" s="322" customFormat="1">
      <c r="B6" s="72" t="s">
        <v>17</v>
      </c>
      <c r="C6" s="103">
        <v>1.4999999999999999E-2</v>
      </c>
      <c r="D6" s="51">
        <v>1.3</v>
      </c>
      <c r="F6" s="325">
        <v>4.2999999999999997E-2</v>
      </c>
      <c r="G6" s="325">
        <v>5.7000000000000002E-2</v>
      </c>
      <c r="K6" s="328"/>
      <c r="L6" s="328"/>
      <c r="M6" s="328"/>
      <c r="N6" s="328"/>
      <c r="O6" s="328"/>
      <c r="P6" s="328"/>
    </row>
    <row r="7" spans="1:16" s="322" customFormat="1">
      <c r="B7" s="70" t="s">
        <v>21</v>
      </c>
      <c r="C7" s="103">
        <v>1.9E-2</v>
      </c>
      <c r="D7" s="51">
        <v>1.8</v>
      </c>
      <c r="F7" s="325">
        <v>4.2999999999999997E-2</v>
      </c>
      <c r="G7" s="325">
        <v>5.7000000000000002E-2</v>
      </c>
      <c r="K7" s="328"/>
      <c r="L7" s="328"/>
      <c r="M7" s="328"/>
      <c r="N7" s="328"/>
      <c r="O7" s="328"/>
      <c r="P7" s="328"/>
    </row>
    <row r="8" spans="1:16" s="322" customFormat="1">
      <c r="B8" s="72" t="s">
        <v>24</v>
      </c>
      <c r="C8" s="103">
        <v>2.1999999999999999E-2</v>
      </c>
      <c r="D8" s="51">
        <v>1.8</v>
      </c>
      <c r="F8" s="325">
        <v>4.2999999999999997E-2</v>
      </c>
      <c r="G8" s="325">
        <v>5.7000000000000002E-2</v>
      </c>
      <c r="K8" s="328"/>
      <c r="L8" s="328"/>
      <c r="M8" s="328"/>
      <c r="N8" s="328"/>
      <c r="O8" s="328"/>
      <c r="P8" s="328"/>
    </row>
    <row r="9" spans="1:16" s="322" customFormat="1">
      <c r="B9" s="73" t="s">
        <v>22</v>
      </c>
      <c r="C9" s="103">
        <v>2.5000000000000001E-2</v>
      </c>
      <c r="D9" s="51">
        <v>1.2</v>
      </c>
      <c r="F9" s="325">
        <v>4.2999999999999997E-2</v>
      </c>
      <c r="G9" s="325">
        <v>5.7000000000000002E-2</v>
      </c>
      <c r="K9" s="328"/>
      <c r="L9" s="328"/>
      <c r="M9" s="328"/>
      <c r="N9" s="328"/>
      <c r="O9" s="328"/>
      <c r="P9" s="328"/>
    </row>
    <row r="10" spans="1:16" s="322" customFormat="1">
      <c r="B10" s="70" t="s">
        <v>28</v>
      </c>
      <c r="C10" s="103">
        <v>2.5000000000000001E-2</v>
      </c>
      <c r="D10" s="51">
        <v>2</v>
      </c>
      <c r="F10" s="325">
        <v>4.2999999999999997E-2</v>
      </c>
      <c r="G10" s="325">
        <v>5.7000000000000002E-2</v>
      </c>
      <c r="K10" s="328"/>
      <c r="L10" s="328"/>
      <c r="M10" s="328"/>
      <c r="N10" s="328"/>
      <c r="O10" s="328"/>
      <c r="P10" s="328"/>
    </row>
    <row r="11" spans="1:16" s="322" customFormat="1">
      <c r="B11" s="72" t="s">
        <v>20</v>
      </c>
      <c r="C11" s="103">
        <v>2.7E-2</v>
      </c>
      <c r="D11" s="51">
        <v>1.3</v>
      </c>
      <c r="F11" s="325">
        <v>4.2999999999999997E-2</v>
      </c>
      <c r="G11" s="325">
        <v>5.7000000000000002E-2</v>
      </c>
      <c r="K11" s="328"/>
      <c r="L11" s="328"/>
      <c r="M11" s="328"/>
      <c r="N11" s="328"/>
      <c r="O11" s="328"/>
      <c r="P11" s="328"/>
    </row>
    <row r="12" spans="1:16" s="322" customFormat="1">
      <c r="B12" s="72" t="s">
        <v>12</v>
      </c>
      <c r="C12" s="103">
        <v>2.9000000000000001E-2</v>
      </c>
      <c r="D12" s="51">
        <v>1.2</v>
      </c>
      <c r="F12" s="325">
        <v>4.2999999999999997E-2</v>
      </c>
      <c r="G12" s="325">
        <v>5.7000000000000002E-2</v>
      </c>
      <c r="K12" s="328"/>
      <c r="L12" s="328"/>
      <c r="M12" s="328"/>
      <c r="N12" s="328"/>
      <c r="O12" s="328"/>
      <c r="P12" s="328"/>
    </row>
    <row r="13" spans="1:16" s="322" customFormat="1">
      <c r="B13" s="72" t="s">
        <v>25</v>
      </c>
      <c r="C13" s="102">
        <v>2.9000000000000001E-2</v>
      </c>
      <c r="D13" s="51">
        <v>1.6</v>
      </c>
      <c r="E13" s="110"/>
      <c r="F13" s="325">
        <v>4.2999999999999997E-2</v>
      </c>
      <c r="G13" s="325">
        <v>5.7000000000000002E-2</v>
      </c>
      <c r="K13" s="328"/>
      <c r="L13" s="328"/>
      <c r="M13" s="328"/>
      <c r="N13" s="328"/>
      <c r="O13" s="328"/>
      <c r="P13" s="328"/>
    </row>
    <row r="14" spans="1:16" s="322" customFormat="1">
      <c r="B14" s="72" t="s">
        <v>13</v>
      </c>
      <c r="C14" s="103">
        <v>0.03</v>
      </c>
      <c r="D14" s="51">
        <v>0.8</v>
      </c>
      <c r="F14" s="325">
        <v>4.2999999999999997E-2</v>
      </c>
      <c r="G14" s="325">
        <v>5.7000000000000002E-2</v>
      </c>
      <c r="K14" s="328"/>
      <c r="L14" s="328"/>
      <c r="M14" s="328"/>
      <c r="N14" s="328"/>
      <c r="O14" s="328"/>
      <c r="P14" s="328"/>
    </row>
    <row r="15" spans="1:16" s="322" customFormat="1">
      <c r="B15" s="72" t="s">
        <v>14</v>
      </c>
      <c r="C15" s="103">
        <v>3.6999999999999998E-2</v>
      </c>
      <c r="D15" s="51">
        <v>1.5</v>
      </c>
      <c r="F15" s="325">
        <v>4.2999999999999997E-2</v>
      </c>
      <c r="G15" s="325">
        <v>5.7000000000000002E-2</v>
      </c>
      <c r="K15" s="328"/>
      <c r="L15" s="328"/>
      <c r="M15" s="328"/>
      <c r="N15" s="328"/>
      <c r="O15" s="328"/>
      <c r="P15" s="328"/>
    </row>
    <row r="16" spans="1:16" s="322" customFormat="1">
      <c r="B16" s="72" t="s">
        <v>9</v>
      </c>
      <c r="C16" s="103">
        <v>3.9E-2</v>
      </c>
      <c r="D16" s="51">
        <v>1.4</v>
      </c>
      <c r="F16" s="325">
        <v>4.2999999999999997E-2</v>
      </c>
      <c r="G16" s="325">
        <v>5.7000000000000002E-2</v>
      </c>
      <c r="K16" s="328"/>
      <c r="L16" s="328"/>
      <c r="M16" s="328"/>
      <c r="N16" s="328"/>
      <c r="O16" s="328"/>
      <c r="P16" s="328"/>
    </row>
    <row r="17" spans="1:16" s="322" customFormat="1">
      <c r="B17" s="72" t="s">
        <v>19</v>
      </c>
      <c r="C17" s="103">
        <v>4.5999999999999999E-2</v>
      </c>
      <c r="D17" s="51">
        <v>2.6</v>
      </c>
      <c r="F17" s="325">
        <v>4.2999999999999997E-2</v>
      </c>
      <c r="G17" s="325">
        <v>5.7000000000000002E-2</v>
      </c>
      <c r="K17" s="328"/>
      <c r="L17" s="328"/>
      <c r="M17" s="328"/>
      <c r="N17" s="328"/>
      <c r="O17" s="328"/>
      <c r="P17" s="328"/>
    </row>
    <row r="18" spans="1:16" s="322" customFormat="1">
      <c r="B18" s="70" t="s">
        <v>26</v>
      </c>
      <c r="C18" s="103">
        <v>0.05</v>
      </c>
      <c r="D18" s="51">
        <v>1.8</v>
      </c>
      <c r="F18" s="325">
        <v>4.2999999999999997E-2</v>
      </c>
      <c r="G18" s="325">
        <v>5.7000000000000002E-2</v>
      </c>
    </row>
    <row r="19" spans="1:16" s="322" customFormat="1">
      <c r="B19" s="72" t="s">
        <v>15</v>
      </c>
      <c r="C19" s="103">
        <v>5.0999999999999997E-2</v>
      </c>
      <c r="D19" s="51">
        <v>1.2</v>
      </c>
      <c r="F19" s="325">
        <v>4.2999999999999997E-2</v>
      </c>
      <c r="G19" s="325">
        <v>5.7000000000000002E-2</v>
      </c>
    </row>
    <row r="20" spans="1:16" s="322" customFormat="1">
      <c r="B20" s="72" t="s">
        <v>16</v>
      </c>
      <c r="C20" s="103">
        <v>5.1999999999999998E-2</v>
      </c>
      <c r="D20" s="51">
        <v>3</v>
      </c>
      <c r="F20" s="325">
        <v>4.2999999999999997E-2</v>
      </c>
      <c r="G20" s="325">
        <v>5.7000000000000002E-2</v>
      </c>
    </row>
    <row r="21" spans="1:16" s="322" customFormat="1">
      <c r="B21" s="72" t="s">
        <v>23</v>
      </c>
      <c r="C21" s="103">
        <v>5.8000000000000003E-2</v>
      </c>
      <c r="D21" s="51">
        <v>1.4</v>
      </c>
      <c r="F21" s="325">
        <v>4.2999999999999997E-2</v>
      </c>
      <c r="G21" s="325">
        <v>5.7000000000000002E-2</v>
      </c>
    </row>
    <row r="22" spans="1:16" s="322" customFormat="1">
      <c r="B22" s="73" t="s">
        <v>10</v>
      </c>
      <c r="C22" s="103">
        <v>6.3E-2</v>
      </c>
      <c r="D22" s="51">
        <v>2.6</v>
      </c>
      <c r="F22" s="325">
        <v>4.2999999999999997E-2</v>
      </c>
      <c r="G22" s="325">
        <v>5.7000000000000002E-2</v>
      </c>
    </row>
    <row r="23" spans="1:16" s="322" customFormat="1">
      <c r="B23" s="72" t="s">
        <v>18</v>
      </c>
      <c r="C23" s="103">
        <v>6.4000000000000001E-2</v>
      </c>
      <c r="D23" s="51">
        <v>1.9</v>
      </c>
      <c r="F23" s="325">
        <v>4.2999999999999997E-2</v>
      </c>
      <c r="G23" s="325">
        <v>5.7000000000000002E-2</v>
      </c>
    </row>
    <row r="24" spans="1:16" s="329" customFormat="1">
      <c r="B24" s="175" t="s">
        <v>121</v>
      </c>
      <c r="D24" s="145">
        <v>1.9</v>
      </c>
      <c r="E24" s="146">
        <v>7.3999999999999996E-2</v>
      </c>
      <c r="F24" s="327">
        <v>4.2999999999999997E-2</v>
      </c>
      <c r="G24" s="327">
        <v>5.7000000000000002E-2</v>
      </c>
    </row>
    <row r="25" spans="1:16" s="322" customFormat="1">
      <c r="B25" s="334" t="s">
        <v>44</v>
      </c>
      <c r="C25" s="103">
        <v>4.2999999999999997E-2</v>
      </c>
      <c r="D25" s="51">
        <v>0.4</v>
      </c>
      <c r="F25" s="325">
        <v>4.2999999999999997E-2</v>
      </c>
      <c r="G25" s="325">
        <v>5.7000000000000002E-2</v>
      </c>
      <c r="K25" s="328"/>
      <c r="L25" s="328"/>
      <c r="M25" s="328"/>
      <c r="N25" s="328"/>
      <c r="O25" s="328"/>
      <c r="P25" s="328"/>
    </row>
    <row r="26" spans="1:16" s="322" customFormat="1">
      <c r="B26" s="334" t="s">
        <v>64</v>
      </c>
      <c r="C26" s="103">
        <v>5.7000000000000002E-2</v>
      </c>
      <c r="D26" s="51">
        <v>0.1</v>
      </c>
      <c r="F26" s="325">
        <v>4.2999999999999997E-2</v>
      </c>
      <c r="G26" s="325">
        <v>5.7000000000000002E-2</v>
      </c>
    </row>
    <row r="27" spans="1:16" s="322" customFormat="1">
      <c r="C27" s="324"/>
      <c r="D27" s="324"/>
    </row>
    <row r="28" spans="1:16" s="322" customFormat="1" ht="14.25" customHeight="1">
      <c r="A28" s="452" t="s">
        <v>291</v>
      </c>
      <c r="B28" s="452"/>
      <c r="C28" s="452"/>
      <c r="D28" s="452"/>
      <c r="E28" s="452"/>
      <c r="F28" s="452"/>
      <c r="G28" s="452"/>
      <c r="H28" s="452"/>
      <c r="I28" s="452"/>
    </row>
    <row r="29" spans="1:16" s="322" customFormat="1" ht="42.75" customHeight="1">
      <c r="A29" s="452" t="s">
        <v>131</v>
      </c>
      <c r="B29" s="452"/>
      <c r="C29" s="452"/>
      <c r="D29" s="452"/>
      <c r="E29" s="452"/>
      <c r="F29" s="452"/>
      <c r="G29" s="452"/>
      <c r="H29" s="452"/>
      <c r="I29" s="452"/>
    </row>
    <row r="30" spans="1:16">
      <c r="A30" s="85"/>
      <c r="B30" s="85"/>
      <c r="C30" s="85"/>
      <c r="D30" s="85"/>
      <c r="E30" s="85"/>
      <c r="F30" s="85"/>
      <c r="G30" s="85"/>
      <c r="H30" s="85"/>
      <c r="I30" s="85"/>
      <c r="J30" s="68"/>
      <c r="K30" s="68"/>
      <c r="L30" s="68"/>
      <c r="M30" s="68"/>
      <c r="N30" s="68"/>
      <c r="O30" s="68"/>
      <c r="P30" s="68"/>
    </row>
    <row r="31" spans="1:16" s="322" customFormat="1">
      <c r="A31" s="451" t="s">
        <v>484</v>
      </c>
      <c r="B31" s="451"/>
      <c r="C31" s="451"/>
      <c r="D31" s="451"/>
      <c r="E31" s="451"/>
      <c r="F31" s="451"/>
      <c r="G31" s="451"/>
      <c r="H31" s="451"/>
      <c r="I31" s="451"/>
      <c r="J31" s="18"/>
      <c r="K31" s="18"/>
      <c r="L31" s="18"/>
      <c r="M31" s="18"/>
      <c r="N31" s="18"/>
      <c r="O31" s="18"/>
      <c r="P31" s="18"/>
    </row>
    <row r="32" spans="1:16" s="322" customFormat="1">
      <c r="L32" s="167"/>
      <c r="M32" s="167"/>
      <c r="N32" s="167"/>
      <c r="O32" s="167"/>
    </row>
    <row r="33" spans="1:20" s="322" customFormat="1" ht="24">
      <c r="C33" s="324" t="s">
        <v>130</v>
      </c>
      <c r="D33" s="324" t="s">
        <v>119</v>
      </c>
      <c r="E33" s="8"/>
      <c r="L33" s="167"/>
      <c r="M33" s="167"/>
      <c r="N33" s="167"/>
      <c r="O33" s="167"/>
    </row>
    <row r="34" spans="1:20" s="322" customFormat="1">
      <c r="B34" s="207">
        <v>2015</v>
      </c>
      <c r="C34" s="354">
        <v>3.6999999999999998E-2</v>
      </c>
      <c r="D34" s="191">
        <v>1.2</v>
      </c>
      <c r="E34" s="353"/>
      <c r="L34" s="167"/>
      <c r="M34" s="167"/>
      <c r="N34" s="167"/>
      <c r="O34" s="167"/>
    </row>
    <row r="35" spans="1:20" s="322" customFormat="1">
      <c r="B35" s="207">
        <v>2016</v>
      </c>
      <c r="C35" s="354">
        <v>4.2999999999999997E-2</v>
      </c>
      <c r="D35" s="191">
        <v>1.1000000000000001</v>
      </c>
      <c r="E35" s="353"/>
      <c r="L35" s="167"/>
      <c r="M35" s="167"/>
      <c r="N35" s="167"/>
      <c r="O35" s="167"/>
    </row>
    <row r="36" spans="1:20" s="322" customFormat="1">
      <c r="B36" s="207">
        <v>2017</v>
      </c>
      <c r="C36" s="354">
        <v>0.05</v>
      </c>
      <c r="D36" s="191">
        <v>1.6</v>
      </c>
      <c r="E36" s="353"/>
      <c r="L36" s="167"/>
      <c r="M36" s="167"/>
      <c r="N36" s="167"/>
      <c r="O36" s="167"/>
    </row>
    <row r="37" spans="1:20" s="322" customFormat="1">
      <c r="B37" s="207">
        <v>2018</v>
      </c>
      <c r="C37" s="203">
        <v>6.9000000000000006E-2</v>
      </c>
      <c r="D37" s="52">
        <v>1.8</v>
      </c>
      <c r="E37" s="353"/>
      <c r="L37" s="167"/>
      <c r="M37" s="167"/>
      <c r="N37" s="167"/>
      <c r="O37" s="167"/>
    </row>
    <row r="38" spans="1:20" s="322" customFormat="1">
      <c r="B38" s="207">
        <v>2019</v>
      </c>
      <c r="C38" s="55">
        <v>7.3999999999999996E-2</v>
      </c>
      <c r="D38" s="10">
        <v>1.9</v>
      </c>
      <c r="E38" s="353"/>
      <c r="L38" s="167"/>
      <c r="M38" s="167"/>
      <c r="N38" s="167"/>
      <c r="O38" s="167"/>
    </row>
    <row r="39" spans="1:20" s="322" customFormat="1"/>
    <row r="40" spans="1:20" s="322" customFormat="1">
      <c r="A40" s="454" t="s">
        <v>296</v>
      </c>
      <c r="B40" s="454"/>
      <c r="C40" s="454"/>
      <c r="D40" s="454"/>
      <c r="E40" s="454"/>
      <c r="F40" s="454"/>
      <c r="G40" s="454"/>
      <c r="H40" s="454"/>
    </row>
    <row r="41" spans="1:20" s="322" customFormat="1">
      <c r="A41" s="462" t="s">
        <v>241</v>
      </c>
      <c r="B41" s="462"/>
      <c r="C41" s="462"/>
      <c r="D41" s="462"/>
      <c r="E41" s="462"/>
      <c r="F41" s="462"/>
      <c r="G41" s="462"/>
      <c r="H41" s="462"/>
    </row>
    <row r="42" spans="1:20" s="322" customFormat="1"/>
    <row r="43" spans="1:20" s="322" customFormat="1">
      <c r="A43" s="246" t="s">
        <v>535</v>
      </c>
      <c r="B43" s="246"/>
      <c r="C43" s="246"/>
      <c r="D43" s="246"/>
      <c r="E43" s="246"/>
      <c r="F43" s="246"/>
      <c r="G43" s="246"/>
      <c r="H43" s="246"/>
      <c r="I43" s="246"/>
      <c r="J43" s="18"/>
      <c r="K43" s="91"/>
      <c r="L43" s="91"/>
      <c r="M43" s="91"/>
      <c r="N43" s="91"/>
      <c r="O43" s="91"/>
      <c r="P43" s="91"/>
      <c r="Q43" s="18"/>
      <c r="R43" s="18"/>
      <c r="S43" s="18"/>
      <c r="T43" s="18"/>
    </row>
    <row r="44" spans="1:20" s="322" customFormat="1">
      <c r="K44" s="328"/>
      <c r="L44" s="328"/>
      <c r="M44" s="328"/>
      <c r="N44" s="328"/>
      <c r="O44" s="328"/>
      <c r="P44" s="328"/>
    </row>
    <row r="45" spans="1:20" s="322" customFormat="1" ht="24">
      <c r="C45" s="324" t="s">
        <v>130</v>
      </c>
      <c r="D45" s="324" t="s">
        <v>37</v>
      </c>
      <c r="E45" s="322" t="s">
        <v>316</v>
      </c>
      <c r="K45" s="328"/>
      <c r="L45" s="328"/>
      <c r="M45" s="328"/>
      <c r="N45" s="328"/>
      <c r="O45" s="328"/>
      <c r="P45" s="328"/>
    </row>
    <row r="46" spans="1:20" s="322" customFormat="1">
      <c r="B46" s="207" t="s">
        <v>54</v>
      </c>
      <c r="C46" s="102">
        <v>0.127</v>
      </c>
      <c r="D46" s="322">
        <v>9.9</v>
      </c>
      <c r="E46" s="325">
        <v>5.5E-2</v>
      </c>
      <c r="K46" s="328"/>
      <c r="L46" s="328"/>
      <c r="M46" s="328"/>
      <c r="N46" s="328"/>
      <c r="O46" s="328"/>
      <c r="P46" s="328"/>
    </row>
    <row r="47" spans="1:20" s="322" customFormat="1">
      <c r="B47" s="207" t="s">
        <v>51</v>
      </c>
      <c r="C47" s="102">
        <v>8.4000000000000005E-2</v>
      </c>
      <c r="D47" s="322">
        <v>5.8</v>
      </c>
      <c r="E47" s="325">
        <v>5.5E-2</v>
      </c>
      <c r="K47" s="328"/>
      <c r="L47" s="328"/>
      <c r="M47" s="328"/>
      <c r="N47" s="328"/>
      <c r="O47" s="328"/>
      <c r="P47" s="328"/>
    </row>
    <row r="48" spans="1:20" s="322" customFormat="1">
      <c r="B48" s="207" t="s">
        <v>48</v>
      </c>
      <c r="C48" s="102">
        <v>8.199999999999999E-2</v>
      </c>
      <c r="D48" s="322">
        <v>12.2</v>
      </c>
      <c r="E48" s="325">
        <v>5.5E-2</v>
      </c>
      <c r="K48" s="328"/>
      <c r="L48" s="328"/>
      <c r="M48" s="328"/>
      <c r="N48" s="328"/>
      <c r="O48" s="328"/>
      <c r="P48" s="328"/>
    </row>
    <row r="49" spans="2:16" s="322" customFormat="1">
      <c r="B49" s="207" t="s">
        <v>62</v>
      </c>
      <c r="C49" s="102">
        <v>7.2000000000000008E-2</v>
      </c>
      <c r="D49" s="322">
        <v>1.4</v>
      </c>
      <c r="E49" s="325">
        <v>5.5E-2</v>
      </c>
      <c r="K49" s="328"/>
      <c r="L49" s="328"/>
      <c r="M49" s="328"/>
      <c r="N49" s="328"/>
      <c r="O49" s="328"/>
      <c r="P49" s="328"/>
    </row>
    <row r="50" spans="2:16" s="322" customFormat="1">
      <c r="B50" s="207" t="s">
        <v>61</v>
      </c>
      <c r="C50" s="102">
        <v>5.7999999999999996E-2</v>
      </c>
      <c r="D50" s="322">
        <v>1.3</v>
      </c>
      <c r="E50" s="325">
        <v>5.5E-2</v>
      </c>
      <c r="K50" s="328"/>
      <c r="L50" s="328"/>
      <c r="M50" s="328"/>
      <c r="N50" s="328"/>
      <c r="O50" s="328"/>
      <c r="P50" s="328"/>
    </row>
    <row r="51" spans="2:16" s="322" customFormat="1">
      <c r="B51" s="207" t="s">
        <v>57</v>
      </c>
      <c r="C51" s="102">
        <v>5.7000000000000002E-2</v>
      </c>
      <c r="D51" s="322">
        <v>3.3</v>
      </c>
      <c r="E51" s="325">
        <v>5.5E-2</v>
      </c>
    </row>
    <row r="52" spans="2:16" s="322" customFormat="1">
      <c r="B52" s="207" t="s">
        <v>50</v>
      </c>
      <c r="C52" s="102">
        <v>5.4000000000000006E-2</v>
      </c>
      <c r="D52" s="322">
        <v>6.3</v>
      </c>
      <c r="E52" s="325">
        <v>5.5E-2</v>
      </c>
    </row>
    <row r="53" spans="2:16" s="322" customFormat="1">
      <c r="B53" s="207" t="s">
        <v>58</v>
      </c>
      <c r="C53" s="102">
        <v>0.05</v>
      </c>
      <c r="D53" s="322">
        <v>5.0999999999999996</v>
      </c>
      <c r="E53" s="325">
        <v>5.5E-2</v>
      </c>
    </row>
    <row r="54" spans="2:16" s="322" customFormat="1">
      <c r="B54" s="207" t="s">
        <v>52</v>
      </c>
      <c r="C54" s="102">
        <v>0.05</v>
      </c>
      <c r="D54" s="322">
        <v>4.8</v>
      </c>
      <c r="E54" s="325">
        <v>5.5E-2</v>
      </c>
    </row>
    <row r="55" spans="2:16" s="322" customFormat="1">
      <c r="B55" s="207" t="s">
        <v>59</v>
      </c>
      <c r="C55" s="102">
        <v>4.8000000000000001E-2</v>
      </c>
      <c r="D55" s="322">
        <v>1.8</v>
      </c>
      <c r="E55" s="325">
        <v>5.5E-2</v>
      </c>
    </row>
    <row r="56" spans="2:16" s="322" customFormat="1">
      <c r="B56" s="207" t="s">
        <v>47</v>
      </c>
      <c r="C56" s="102">
        <v>3.1E-2</v>
      </c>
      <c r="D56" s="322">
        <v>2.4</v>
      </c>
      <c r="E56" s="325">
        <v>5.5E-2</v>
      </c>
    </row>
    <row r="57" spans="2:16" s="322" customFormat="1">
      <c r="B57" s="207" t="s">
        <v>55</v>
      </c>
      <c r="C57" s="102">
        <v>2.8999999999999998E-2</v>
      </c>
      <c r="D57" s="322">
        <v>1.3</v>
      </c>
      <c r="E57" s="325">
        <v>5.5E-2</v>
      </c>
    </row>
    <row r="58" spans="2:16" s="322" customFormat="1">
      <c r="B58" s="207" t="s">
        <v>56</v>
      </c>
      <c r="C58" s="102">
        <v>2.7000000000000003E-2</v>
      </c>
      <c r="D58" s="322">
        <v>3.6</v>
      </c>
      <c r="E58" s="325">
        <v>5.5E-2</v>
      </c>
    </row>
    <row r="59" spans="2:16" s="322" customFormat="1">
      <c r="B59" s="207" t="s">
        <v>60</v>
      </c>
      <c r="C59" s="102">
        <v>1.4999999999999999E-2</v>
      </c>
      <c r="D59" s="322">
        <v>1.7</v>
      </c>
      <c r="E59" s="325">
        <v>5.5E-2</v>
      </c>
    </row>
    <row r="60" spans="2:16" s="322" customFormat="1">
      <c r="B60" s="207" t="s">
        <v>49</v>
      </c>
      <c r="C60" s="102">
        <v>0.01</v>
      </c>
      <c r="D60" s="322">
        <v>1.2</v>
      </c>
      <c r="E60" s="325">
        <v>5.5E-2</v>
      </c>
    </row>
    <row r="61" spans="2:16" s="322" customFormat="1">
      <c r="B61" s="207" t="s">
        <v>53</v>
      </c>
      <c r="C61" s="102">
        <v>0.01</v>
      </c>
      <c r="D61" s="322">
        <v>1.2</v>
      </c>
      <c r="E61" s="325">
        <v>5.5E-2</v>
      </c>
    </row>
    <row r="62" spans="2:16" s="322" customFormat="1"/>
    <row r="63" spans="2:16" s="322" customFormat="1">
      <c r="B63" s="207"/>
      <c r="C63" s="102"/>
      <c r="D63" s="33"/>
      <c r="E63" s="325"/>
    </row>
    <row r="64" spans="2:16" s="322" customFormat="1">
      <c r="B64" s="207"/>
      <c r="C64" s="102"/>
      <c r="D64" s="33"/>
      <c r="E64" s="325"/>
    </row>
    <row r="65" spans="2:5" s="322" customFormat="1">
      <c r="B65" s="207"/>
      <c r="C65" s="102"/>
      <c r="D65" s="33"/>
      <c r="E65" s="325"/>
    </row>
    <row r="66" spans="2:5" s="322" customFormat="1">
      <c r="B66" s="207"/>
      <c r="C66" s="102"/>
      <c r="D66" s="33"/>
      <c r="E66" s="325"/>
    </row>
    <row r="67" spans="2:5" s="322" customFormat="1">
      <c r="B67" s="207"/>
      <c r="C67" s="102"/>
      <c r="D67" s="33"/>
      <c r="E67" s="325"/>
    </row>
    <row r="68" spans="2:5" s="322" customFormat="1">
      <c r="B68" s="207"/>
      <c r="C68" s="102"/>
      <c r="D68" s="33"/>
      <c r="E68" s="325"/>
    </row>
    <row r="69" spans="2:5" s="322" customFormat="1">
      <c r="B69" s="207"/>
      <c r="C69" s="102"/>
      <c r="D69" s="33"/>
      <c r="E69" s="325"/>
    </row>
    <row r="70" spans="2:5" s="322" customFormat="1">
      <c r="B70" s="207"/>
      <c r="C70" s="102"/>
      <c r="D70" s="33"/>
      <c r="E70" s="325"/>
    </row>
    <row r="71" spans="2:5" s="322" customFormat="1">
      <c r="B71" s="207"/>
      <c r="C71" s="102"/>
      <c r="D71" s="33"/>
      <c r="E71" s="325"/>
    </row>
    <row r="72" spans="2:5" s="322" customFormat="1">
      <c r="B72" s="207"/>
      <c r="C72" s="102"/>
      <c r="D72" s="33"/>
      <c r="E72" s="325"/>
    </row>
    <row r="73" spans="2:5" s="322" customFormat="1">
      <c r="B73" s="207"/>
      <c r="C73" s="102"/>
      <c r="D73" s="33"/>
      <c r="E73" s="325"/>
    </row>
    <row r="74" spans="2:5" s="322" customFormat="1">
      <c r="B74" s="207"/>
      <c r="C74" s="102"/>
      <c r="D74" s="33"/>
      <c r="E74" s="325"/>
    </row>
    <row r="75" spans="2:5" s="322" customFormat="1">
      <c r="B75" s="207"/>
      <c r="C75" s="102"/>
      <c r="D75" s="33"/>
      <c r="E75" s="325"/>
    </row>
    <row r="76" spans="2:5" s="322" customFormat="1">
      <c r="B76" s="207"/>
      <c r="C76" s="102"/>
      <c r="D76" s="33"/>
      <c r="E76" s="325"/>
    </row>
    <row r="77" spans="2:5" s="322" customFormat="1">
      <c r="B77" s="207"/>
      <c r="C77" s="102"/>
      <c r="D77" s="33"/>
      <c r="E77" s="325"/>
    </row>
    <row r="78" spans="2:5" s="322" customFormat="1">
      <c r="B78" s="207"/>
      <c r="C78" s="102"/>
      <c r="D78" s="33"/>
      <c r="E78" s="325"/>
    </row>
    <row r="79" spans="2:5" s="322" customFormat="1">
      <c r="B79" s="207"/>
      <c r="C79" s="102"/>
      <c r="D79" s="33"/>
      <c r="E79" s="325"/>
    </row>
    <row r="80" spans="2:5" s="322" customFormat="1">
      <c r="B80" s="207"/>
      <c r="C80" s="102"/>
      <c r="D80" s="33"/>
      <c r="E80" s="325"/>
    </row>
    <row r="81" spans="2:5" s="322" customFormat="1">
      <c r="B81" s="207"/>
      <c r="C81" s="102"/>
      <c r="D81" s="33"/>
      <c r="E81" s="325"/>
    </row>
    <row r="82" spans="2:5" s="322" customFormat="1">
      <c r="B82" s="207"/>
      <c r="C82" s="102"/>
      <c r="D82" s="33"/>
      <c r="E82" s="325"/>
    </row>
    <row r="83" spans="2:5" s="322" customFormat="1">
      <c r="B83" s="207"/>
      <c r="C83" s="102"/>
      <c r="D83" s="33"/>
      <c r="E83" s="325"/>
    </row>
    <row r="84" spans="2:5" s="322" customFormat="1">
      <c r="B84" s="207"/>
      <c r="C84" s="102"/>
      <c r="D84" s="33"/>
      <c r="E84" s="325"/>
    </row>
    <row r="85" spans="2:5" s="322" customFormat="1">
      <c r="B85" s="207"/>
      <c r="C85" s="102"/>
      <c r="D85" s="33"/>
      <c r="E85" s="325"/>
    </row>
    <row r="86" spans="2:5" s="322" customFormat="1">
      <c r="B86" s="207"/>
      <c r="C86" s="102"/>
      <c r="D86" s="33"/>
      <c r="E86" s="325"/>
    </row>
    <row r="87" spans="2:5" s="322" customFormat="1">
      <c r="B87" s="207"/>
      <c r="C87" s="102"/>
      <c r="D87" s="33"/>
      <c r="E87" s="325"/>
    </row>
    <row r="88" spans="2:5" s="322" customFormat="1">
      <c r="B88" s="207"/>
      <c r="C88" s="102"/>
      <c r="D88" s="33"/>
      <c r="E88" s="325"/>
    </row>
    <row r="89" spans="2:5" s="322" customFormat="1">
      <c r="B89" s="207"/>
      <c r="C89" s="102"/>
      <c r="D89" s="33"/>
      <c r="E89" s="325"/>
    </row>
    <row r="90" spans="2:5" s="322" customFormat="1">
      <c r="B90" s="207"/>
      <c r="C90" s="102"/>
      <c r="D90" s="33"/>
      <c r="E90" s="325"/>
    </row>
    <row r="91" spans="2:5" s="322" customFormat="1">
      <c r="B91" s="207"/>
      <c r="C91" s="102"/>
      <c r="D91" s="33"/>
      <c r="E91" s="325"/>
    </row>
    <row r="92" spans="2:5" s="322" customFormat="1">
      <c r="B92" s="207"/>
      <c r="C92" s="102"/>
      <c r="D92" s="33"/>
      <c r="E92" s="325"/>
    </row>
    <row r="93" spans="2:5" s="322" customFormat="1">
      <c r="B93" s="207"/>
      <c r="C93" s="102"/>
      <c r="D93" s="33"/>
      <c r="E93" s="325"/>
    </row>
    <row r="94" spans="2:5" s="322" customFormat="1">
      <c r="B94" s="207"/>
      <c r="C94" s="102"/>
      <c r="D94" s="33"/>
      <c r="E94" s="325"/>
    </row>
    <row r="95" spans="2:5" s="322" customFormat="1">
      <c r="B95" s="207"/>
      <c r="C95" s="102"/>
      <c r="D95" s="33"/>
      <c r="E95" s="325"/>
    </row>
    <row r="96" spans="2:5" s="322" customFormat="1">
      <c r="B96" s="207"/>
      <c r="C96" s="102"/>
      <c r="D96" s="33"/>
      <c r="E96" s="325"/>
    </row>
    <row r="97" spans="2:5" s="322" customFormat="1">
      <c r="B97" s="207"/>
      <c r="C97" s="102"/>
      <c r="D97" s="33"/>
      <c r="E97" s="325"/>
    </row>
    <row r="98" spans="2:5" s="322" customFormat="1">
      <c r="B98" s="207"/>
      <c r="C98" s="102"/>
      <c r="D98" s="33"/>
      <c r="E98" s="325"/>
    </row>
    <row r="99" spans="2:5" s="322" customFormat="1">
      <c r="B99" s="207"/>
      <c r="C99" s="102"/>
      <c r="D99" s="33"/>
      <c r="E99" s="325"/>
    </row>
    <row r="100" spans="2:5" s="322" customFormat="1">
      <c r="B100" s="207"/>
      <c r="C100" s="102"/>
      <c r="D100" s="33"/>
      <c r="E100" s="325"/>
    </row>
    <row r="101" spans="2:5" s="322" customFormat="1">
      <c r="B101" s="207"/>
      <c r="C101" s="102"/>
      <c r="D101" s="33"/>
      <c r="E101" s="325"/>
    </row>
    <row r="102" spans="2:5" s="322" customFormat="1">
      <c r="B102" s="207"/>
      <c r="C102" s="102"/>
      <c r="D102" s="33"/>
      <c r="E102" s="325"/>
    </row>
    <row r="103" spans="2:5" s="322" customFormat="1">
      <c r="B103" s="207"/>
      <c r="C103" s="102"/>
      <c r="D103" s="33"/>
      <c r="E103" s="325"/>
    </row>
    <row r="104" spans="2:5" s="322" customFormat="1">
      <c r="B104" s="207"/>
      <c r="C104" s="102"/>
      <c r="D104" s="33"/>
      <c r="E104" s="325"/>
    </row>
    <row r="105" spans="2:5" s="322" customFormat="1">
      <c r="B105" s="207"/>
      <c r="C105" s="102"/>
      <c r="D105" s="33"/>
      <c r="E105" s="325"/>
    </row>
    <row r="106" spans="2:5" s="322" customFormat="1">
      <c r="B106" s="207"/>
      <c r="C106" s="102"/>
      <c r="D106" s="33"/>
      <c r="E106" s="325"/>
    </row>
    <row r="107" spans="2:5" s="322" customFormat="1">
      <c r="B107" s="207"/>
      <c r="C107" s="102"/>
      <c r="D107" s="33"/>
      <c r="E107" s="325"/>
    </row>
    <row r="108" spans="2:5" s="322" customFormat="1">
      <c r="B108" s="207"/>
      <c r="C108" s="102"/>
      <c r="D108" s="33"/>
      <c r="E108" s="325"/>
    </row>
    <row r="109" spans="2:5" s="322" customFormat="1">
      <c r="B109" s="207"/>
      <c r="C109" s="102"/>
      <c r="D109" s="33"/>
      <c r="E109" s="325"/>
    </row>
    <row r="110" spans="2:5" s="322" customFormat="1">
      <c r="B110" s="207"/>
      <c r="C110" s="102"/>
      <c r="D110" s="33"/>
      <c r="E110" s="325"/>
    </row>
    <row r="111" spans="2:5" s="322" customFormat="1">
      <c r="B111" s="207"/>
      <c r="C111" s="102"/>
      <c r="D111" s="33"/>
      <c r="E111" s="325"/>
    </row>
    <row r="112" spans="2:5" s="322" customFormat="1">
      <c r="B112" s="207"/>
      <c r="C112" s="102"/>
      <c r="D112" s="33"/>
      <c r="E112" s="325"/>
    </row>
    <row r="113" spans="1:9" s="322" customFormat="1">
      <c r="B113" s="207"/>
      <c r="C113" s="102"/>
      <c r="D113" s="33"/>
      <c r="E113" s="325"/>
    </row>
    <row r="114" spans="1:9" s="322" customFormat="1">
      <c r="B114" s="207"/>
      <c r="C114" s="102"/>
      <c r="D114" s="33"/>
      <c r="E114" s="325"/>
    </row>
    <row r="115" spans="1:9" s="322" customFormat="1">
      <c r="B115" s="207"/>
      <c r="C115" s="102"/>
      <c r="D115" s="33"/>
      <c r="E115" s="325"/>
    </row>
    <row r="116" spans="1:9" s="322" customFormat="1"/>
    <row r="117" spans="1:9" s="322" customFormat="1">
      <c r="A117" s="452" t="s">
        <v>293</v>
      </c>
      <c r="B117" s="452"/>
      <c r="C117" s="452"/>
      <c r="D117" s="452"/>
      <c r="E117" s="452"/>
      <c r="F117" s="452"/>
      <c r="G117" s="452"/>
      <c r="H117" s="452"/>
      <c r="I117" s="452"/>
    </row>
    <row r="118" spans="1:9" s="322" customFormat="1">
      <c r="A118" s="452" t="s">
        <v>132</v>
      </c>
      <c r="B118" s="452"/>
      <c r="C118" s="452"/>
      <c r="D118" s="452"/>
      <c r="E118" s="452"/>
      <c r="F118" s="452"/>
      <c r="G118" s="452"/>
      <c r="H118" s="452"/>
      <c r="I118" s="452"/>
    </row>
    <row r="119" spans="1:9" s="322" customFormat="1">
      <c r="A119" s="335"/>
      <c r="B119" s="335"/>
      <c r="C119" s="335"/>
      <c r="D119" s="335"/>
      <c r="E119" s="335"/>
      <c r="F119" s="335"/>
      <c r="G119" s="335"/>
      <c r="H119" s="335"/>
      <c r="I119" s="335"/>
    </row>
    <row r="120" spans="1:9" s="18" customFormat="1">
      <c r="A120" s="246" t="s">
        <v>536</v>
      </c>
    </row>
    <row r="121" spans="1:9" s="322" customFormat="1">
      <c r="F121" s="248"/>
      <c r="G121" s="248"/>
      <c r="H121" s="248"/>
    </row>
    <row r="122" spans="1:9" s="322" customFormat="1" ht="27.6">
      <c r="B122" s="313"/>
      <c r="C122" s="252" t="s">
        <v>252</v>
      </c>
      <c r="D122" s="313" t="s">
        <v>537</v>
      </c>
      <c r="E122" s="313" t="s">
        <v>538</v>
      </c>
      <c r="F122" s="313" t="s">
        <v>253</v>
      </c>
    </row>
    <row r="123" spans="1:9" s="322" customFormat="1">
      <c r="B123" s="147" t="s">
        <v>23</v>
      </c>
      <c r="C123" s="34"/>
      <c r="D123" s="148">
        <v>84025</v>
      </c>
      <c r="E123" s="148">
        <v>23026</v>
      </c>
      <c r="F123" s="252"/>
    </row>
    <row r="124" spans="1:9" s="322" customFormat="1">
      <c r="B124" s="147" t="s">
        <v>20</v>
      </c>
      <c r="C124" s="34"/>
      <c r="D124" s="148">
        <v>62186</v>
      </c>
      <c r="E124" s="148">
        <v>11276</v>
      </c>
      <c r="F124" s="252"/>
    </row>
    <row r="125" spans="1:9" s="329" customFormat="1">
      <c r="B125" s="147" t="s">
        <v>26</v>
      </c>
      <c r="C125" s="34"/>
      <c r="D125" s="148">
        <v>61218</v>
      </c>
      <c r="E125" s="148">
        <v>14585</v>
      </c>
      <c r="F125" s="252"/>
    </row>
    <row r="126" spans="1:9" s="322" customFormat="1">
      <c r="B126" s="147" t="s">
        <v>27</v>
      </c>
      <c r="C126" s="150">
        <v>58976</v>
      </c>
      <c r="D126" s="150">
        <v>58976</v>
      </c>
      <c r="E126" s="150">
        <v>13266</v>
      </c>
      <c r="F126" s="150">
        <v>13266</v>
      </c>
    </row>
    <row r="127" spans="1:9" s="322" customFormat="1">
      <c r="B127" s="147" t="s">
        <v>22</v>
      </c>
      <c r="C127" s="329"/>
      <c r="D127" s="148">
        <v>47663</v>
      </c>
      <c r="E127" s="148">
        <v>15010</v>
      </c>
      <c r="F127" s="150"/>
    </row>
    <row r="128" spans="1:9" s="322" customFormat="1">
      <c r="B128" s="147" t="s">
        <v>15</v>
      </c>
      <c r="C128" s="34"/>
      <c r="D128" s="148">
        <v>46577</v>
      </c>
      <c r="E128" s="148">
        <v>13698</v>
      </c>
      <c r="F128" s="252"/>
    </row>
    <row r="129" spans="2:6" s="322" customFormat="1">
      <c r="B129" s="147" t="s">
        <v>18</v>
      </c>
      <c r="C129" s="34"/>
      <c r="D129" s="148">
        <v>41709</v>
      </c>
      <c r="E129" s="148">
        <v>10113</v>
      </c>
      <c r="F129" s="252"/>
    </row>
    <row r="130" spans="2:6" s="322" customFormat="1">
      <c r="B130" s="147" t="s">
        <v>13</v>
      </c>
      <c r="D130" s="355">
        <v>33621</v>
      </c>
      <c r="E130" s="148">
        <v>9626</v>
      </c>
      <c r="F130" s="252"/>
    </row>
    <row r="131" spans="2:6" s="322" customFormat="1">
      <c r="B131" s="147" t="s">
        <v>19</v>
      </c>
      <c r="C131" s="34"/>
      <c r="D131" s="148">
        <v>26396</v>
      </c>
      <c r="E131" s="148">
        <v>6243</v>
      </c>
      <c r="F131" s="250"/>
    </row>
    <row r="132" spans="2:6" s="322" customFormat="1">
      <c r="B132" s="147" t="s">
        <v>14</v>
      </c>
      <c r="C132" s="34"/>
      <c r="D132" s="148">
        <v>26073</v>
      </c>
      <c r="E132" s="148">
        <v>6137</v>
      </c>
      <c r="F132" s="252"/>
    </row>
    <row r="133" spans="2:6" s="322" customFormat="1">
      <c r="B133" s="147" t="s">
        <v>25</v>
      </c>
      <c r="D133" s="355">
        <v>25458</v>
      </c>
      <c r="E133" s="148">
        <v>6515</v>
      </c>
      <c r="F133" s="252"/>
    </row>
    <row r="134" spans="2:6" s="322" customFormat="1">
      <c r="B134" s="147" t="s">
        <v>12</v>
      </c>
      <c r="D134" s="355">
        <v>20378</v>
      </c>
      <c r="E134" s="148">
        <v>6703</v>
      </c>
      <c r="F134" s="252"/>
    </row>
    <row r="135" spans="2:6" s="322" customFormat="1">
      <c r="B135" s="147" t="s">
        <v>28</v>
      </c>
      <c r="C135" s="34"/>
      <c r="D135" s="148">
        <v>18977</v>
      </c>
      <c r="E135" s="148">
        <v>4349</v>
      </c>
      <c r="F135" s="252"/>
    </row>
    <row r="136" spans="2:6" s="322" customFormat="1">
      <c r="B136" s="147" t="s">
        <v>16</v>
      </c>
      <c r="C136" s="34"/>
      <c r="D136" s="148">
        <v>15563</v>
      </c>
      <c r="E136" s="148">
        <v>4769</v>
      </c>
      <c r="F136" s="252"/>
    </row>
    <row r="137" spans="2:6" s="322" customFormat="1">
      <c r="B137" s="147" t="s">
        <v>9</v>
      </c>
      <c r="C137" s="34"/>
      <c r="D137" s="148">
        <v>12316</v>
      </c>
      <c r="E137" s="148">
        <v>3719</v>
      </c>
      <c r="F137" s="252"/>
    </row>
    <row r="138" spans="2:6" s="322" customFormat="1">
      <c r="B138" s="147" t="s">
        <v>10</v>
      </c>
      <c r="C138" s="34"/>
      <c r="D138" s="148">
        <v>10859</v>
      </c>
      <c r="E138" s="148">
        <v>2727</v>
      </c>
      <c r="F138" s="252"/>
    </row>
    <row r="139" spans="2:6" s="322" customFormat="1">
      <c r="B139" s="147" t="s">
        <v>21</v>
      </c>
      <c r="C139" s="34"/>
      <c r="D139" s="148">
        <v>5731</v>
      </c>
      <c r="E139" s="148">
        <v>1575</v>
      </c>
      <c r="F139" s="252"/>
    </row>
    <row r="140" spans="2:6" s="322" customFormat="1">
      <c r="B140" s="147" t="s">
        <v>24</v>
      </c>
      <c r="C140" s="34"/>
      <c r="D140" s="148">
        <v>5541</v>
      </c>
      <c r="E140" s="148">
        <v>1644</v>
      </c>
      <c r="F140" s="252"/>
    </row>
    <row r="141" spans="2:6" s="322" customFormat="1">
      <c r="B141" s="147" t="s">
        <v>17</v>
      </c>
      <c r="C141" s="34"/>
      <c r="D141" s="148">
        <v>5200</v>
      </c>
      <c r="E141" s="149">
        <v>2839</v>
      </c>
      <c r="F141" s="252"/>
    </row>
    <row r="142" spans="2:6" s="322" customFormat="1">
      <c r="B142" s="147" t="s">
        <v>11</v>
      </c>
      <c r="C142" s="252"/>
      <c r="D142" s="356">
        <v>4177</v>
      </c>
      <c r="E142" s="356">
        <v>1385</v>
      </c>
      <c r="F142" s="252"/>
    </row>
    <row r="143" spans="2:6" s="322" customFormat="1">
      <c r="B143" s="147" t="s">
        <v>8</v>
      </c>
      <c r="C143" s="34"/>
      <c r="D143" s="148">
        <v>2577</v>
      </c>
      <c r="E143" s="148">
        <v>875</v>
      </c>
      <c r="F143" s="252"/>
    </row>
    <row r="144" spans="2:6" s="322" customFormat="1">
      <c r="B144" s="147" t="s">
        <v>42</v>
      </c>
      <c r="C144" s="34"/>
      <c r="D144" s="149">
        <v>7</v>
      </c>
      <c r="E144" s="148">
        <v>1</v>
      </c>
    </row>
    <row r="145" spans="1:12" s="322" customFormat="1">
      <c r="B145" s="334" t="s">
        <v>44</v>
      </c>
      <c r="C145" s="207"/>
      <c r="D145" s="357">
        <v>615228</v>
      </c>
      <c r="E145" s="357">
        <v>160081</v>
      </c>
    </row>
    <row r="146" spans="1:12" s="322" customFormat="1">
      <c r="B146" s="207"/>
      <c r="C146" s="207"/>
      <c r="D146" s="358"/>
      <c r="E146" s="358"/>
    </row>
    <row r="147" spans="1:12" s="322" customFormat="1">
      <c r="A147" s="308" t="s">
        <v>133</v>
      </c>
    </row>
    <row r="148" spans="1:12" s="322" customFormat="1" ht="43.5" customHeight="1">
      <c r="A148" s="465" t="s">
        <v>539</v>
      </c>
      <c r="B148" s="465"/>
      <c r="C148" s="465"/>
      <c r="D148" s="465"/>
      <c r="E148" s="465"/>
      <c r="F148" s="465"/>
      <c r="G148" s="465"/>
      <c r="H148" s="465"/>
      <c r="I148" s="465"/>
      <c r="J148" s="465"/>
      <c r="K148" s="465"/>
      <c r="L148" s="465"/>
    </row>
    <row r="149" spans="1:12" s="322" customFormat="1"/>
    <row r="150" spans="1:12" s="254" customFormat="1">
      <c r="A150" s="305" t="s">
        <v>366</v>
      </c>
      <c r="B150" s="305"/>
      <c r="C150" s="305"/>
    </row>
    <row r="151" spans="1:12" s="322" customFormat="1">
      <c r="A151" s="308"/>
    </row>
    <row r="152" spans="1:12" s="322" customFormat="1" ht="72.599999999999994" thickBot="1">
      <c r="B152" s="306" t="s">
        <v>69</v>
      </c>
      <c r="C152" s="306" t="s">
        <v>367</v>
      </c>
      <c r="D152" s="306" t="s">
        <v>368</v>
      </c>
      <c r="E152" s="306" t="s">
        <v>369</v>
      </c>
      <c r="F152" s="306" t="s">
        <v>370</v>
      </c>
      <c r="G152" s="306" t="s">
        <v>371</v>
      </c>
      <c r="H152" s="306" t="s">
        <v>372</v>
      </c>
      <c r="I152" s="306" t="s">
        <v>373</v>
      </c>
    </row>
    <row r="153" spans="1:12" s="322" customFormat="1" ht="15" thickBot="1">
      <c r="B153" s="267" t="s">
        <v>25</v>
      </c>
      <c r="C153" s="259">
        <f>SUM(E153+G153)</f>
        <v>344484</v>
      </c>
      <c r="D153" s="259"/>
      <c r="E153" s="260">
        <v>188191</v>
      </c>
      <c r="F153" s="261">
        <v>0.70079999999999998</v>
      </c>
      <c r="G153" s="260">
        <v>156293</v>
      </c>
      <c r="H153" s="261">
        <v>0.58199999999999996</v>
      </c>
    </row>
    <row r="154" spans="1:12" s="322" customFormat="1" ht="15" thickBot="1">
      <c r="B154" s="267" t="s">
        <v>13</v>
      </c>
      <c r="C154" s="259">
        <f t="shared" ref="C154:C176" si="0">SUM(E154+G154)</f>
        <v>1403647</v>
      </c>
      <c r="D154" s="259"/>
      <c r="E154" s="260">
        <v>759228</v>
      </c>
      <c r="F154" s="261">
        <v>0.81640000000000001</v>
      </c>
      <c r="G154" s="260">
        <v>644419</v>
      </c>
      <c r="H154" s="261">
        <v>0.69289999999999996</v>
      </c>
    </row>
    <row r="155" spans="1:12" s="322" customFormat="1" ht="15" thickBot="1">
      <c r="B155" s="61" t="s">
        <v>12</v>
      </c>
      <c r="C155" s="259">
        <f t="shared" si="0"/>
        <v>607974</v>
      </c>
      <c r="D155" s="259"/>
      <c r="E155" s="260">
        <v>329995</v>
      </c>
      <c r="F155" s="261">
        <v>0.73929999999999996</v>
      </c>
      <c r="G155" s="260">
        <v>277979</v>
      </c>
      <c r="H155" s="261">
        <v>0.62280000000000002</v>
      </c>
    </row>
    <row r="156" spans="1:12" s="322" customFormat="1" ht="15" thickBot="1">
      <c r="B156" s="61" t="s">
        <v>22</v>
      </c>
      <c r="C156" s="259">
        <f t="shared" si="0"/>
        <v>681504</v>
      </c>
      <c r="D156" s="259"/>
      <c r="E156" s="260">
        <v>369395</v>
      </c>
      <c r="F156" s="261">
        <v>0.72809999999999997</v>
      </c>
      <c r="G156" s="260">
        <v>312109</v>
      </c>
      <c r="H156" s="261">
        <v>0.61519999999999997</v>
      </c>
    </row>
    <row r="157" spans="1:12" s="322" customFormat="1" ht="15" thickBot="1">
      <c r="B157" s="267" t="s">
        <v>21</v>
      </c>
      <c r="C157" s="259">
        <f t="shared" si="0"/>
        <v>128911</v>
      </c>
      <c r="D157" s="259"/>
      <c r="E157" s="260">
        <v>70043</v>
      </c>
      <c r="F157" s="261">
        <v>0.74750000000000005</v>
      </c>
      <c r="G157" s="260">
        <v>58868</v>
      </c>
      <c r="H157" s="261">
        <v>0.62819999999999998</v>
      </c>
    </row>
    <row r="158" spans="1:12" s="322" customFormat="1" ht="15" thickBot="1">
      <c r="B158" s="61" t="s">
        <v>28</v>
      </c>
      <c r="C158" s="259">
        <f t="shared" si="0"/>
        <v>167347</v>
      </c>
      <c r="D158" s="259"/>
      <c r="E158" s="260">
        <v>92307</v>
      </c>
      <c r="F158" s="261">
        <v>0.60170000000000001</v>
      </c>
      <c r="G158" s="260">
        <v>75040</v>
      </c>
      <c r="H158" s="261">
        <v>0.48920000000000002</v>
      </c>
    </row>
    <row r="159" spans="1:12" s="322" customFormat="1" ht="15" thickBot="1">
      <c r="B159" s="61" t="s">
        <v>23</v>
      </c>
      <c r="C159" s="259">
        <f t="shared" si="0"/>
        <v>1093942</v>
      </c>
      <c r="D159" s="259"/>
      <c r="E159" s="260">
        <v>591171</v>
      </c>
      <c r="F159" s="261">
        <v>0.745</v>
      </c>
      <c r="G159" s="260">
        <v>502771</v>
      </c>
      <c r="H159" s="261">
        <v>0.63360000000000005</v>
      </c>
    </row>
    <row r="160" spans="1:12" s="322" customFormat="1" ht="15" thickBot="1">
      <c r="B160" s="61" t="s">
        <v>16</v>
      </c>
      <c r="C160" s="259">
        <f t="shared" si="0"/>
        <v>379095</v>
      </c>
      <c r="D160" s="259"/>
      <c r="E160" s="260">
        <v>206551</v>
      </c>
      <c r="F160" s="261">
        <v>0.71020000000000005</v>
      </c>
      <c r="G160" s="260">
        <v>172544</v>
      </c>
      <c r="H160" s="261">
        <v>0.59319999999999995</v>
      </c>
    </row>
    <row r="161" spans="2:9" s="322" customFormat="1" ht="15" thickBot="1">
      <c r="B161" s="61" t="s">
        <v>26</v>
      </c>
      <c r="C161" s="259">
        <f t="shared" si="0"/>
        <v>982503</v>
      </c>
      <c r="D161" s="259"/>
      <c r="E161" s="260">
        <v>528281</v>
      </c>
      <c r="F161" s="261">
        <v>0.79010000000000002</v>
      </c>
      <c r="G161" s="260">
        <v>454222</v>
      </c>
      <c r="H161" s="261">
        <v>0.67930000000000001</v>
      </c>
    </row>
    <row r="162" spans="2:9" s="322" customFormat="1" ht="15" thickBot="1">
      <c r="B162" s="61" t="s">
        <v>8</v>
      </c>
      <c r="C162" s="259">
        <f t="shared" si="0"/>
        <v>173526</v>
      </c>
      <c r="D162" s="259"/>
      <c r="E162" s="260">
        <v>93494</v>
      </c>
      <c r="F162" s="261">
        <v>0.74760000000000004</v>
      </c>
      <c r="G162" s="260">
        <v>80032</v>
      </c>
      <c r="H162" s="261">
        <v>0.64</v>
      </c>
    </row>
    <row r="163" spans="2:9" s="322" customFormat="1" ht="15" thickBot="1">
      <c r="B163" s="61" t="s">
        <v>19</v>
      </c>
      <c r="C163" s="259">
        <f t="shared" si="0"/>
        <v>522057</v>
      </c>
      <c r="D163" s="259"/>
      <c r="E163" s="260">
        <v>282647</v>
      </c>
      <c r="F163" s="261">
        <v>0.76649999999999996</v>
      </c>
      <c r="G163" s="260">
        <v>239410</v>
      </c>
      <c r="H163" s="261">
        <v>0.6492</v>
      </c>
    </row>
    <row r="164" spans="2:9" s="322" customFormat="1" ht="15" thickBot="1">
      <c r="B164" s="61" t="s">
        <v>15</v>
      </c>
      <c r="C164" s="259">
        <f t="shared" si="0"/>
        <v>1198042</v>
      </c>
      <c r="D164" s="259"/>
      <c r="E164" s="260">
        <v>643217</v>
      </c>
      <c r="F164" s="261">
        <v>0.77810000000000001</v>
      </c>
      <c r="G164" s="260">
        <v>554825</v>
      </c>
      <c r="H164" s="261">
        <v>0.67110000000000003</v>
      </c>
    </row>
    <row r="165" spans="2:9" s="322" customFormat="1" ht="15" thickBot="1">
      <c r="B165" s="61" t="s">
        <v>14</v>
      </c>
      <c r="C165" s="259">
        <f t="shared" si="0"/>
        <v>867171</v>
      </c>
      <c r="D165" s="259"/>
      <c r="E165" s="260">
        <v>467945</v>
      </c>
      <c r="F165" s="261">
        <v>0.75060000000000004</v>
      </c>
      <c r="G165" s="260">
        <v>399226</v>
      </c>
      <c r="H165" s="261">
        <v>0.64039999999999997</v>
      </c>
    </row>
    <row r="166" spans="2:9" s="322" customFormat="1" ht="15" thickBot="1">
      <c r="B166" s="61" t="s">
        <v>9</v>
      </c>
      <c r="C166" s="259">
        <f t="shared" si="0"/>
        <v>757213</v>
      </c>
      <c r="D166" s="259"/>
      <c r="E166" s="260">
        <v>409536</v>
      </c>
      <c r="F166" s="261">
        <v>0.82840000000000003</v>
      </c>
      <c r="G166" s="260">
        <v>347677</v>
      </c>
      <c r="H166" s="261">
        <v>0.70330000000000004</v>
      </c>
    </row>
    <row r="167" spans="2:9" s="322" customFormat="1" ht="15" thickBot="1">
      <c r="B167" s="61" t="s">
        <v>20</v>
      </c>
      <c r="C167" s="259">
        <f t="shared" si="0"/>
        <v>671716</v>
      </c>
      <c r="D167" s="259"/>
      <c r="E167" s="260">
        <v>362951</v>
      </c>
      <c r="F167" s="261">
        <v>0.61319999999999997</v>
      </c>
      <c r="G167" s="260">
        <v>308765</v>
      </c>
      <c r="H167" s="261">
        <v>0.52159999999999995</v>
      </c>
    </row>
    <row r="168" spans="2:9" s="322" customFormat="1" ht="15" thickBot="1">
      <c r="B168" s="262" t="s">
        <v>27</v>
      </c>
      <c r="C168" s="263">
        <f t="shared" si="0"/>
        <v>680582</v>
      </c>
      <c r="D168" s="264">
        <v>0.72860000000000003</v>
      </c>
      <c r="E168" s="265">
        <v>367226</v>
      </c>
      <c r="F168" s="264">
        <v>0.72860000000000003</v>
      </c>
      <c r="G168" s="265">
        <v>313356</v>
      </c>
      <c r="H168" s="264">
        <v>0.62170000000000003</v>
      </c>
      <c r="I168" s="264">
        <v>0.62170000000000003</v>
      </c>
    </row>
    <row r="169" spans="2:9" s="322" customFormat="1" ht="15" thickBot="1">
      <c r="B169" s="61" t="s">
        <v>24</v>
      </c>
      <c r="C169" s="259">
        <f t="shared" si="0"/>
        <v>69854</v>
      </c>
      <c r="D169" s="259"/>
      <c r="E169" s="260">
        <v>37533</v>
      </c>
      <c r="F169" s="261">
        <v>0.59260000000000002</v>
      </c>
      <c r="G169" s="260">
        <v>32321</v>
      </c>
      <c r="H169" s="261">
        <v>0.51029999999999998</v>
      </c>
    </row>
    <row r="170" spans="2:9" s="322" customFormat="1" ht="15" thickBot="1">
      <c r="B170" s="61" t="s">
        <v>10</v>
      </c>
      <c r="C170" s="259">
        <f t="shared" si="0"/>
        <v>512127</v>
      </c>
      <c r="D170" s="259"/>
      <c r="E170" s="260">
        <v>275484</v>
      </c>
      <c r="F170" s="261">
        <v>0.83440000000000003</v>
      </c>
      <c r="G170" s="260">
        <v>236643</v>
      </c>
      <c r="H170" s="261">
        <v>0.7167</v>
      </c>
    </row>
    <row r="171" spans="2:9" s="322" customFormat="1" ht="15" thickBot="1">
      <c r="B171" s="61" t="s">
        <v>11</v>
      </c>
      <c r="C171" s="259">
        <f t="shared" si="0"/>
        <v>179896</v>
      </c>
      <c r="D171" s="259"/>
      <c r="E171" s="260">
        <v>96056</v>
      </c>
      <c r="F171" s="261">
        <v>0.67500000000000004</v>
      </c>
      <c r="G171" s="260">
        <v>83840</v>
      </c>
      <c r="H171" s="261">
        <v>0.58919999999999995</v>
      </c>
    </row>
    <row r="172" spans="2:9" s="322" customFormat="1" ht="15" thickBot="1">
      <c r="B172" s="61" t="s">
        <v>18</v>
      </c>
      <c r="C172" s="259">
        <f t="shared" si="0"/>
        <v>782781</v>
      </c>
      <c r="D172" s="259"/>
      <c r="E172" s="260">
        <v>419200</v>
      </c>
      <c r="F172" s="261">
        <v>0.75800000000000001</v>
      </c>
      <c r="G172" s="260">
        <v>363581</v>
      </c>
      <c r="H172" s="261">
        <v>0.65739999999999998</v>
      </c>
    </row>
    <row r="173" spans="2:9" s="322" customFormat="1" ht="15" thickBot="1">
      <c r="B173" s="61" t="s">
        <v>17</v>
      </c>
      <c r="C173" s="259">
        <f t="shared" si="0"/>
        <v>117286</v>
      </c>
      <c r="D173" s="259"/>
      <c r="E173" s="260">
        <v>62696</v>
      </c>
      <c r="F173" s="261">
        <v>0.58979999999999999</v>
      </c>
      <c r="G173" s="260">
        <v>54590</v>
      </c>
      <c r="H173" s="261">
        <v>0.51359999999999995</v>
      </c>
    </row>
    <row r="174" spans="2:9" s="322" customFormat="1" ht="15" thickBot="1">
      <c r="B174" s="61" t="s">
        <v>374</v>
      </c>
      <c r="C174" s="259">
        <f t="shared" si="0"/>
        <v>332133</v>
      </c>
      <c r="D174" s="259"/>
      <c r="E174" s="266">
        <v>192853</v>
      </c>
      <c r="F174" s="267"/>
      <c r="G174" s="266">
        <v>139280</v>
      </c>
      <c r="H174" s="268"/>
    </row>
    <row r="175" spans="2:9" s="322" customFormat="1" ht="15" thickBot="1">
      <c r="B175" s="61" t="s">
        <v>375</v>
      </c>
      <c r="C175" s="259">
        <f t="shared" si="0"/>
        <v>382458</v>
      </c>
      <c r="D175" s="259"/>
      <c r="E175" s="266">
        <v>3809</v>
      </c>
      <c r="F175" s="267"/>
      <c r="G175" s="269">
        <v>378649</v>
      </c>
      <c r="H175" s="268"/>
    </row>
    <row r="176" spans="2:9" s="322" customFormat="1">
      <c r="B176" s="271" t="s">
        <v>44</v>
      </c>
      <c r="C176" s="259">
        <f t="shared" si="0"/>
        <v>12461179</v>
      </c>
      <c r="D176" s="270"/>
      <c r="E176" s="270">
        <v>6603866</v>
      </c>
      <c r="F176" s="61">
        <v>0.74350000000000005</v>
      </c>
      <c r="G176" s="270">
        <v>5857313</v>
      </c>
      <c r="H176" s="271">
        <v>0.65949999999999998</v>
      </c>
    </row>
    <row r="177" spans="1:7" s="322" customFormat="1">
      <c r="A177" s="359"/>
      <c r="B177" s="270"/>
      <c r="C177" s="270"/>
      <c r="D177" s="270"/>
      <c r="E177" s="61"/>
      <c r="F177" s="270"/>
      <c r="G177" s="271"/>
    </row>
    <row r="178" spans="1:7" s="322" customFormat="1">
      <c r="A178" s="327" t="s">
        <v>376</v>
      </c>
      <c r="B178" s="325"/>
      <c r="C178" s="325"/>
      <c r="D178" s="112"/>
      <c r="E178" s="112"/>
    </row>
    <row r="179" spans="1:7" s="322" customFormat="1">
      <c r="A179" s="325" t="s">
        <v>377</v>
      </c>
      <c r="B179" s="325"/>
      <c r="C179" s="325"/>
    </row>
    <row r="180" spans="1:7" s="322" customFormat="1">
      <c r="A180" s="308" t="s">
        <v>378</v>
      </c>
      <c r="D180" s="112"/>
      <c r="E180" s="112"/>
      <c r="F180" s="112"/>
      <c r="G180" s="112"/>
    </row>
    <row r="181" spans="1:7" s="322" customFormat="1">
      <c r="A181" s="272" t="s">
        <v>379</v>
      </c>
      <c r="B181" s="325"/>
      <c r="C181" s="325"/>
      <c r="D181" s="112"/>
      <c r="E181" s="112"/>
    </row>
    <row r="183" spans="1:7" s="18" customFormat="1">
      <c r="A183" s="246" t="s">
        <v>540</v>
      </c>
    </row>
    <row r="184" spans="1:7" s="322" customFormat="1"/>
    <row r="185" spans="1:7" s="322" customFormat="1">
      <c r="C185" s="322" t="s">
        <v>69</v>
      </c>
      <c r="D185" s="322" t="s">
        <v>263</v>
      </c>
      <c r="E185" s="322" t="s">
        <v>541</v>
      </c>
    </row>
    <row r="186" spans="1:7" s="322" customFormat="1">
      <c r="B186" s="200" t="s">
        <v>19</v>
      </c>
      <c r="D186" s="325">
        <v>0.88300000000000001</v>
      </c>
      <c r="E186" s="161">
        <v>0.92200000000000004</v>
      </c>
    </row>
    <row r="187" spans="1:7" s="322" customFormat="1">
      <c r="B187" s="200" t="s">
        <v>23</v>
      </c>
      <c r="D187" s="325">
        <v>0.88900000000000001</v>
      </c>
      <c r="E187" s="161">
        <v>0.92200000000000004</v>
      </c>
    </row>
    <row r="188" spans="1:7" s="322" customFormat="1">
      <c r="B188" s="200" t="s">
        <v>20</v>
      </c>
      <c r="D188" s="325">
        <v>0.89100000000000001</v>
      </c>
      <c r="E188" s="161">
        <v>0.92200000000000004</v>
      </c>
    </row>
    <row r="189" spans="1:7" s="322" customFormat="1">
      <c r="B189" s="200" t="s">
        <v>26</v>
      </c>
      <c r="D189" s="325">
        <v>0.90200000000000002</v>
      </c>
      <c r="E189" s="161">
        <v>0.92200000000000004</v>
      </c>
    </row>
    <row r="190" spans="1:7" s="322" customFormat="1">
      <c r="B190" s="200" t="s">
        <v>22</v>
      </c>
      <c r="D190" s="325">
        <v>0.90400000000000003</v>
      </c>
      <c r="E190" s="161">
        <v>0.92200000000000004</v>
      </c>
    </row>
    <row r="191" spans="1:7" s="322" customFormat="1">
      <c r="B191" s="200" t="s">
        <v>18</v>
      </c>
      <c r="D191" s="325">
        <v>0.90800000000000003</v>
      </c>
      <c r="E191" s="161">
        <v>0.92200000000000004</v>
      </c>
    </row>
    <row r="192" spans="1:7" s="322" customFormat="1">
      <c r="B192" s="200" t="s">
        <v>25</v>
      </c>
      <c r="D192" s="325">
        <v>0.91800000000000004</v>
      </c>
      <c r="E192" s="161">
        <v>0.92200000000000004</v>
      </c>
    </row>
    <row r="193" spans="2:5" s="322" customFormat="1">
      <c r="B193" s="200" t="s">
        <v>14</v>
      </c>
      <c r="D193" s="325">
        <v>0.92800000000000005</v>
      </c>
      <c r="E193" s="161">
        <v>0.92200000000000004</v>
      </c>
    </row>
    <row r="194" spans="2:5" s="322" customFormat="1">
      <c r="B194" s="200" t="s">
        <v>28</v>
      </c>
      <c r="D194" s="325">
        <v>0.93200000000000005</v>
      </c>
      <c r="E194" s="161">
        <v>0.92200000000000004</v>
      </c>
    </row>
    <row r="195" spans="2:5" s="322" customFormat="1">
      <c r="B195" s="175" t="s">
        <v>27</v>
      </c>
      <c r="C195" s="327">
        <v>0.93200000000000005</v>
      </c>
      <c r="D195" s="329"/>
      <c r="E195" s="161">
        <v>0.92200000000000004</v>
      </c>
    </row>
    <row r="196" spans="2:5" s="322" customFormat="1">
      <c r="B196" s="200" t="s">
        <v>15</v>
      </c>
      <c r="D196" s="325">
        <v>0.93200000000000005</v>
      </c>
      <c r="E196" s="161">
        <v>0.92200000000000004</v>
      </c>
    </row>
    <row r="197" spans="2:5" s="322" customFormat="1">
      <c r="B197" s="200" t="s">
        <v>17</v>
      </c>
      <c r="D197" s="325">
        <v>0.93799999999999994</v>
      </c>
      <c r="E197" s="161">
        <v>0.92200000000000004</v>
      </c>
    </row>
    <row r="198" spans="2:5" s="329" customFormat="1">
      <c r="B198" s="200" t="s">
        <v>24</v>
      </c>
      <c r="C198" s="322"/>
      <c r="D198" s="325">
        <v>0.93899999999999995</v>
      </c>
      <c r="E198" s="161">
        <v>0.92200000000000004</v>
      </c>
    </row>
    <row r="199" spans="2:5" s="322" customFormat="1">
      <c r="B199" s="200" t="s">
        <v>11</v>
      </c>
      <c r="D199" s="325">
        <v>0.94</v>
      </c>
      <c r="E199" s="161">
        <v>0.92200000000000004</v>
      </c>
    </row>
    <row r="200" spans="2:5" s="322" customFormat="1">
      <c r="B200" s="200" t="s">
        <v>10</v>
      </c>
      <c r="D200" s="325">
        <v>0.94199999999999995</v>
      </c>
      <c r="E200" s="161">
        <v>0.92200000000000004</v>
      </c>
    </row>
    <row r="201" spans="2:5" s="322" customFormat="1">
      <c r="B201" s="200" t="s">
        <v>13</v>
      </c>
      <c r="C201" s="325"/>
      <c r="D201" s="325">
        <v>0.94299999999999995</v>
      </c>
      <c r="E201" s="161">
        <v>0.92200000000000004</v>
      </c>
    </row>
    <row r="202" spans="2:5" s="322" customFormat="1">
      <c r="B202" s="200" t="s">
        <v>8</v>
      </c>
      <c r="D202" s="325">
        <v>0.94799999999999995</v>
      </c>
      <c r="E202" s="161">
        <v>0.92200000000000004</v>
      </c>
    </row>
    <row r="203" spans="2:5" s="322" customFormat="1">
      <c r="B203" s="200" t="s">
        <v>21</v>
      </c>
      <c r="D203" s="325">
        <v>0.94899999999999995</v>
      </c>
      <c r="E203" s="161">
        <v>0.92200000000000004</v>
      </c>
    </row>
    <row r="204" spans="2:5" s="322" customFormat="1">
      <c r="B204" s="200" t="s">
        <v>16</v>
      </c>
      <c r="D204" s="325">
        <v>0.95299999999999996</v>
      </c>
      <c r="E204" s="161">
        <v>0.92200000000000004</v>
      </c>
    </row>
    <row r="205" spans="2:5" s="322" customFormat="1">
      <c r="B205" s="200" t="s">
        <v>12</v>
      </c>
      <c r="D205" s="325">
        <v>0.95699999999999996</v>
      </c>
      <c r="E205" s="161">
        <v>0.92200000000000004</v>
      </c>
    </row>
    <row r="206" spans="2:5" s="322" customFormat="1">
      <c r="B206" s="200" t="s">
        <v>9</v>
      </c>
      <c r="D206" s="325">
        <v>0.95899999999999996</v>
      </c>
      <c r="E206" s="161">
        <v>0.92200000000000004</v>
      </c>
    </row>
    <row r="207" spans="2:5" s="322" customFormat="1">
      <c r="B207" s="200" t="s">
        <v>44</v>
      </c>
      <c r="D207" s="325">
        <v>0.92200000000000004</v>
      </c>
      <c r="E207" s="325"/>
    </row>
    <row r="208" spans="2:5" s="322" customFormat="1">
      <c r="B208" s="325"/>
      <c r="C208" s="325"/>
    </row>
    <row r="209" spans="1:13" s="322" customFormat="1" ht="28.5" customHeight="1">
      <c r="A209" s="467" t="s">
        <v>256</v>
      </c>
      <c r="B209" s="465"/>
      <c r="C209" s="465"/>
      <c r="D209" s="465"/>
      <c r="E209" s="465"/>
      <c r="F209" s="465"/>
      <c r="G209" s="465"/>
      <c r="H209" s="465"/>
      <c r="I209" s="465"/>
      <c r="J209" s="465"/>
      <c r="K209" s="465"/>
      <c r="L209" s="465"/>
      <c r="M209" s="465"/>
    </row>
    <row r="210" spans="1:13" s="322" customFormat="1">
      <c r="A210" s="322" t="s">
        <v>542</v>
      </c>
      <c r="B210" s="325"/>
      <c r="C210" s="325"/>
    </row>
    <row r="211" spans="1:13" s="322" customFormat="1">
      <c r="A211" s="322" t="s">
        <v>134</v>
      </c>
    </row>
    <row r="212" spans="1:13" s="322" customFormat="1" ht="48" customHeight="1">
      <c r="A212" s="465" t="s">
        <v>543</v>
      </c>
      <c r="B212" s="465"/>
      <c r="C212" s="465"/>
      <c r="D212" s="465"/>
      <c r="E212" s="465"/>
      <c r="F212" s="465"/>
      <c r="G212" s="465"/>
      <c r="H212" s="465"/>
      <c r="I212" s="465"/>
      <c r="J212" s="465"/>
      <c r="K212" s="465"/>
      <c r="L212" s="465"/>
      <c r="M212" s="465"/>
    </row>
    <row r="213" spans="1:13" s="322" customFormat="1"/>
    <row r="214" spans="1:13" s="246" customFormat="1">
      <c r="A214" s="246" t="s">
        <v>485</v>
      </c>
    </row>
    <row r="215" spans="1:13" s="322" customFormat="1"/>
    <row r="216" spans="1:13" s="322" customFormat="1">
      <c r="B216" s="207" t="s">
        <v>135</v>
      </c>
      <c r="C216" s="207" t="s">
        <v>136</v>
      </c>
    </row>
    <row r="217" spans="1:13" s="322" customFormat="1">
      <c r="B217" s="207" t="s">
        <v>137</v>
      </c>
      <c r="C217" s="55">
        <v>0.95199999999999996</v>
      </c>
    </row>
    <row r="218" spans="1:13" s="322" customFormat="1">
      <c r="B218" s="207" t="s">
        <v>138</v>
      </c>
      <c r="C218" s="55">
        <v>0.94099999999999995</v>
      </c>
    </row>
    <row r="219" spans="1:13" s="322" customFormat="1">
      <c r="B219" s="207" t="s">
        <v>139</v>
      </c>
      <c r="C219" s="55">
        <v>0.94499999999999995</v>
      </c>
    </row>
    <row r="220" spans="1:13" s="322" customFormat="1">
      <c r="B220" s="207" t="s">
        <v>140</v>
      </c>
      <c r="C220" s="55">
        <v>0.94499999999999995</v>
      </c>
    </row>
    <row r="221" spans="1:13" s="322" customFormat="1">
      <c r="B221" s="207" t="s">
        <v>297</v>
      </c>
      <c r="C221" s="55">
        <v>0.94799999999999995</v>
      </c>
    </row>
    <row r="222" spans="1:13" s="322" customFormat="1">
      <c r="B222" s="207" t="s">
        <v>544</v>
      </c>
      <c r="C222" s="55">
        <v>0.93200000000000005</v>
      </c>
    </row>
    <row r="223" spans="1:13" s="322" customFormat="1"/>
    <row r="224" spans="1:13" s="322" customFormat="1" ht="48.75" customHeight="1">
      <c r="A224" s="467" t="s">
        <v>256</v>
      </c>
      <c r="B224" s="465"/>
      <c r="C224" s="465"/>
      <c r="D224" s="465"/>
      <c r="E224" s="465"/>
      <c r="F224" s="465"/>
      <c r="G224" s="465"/>
      <c r="H224" s="465"/>
      <c r="I224" s="465"/>
      <c r="J224" s="465"/>
      <c r="K224" s="465"/>
      <c r="L224" s="465"/>
      <c r="M224" s="465"/>
    </row>
    <row r="225" spans="1:13" s="322" customFormat="1">
      <c r="A225" s="322" t="s">
        <v>614</v>
      </c>
      <c r="B225" s="325"/>
      <c r="C225" s="325"/>
    </row>
    <row r="226" spans="1:13" s="322" customFormat="1">
      <c r="A226" s="322" t="s">
        <v>134</v>
      </c>
    </row>
    <row r="227" spans="1:13" s="322" customFormat="1">
      <c r="A227" s="465" t="s">
        <v>543</v>
      </c>
      <c r="B227" s="465"/>
      <c r="C227" s="465"/>
      <c r="D227" s="465"/>
      <c r="E227" s="465"/>
      <c r="F227" s="465"/>
      <c r="G227" s="465"/>
      <c r="H227" s="465"/>
      <c r="I227" s="465"/>
      <c r="J227" s="465"/>
      <c r="K227" s="465"/>
      <c r="L227" s="465"/>
      <c r="M227" s="465"/>
    </row>
    <row r="228" spans="1:13" s="322" customFormat="1"/>
    <row r="229" spans="1:13" s="18" customFormat="1">
      <c r="A229" s="246" t="s">
        <v>545</v>
      </c>
    </row>
    <row r="230" spans="1:13" s="322" customFormat="1"/>
    <row r="231" spans="1:13" s="322" customFormat="1">
      <c r="B231" s="207"/>
      <c r="D231" s="252" t="s">
        <v>141</v>
      </c>
    </row>
    <row r="232" spans="1:13" s="322" customFormat="1">
      <c r="B232" s="15"/>
      <c r="C232" s="322" t="s">
        <v>69</v>
      </c>
      <c r="D232" s="34">
        <v>2019</v>
      </c>
    </row>
    <row r="233" spans="1:13" s="322" customFormat="1">
      <c r="B233" s="44" t="s">
        <v>8</v>
      </c>
      <c r="D233" s="322">
        <v>23</v>
      </c>
      <c r="G233" s="44"/>
    </row>
    <row r="234" spans="1:13" s="322" customFormat="1">
      <c r="B234" s="44" t="s">
        <v>11</v>
      </c>
      <c r="D234" s="322">
        <v>44</v>
      </c>
      <c r="G234" s="44"/>
    </row>
    <row r="235" spans="1:13" s="322" customFormat="1">
      <c r="B235" s="44" t="s">
        <v>17</v>
      </c>
      <c r="D235" s="322">
        <v>45</v>
      </c>
      <c r="G235" s="44"/>
    </row>
    <row r="236" spans="1:13" s="322" customFormat="1">
      <c r="B236" s="44" t="s">
        <v>142</v>
      </c>
      <c r="D236" s="322">
        <v>78</v>
      </c>
      <c r="G236" s="44"/>
    </row>
    <row r="237" spans="1:13" s="322" customFormat="1">
      <c r="B237" s="44" t="s">
        <v>28</v>
      </c>
      <c r="D237" s="322">
        <v>152</v>
      </c>
      <c r="G237" s="44"/>
    </row>
    <row r="238" spans="1:13" s="322" customFormat="1">
      <c r="B238" s="44" t="s">
        <v>16</v>
      </c>
      <c r="D238" s="322">
        <v>159</v>
      </c>
      <c r="G238" s="44"/>
    </row>
    <row r="239" spans="1:13" s="322" customFormat="1">
      <c r="B239" s="44" t="s">
        <v>10</v>
      </c>
      <c r="D239" s="322">
        <v>161</v>
      </c>
      <c r="G239" s="44"/>
    </row>
    <row r="240" spans="1:13" s="322" customFormat="1">
      <c r="B240" s="44" t="s">
        <v>9</v>
      </c>
      <c r="D240" s="322">
        <v>183</v>
      </c>
      <c r="G240" s="44"/>
    </row>
    <row r="241" spans="2:7" s="322" customFormat="1">
      <c r="B241" s="44" t="s">
        <v>25</v>
      </c>
      <c r="C241" s="175"/>
      <c r="D241" s="322">
        <v>189</v>
      </c>
      <c r="G241" s="44"/>
    </row>
    <row r="242" spans="2:7" s="322" customFormat="1">
      <c r="B242" s="44" t="s">
        <v>14</v>
      </c>
      <c r="D242" s="322">
        <v>240</v>
      </c>
      <c r="G242" s="44"/>
    </row>
    <row r="243" spans="2:7" s="322" customFormat="1">
      <c r="B243" s="44" t="s">
        <v>12</v>
      </c>
      <c r="D243" s="322">
        <v>242</v>
      </c>
      <c r="G243" s="44"/>
    </row>
    <row r="244" spans="2:7" s="322" customFormat="1">
      <c r="B244" s="44" t="s">
        <v>13</v>
      </c>
      <c r="D244" s="322">
        <v>319</v>
      </c>
      <c r="G244" s="44"/>
    </row>
    <row r="245" spans="2:7" s="322" customFormat="1">
      <c r="B245" s="44" t="s">
        <v>19</v>
      </c>
      <c r="D245" s="322">
        <v>373</v>
      </c>
      <c r="G245" s="44"/>
    </row>
    <row r="246" spans="2:7" s="322" customFormat="1">
      <c r="B246" s="44" t="s">
        <v>22</v>
      </c>
      <c r="D246" s="322">
        <v>401</v>
      </c>
      <c r="G246" s="44"/>
    </row>
    <row r="247" spans="2:7" s="329" customFormat="1">
      <c r="B247" s="58" t="s">
        <v>27</v>
      </c>
      <c r="C247" s="329">
        <v>472</v>
      </c>
      <c r="G247" s="58"/>
    </row>
    <row r="248" spans="2:7" s="322" customFormat="1">
      <c r="B248" s="44" t="s">
        <v>20</v>
      </c>
      <c r="D248" s="322">
        <v>487</v>
      </c>
      <c r="G248" s="44"/>
    </row>
    <row r="249" spans="2:7" s="322" customFormat="1">
      <c r="B249" s="44" t="s">
        <v>18</v>
      </c>
      <c r="D249" s="322">
        <v>500</v>
      </c>
      <c r="G249" s="44"/>
    </row>
    <row r="250" spans="2:7" s="322" customFormat="1">
      <c r="B250" s="44" t="s">
        <v>26</v>
      </c>
      <c r="D250" s="322">
        <v>596</v>
      </c>
      <c r="G250" s="44"/>
    </row>
    <row r="251" spans="2:7" s="322" customFormat="1">
      <c r="B251" s="44" t="s">
        <v>15</v>
      </c>
      <c r="D251" s="322">
        <v>651</v>
      </c>
      <c r="G251" s="44"/>
    </row>
    <row r="252" spans="2:7" s="322" customFormat="1">
      <c r="B252" s="44" t="s">
        <v>23</v>
      </c>
      <c r="D252" s="322">
        <v>1009</v>
      </c>
      <c r="G252" s="44"/>
    </row>
    <row r="253" spans="2:7" s="322" customFormat="1">
      <c r="B253" s="44" t="s">
        <v>21</v>
      </c>
      <c r="D253" s="322" t="s">
        <v>179</v>
      </c>
      <c r="G253" s="44"/>
    </row>
    <row r="254" spans="2:7" s="322" customFormat="1">
      <c r="B254" s="44" t="s">
        <v>24</v>
      </c>
      <c r="D254" s="322" t="s">
        <v>179</v>
      </c>
      <c r="G254" s="44"/>
    </row>
    <row r="255" spans="2:7" s="322" customFormat="1">
      <c r="B255" s="445" t="s">
        <v>44</v>
      </c>
      <c r="D255" s="207">
        <v>6324</v>
      </c>
    </row>
    <row r="256" spans="2:7" s="322" customFormat="1"/>
    <row r="257" spans="1:9" s="322" customFormat="1" ht="60.75" customHeight="1">
      <c r="A257" s="465" t="s">
        <v>629</v>
      </c>
      <c r="B257" s="465"/>
      <c r="C257" s="465"/>
      <c r="D257" s="465"/>
      <c r="E257" s="465"/>
      <c r="F257" s="465"/>
      <c r="G257" s="465"/>
      <c r="H257" s="465"/>
      <c r="I257" s="465"/>
    </row>
    <row r="258" spans="1:9" s="322" customFormat="1" ht="16.5" customHeight="1">
      <c r="A258" s="322" t="s">
        <v>143</v>
      </c>
    </row>
    <row r="259" spans="1:9" s="322" customFormat="1"/>
    <row r="260" spans="1:9" s="1" customFormat="1"/>
  </sheetData>
  <sortState xmlns:xlrd2="http://schemas.microsoft.com/office/spreadsheetml/2017/richdata2" ref="B46:E61">
    <sortCondition descending="1" ref="C46"/>
  </sortState>
  <mergeCells count="14">
    <mergeCell ref="A1:I1"/>
    <mergeCell ref="A29:I29"/>
    <mergeCell ref="A117:I117"/>
    <mergeCell ref="A118:I118"/>
    <mergeCell ref="A31:I31"/>
    <mergeCell ref="A40:H40"/>
    <mergeCell ref="A41:H41"/>
    <mergeCell ref="A257:I257"/>
    <mergeCell ref="A209:M209"/>
    <mergeCell ref="A148:L148"/>
    <mergeCell ref="A28:I28"/>
    <mergeCell ref="A212:M212"/>
    <mergeCell ref="A224:M224"/>
    <mergeCell ref="A227:M2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Ilona Arnold-Berkovits</cp:lastModifiedBy>
  <cp:revision/>
  <dcterms:created xsi:type="dcterms:W3CDTF">2015-06-05T18:17:20Z</dcterms:created>
  <dcterms:modified xsi:type="dcterms:W3CDTF">2021-11-30T08:42:07Z</dcterms:modified>
</cp:coreProperties>
</file>