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IFF\OREP\Data HUB\04-Needs Assessment\Linked County Workbooks and PPT\Final QA and Unlinked Workbooks\Mercer\"/>
    </mc:Choice>
  </mc:AlternateContent>
  <bookViews>
    <workbookView xWindow="0" yWindow="0" windowWidth="18270" windowHeight="6375"/>
  </bookViews>
  <sheets>
    <sheet name="CONTENTS" sheetId="21" r:id="rId1"/>
    <sheet name="0. Overview" sheetId="25"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Violence" sheetId="4" r:id="rId13"/>
    <sheet name="12. Domestic Violence" sheetId="12" r:id="rId14"/>
    <sheet name="13. Substance Abuse Disorder" sheetId="11" r:id="rId15"/>
    <sheet name="14. Mental Health Services" sheetId="10" r:id="rId16"/>
    <sheet name="15. Education" sheetId="24" r:id="rId17"/>
  </sheets>
  <definedNames>
    <definedName name="ENGAGE_048oRuBR1GhyXka9d3Jt_1579601679">#REF!</definedName>
    <definedName name="ENGAGE_05HcbReaoHRXx5qV8k9j_1579601617">#REF!</definedName>
    <definedName name="ENGAGE_08uM8x7b1p5EPUtZ8WUp_1579601601">#REF!</definedName>
    <definedName name="ENGAGE_0Ad7isfIzmB9pNtBEpJF_1579601643">#REF!</definedName>
    <definedName name="ENGAGE_0OT1clCyXx2fnZzsfUO1_1579601743">#REF!</definedName>
    <definedName name="ENGAGE_12mc1oaU5PpIlHvt1xhj_1579601640">#REF!</definedName>
    <definedName name="ENGAGE_12Tt4LvOLLM4zjDX54tF_1579601625">#REF!</definedName>
    <definedName name="ENGAGE_13mcYMPXLdImzDu33HVG_1579601606">#REF!</definedName>
    <definedName name="ENGAGE_18ezk26WTvkos17BdRk2_1579601704">#REF!</definedName>
    <definedName name="ENGAGE_1esG7mpwHyPYF1aRkBRa_1579601701">#REF!</definedName>
    <definedName name="ENGAGE_1Fo0jf9LKAfDaxcQLNjl_1579601719">#REF!</definedName>
    <definedName name="ENGAGE_1gCG8mo4EHAshW45VCt9_1579601743">#REF!</definedName>
    <definedName name="ENGAGE_1I8TnvAY737dO5prfUsE_1579601732">#REF!</definedName>
    <definedName name="ENGAGE_1KJBeHuPU1xREx45IBjm_1579601631">#REF!</definedName>
    <definedName name="ENGAGE_2gDXLLUOeszvJBmWUoFn_1579601597">#REF!</definedName>
    <definedName name="ENGAGE_2OuiC9kzlNI34Q2oXhdu_1579601675">#REF!</definedName>
    <definedName name="ENGAGE_2rn3Upohdzfuzt2dK4ny_1579601697">#REF!</definedName>
    <definedName name="ENGAGE_2tRkezTUl8mad9hHcK60_1579601689">#REF!</definedName>
    <definedName name="ENGAGE_2XhuYwLBN9dGesgZAQio_1579601621">#REF!</definedName>
    <definedName name="ENGAGE_2XLseEHE8OVORcfieAMG_1579601687">#REF!</definedName>
    <definedName name="ENGAGE_30MyBSFhVzx1K7qfEUvd_1579601684">#REF!</definedName>
    <definedName name="ENGAGE_33pGHwz900UCCRUADswJ_1579601630">#REF!</definedName>
    <definedName name="ENGAGE_34xYdg24KGjutdj6nKgD_1579601637">#REF!</definedName>
    <definedName name="ENGAGE_3Aqi52riR1pVZFkgEDym_1579601672">#REF!</definedName>
    <definedName name="ENGAGE_3EuhyOIZpTdPAJGyziIo_1579601618">#REF!</definedName>
    <definedName name="ENGAGE_3IFlUVqklSmAQeCk8BsO_1579601612">#REF!</definedName>
    <definedName name="ENGAGE_3KumhNFLezbvJGknpaMp_1579601703">#REF!</definedName>
    <definedName name="ENGAGE_3l3I3uKRuyie2NMc5qxM_1579601599">#REF!</definedName>
    <definedName name="ENGAGE_3QAKlhtyOBvjSDMHRtye_1579601701">#REF!</definedName>
    <definedName name="ENGAGE_46XbfRVCZRq7AOw4TE86_1579601606">#REF!</definedName>
    <definedName name="ENGAGE_4i0DWNcOmL8IbbJU2Ix4_1579601652">#REF!</definedName>
    <definedName name="ENGAGE_4NYlucuA3vNl1MIpryrY_1579601721">#REF!</definedName>
    <definedName name="ENGAGE_4RxeTAY9EK7T7xEcs76z_1579601641">#REF!</definedName>
    <definedName name="ENGAGE_4ZxQ1RQoP9MPVfuBrdcs_1579601652">#REF!</definedName>
    <definedName name="ENGAGE_5Czb6CNB13CZYRPZQMrx_1579601696">#REF!</definedName>
    <definedName name="ENGAGE_5d4qdlPeo1NU5d3HejDM_1579601612">#REF!</definedName>
    <definedName name="ENGAGE_5FFlzXxq3itYCGfK0pU2_1579601644">#REF!</definedName>
    <definedName name="ENGAGE_5Kf3WF61WRyphh8lfw0p_1579601597">#REF!</definedName>
    <definedName name="ENGAGE_5oNJccu1ZrZWloCTKR9N_1579601599">#REF!</definedName>
    <definedName name="ENGAGE_5r5QePBaxVFKaO1YpZ00_1579601594">#REF!</definedName>
    <definedName name="ENGAGE_5UmsyKAa6hiaVHrjSC4I_1579601657">#REF!</definedName>
    <definedName name="ENGAGE_5zBC1j0dqX5ijjUFJPCK_1579601670">#REF!</definedName>
    <definedName name="ENGAGE_6d0oz1gc2cQKjHXobutK_1579601666">#REF!</definedName>
    <definedName name="ENGAGE_6GNAEgZ7Gxu3ZQoTKaxG_1579601702">#REF!</definedName>
    <definedName name="ENGAGE_6McI396D4g6Ix89dbkOy_1579601696">#REF!</definedName>
    <definedName name="ENGAGE_6XvnDB8mibnho251mPa0_1579601723">#REF!</definedName>
    <definedName name="ENGAGE_71QnR5iJoCmUtjDb74ZE_1579601637">#REF!</definedName>
    <definedName name="ENGAGE_775IsQiQBXDkCWOlSH1V_1579601684">#REF!</definedName>
    <definedName name="ENGAGE_7G7LLDYm0T91MnCwNcEK_1579601684">#REF!</definedName>
    <definedName name="ENGAGE_7IKpBcpeLFALga53hQ8X_1579601603">#REF!</definedName>
    <definedName name="ENGAGE_7vrwNUHCtBtLYMZXDQcp_1579601737">#REF!</definedName>
    <definedName name="ENGAGE_7xn8k5BUln3jKzpnReXO_1579601736">#REF!</definedName>
    <definedName name="ENGAGE_836BsQJDrLWXec6jCmLr_1579601679">#REF!</definedName>
    <definedName name="ENGAGE_88xQl7RKLHt2RP8H0Hlp_1579601724">#REF!</definedName>
    <definedName name="ENGAGE_892PzoA8oPTN9k8YwErv_1579601749">#REF!</definedName>
    <definedName name="ENGAGE_8aKU54yeWVmUJKPeZktG_1579601736">#REF!</definedName>
    <definedName name="ENGAGE_8CS1A8hxW6AZNQKyZaX1_1579601622">#REF!</definedName>
    <definedName name="ENGAGE_8EQwPrcH9ZRKiRbpfoYD_1579601719">#REF!</definedName>
    <definedName name="ENGAGE_8eyPihZBi3DkXOkZtXWx_1579601708">#REF!</definedName>
    <definedName name="ENGAGE_8LFIW2JL12n1ZBfYxDvg_1579601624">#REF!</definedName>
    <definedName name="ENGAGE_8NlQ62KyRLEvlsP5kYki_1579601719">#REF!</definedName>
    <definedName name="ENGAGE_8TA1BcBBeDt1ndY8a7V1_1579601634">#REF!</definedName>
    <definedName name="ENGAGE_8zjKTp0kBh1r7gU3JXuJ_1579601739">#REF!</definedName>
    <definedName name="ENGAGE_9kvI2HCm22AATMuQdU13_1579601601">#REF!</definedName>
    <definedName name="ENGAGE_9nhXmTSipcDxAyTbUR2O_1579601653">#REF!</definedName>
    <definedName name="ENGAGE_9nW5icNE5Zkf8zTZTewI_1579601687">#REF!</definedName>
    <definedName name="ENGAGE_9WjGByuZijL6ySrVbUUR_1579601612">#REF!</definedName>
    <definedName name="ENGAGE_9xotMiH0CFRncOU1btqz_1579601596">#REF!</definedName>
    <definedName name="ENGAGE_A1tyHoVPgC4NY6txjwNK_1579601678">#REF!</definedName>
    <definedName name="ENGAGE_a5vd2j0lZAIlXSjnL26W_1579601676">#REF!</definedName>
    <definedName name="ENGAGE_ageqUXmR9S9ySoszvUZR_1579601714">#REF!</definedName>
    <definedName name="ENGAGE_agMn15wdbnJMih1kGxcZ_1579601690">#REF!</definedName>
    <definedName name="ENGAGE_ajLx4hZ1QprJDB063X4x_1579601705">#REF!</definedName>
    <definedName name="ENGAGE_Ake1TEjboucCRv4QYzxw_1579601624">#REF!</definedName>
    <definedName name="ENGAGE_ApGMTvYeHHghUTCDT6TF_1579601603">#REF!</definedName>
    <definedName name="ENGAGE_Aplt0Md7xhl7zIi1roCL_1579601703">#REF!</definedName>
    <definedName name="ENGAGE_aWnRAQinTO83sYCo76tE_1579601599">#REF!</definedName>
    <definedName name="ENGAGE_b4aoteLxLkNYGuAPQuGX_1579601739">#REF!</definedName>
    <definedName name="ENGAGE_BK50E4IMAQibZF3fro5s_1579601641">#REF!</definedName>
    <definedName name="ENGAGE_bOXH3uHAwdvtp1Umw11A_1579601649">#REF!</definedName>
    <definedName name="ENGAGE_BQ7jTewMmla1wlXfkcc5_1579601642">#REF!</definedName>
    <definedName name="ENGAGE_BUs7Mg0FjCMW7BL19Z2c_1579601603">#REF!</definedName>
    <definedName name="ENGAGE_BXuYa5OyiaWDiZvBNWAA_1579601739">#REF!</definedName>
    <definedName name="ENGAGE_BYEhRvWXiltFGnNSZSEq_1579601597">#REF!</definedName>
    <definedName name="ENGAGE_C4GgPTIuPZinda1embi4_1579601676">#REF!</definedName>
    <definedName name="ENGAGE_cEOPs3CpMpOjqE8v4NNR_1579601713">#REF!</definedName>
    <definedName name="ENGAGE_Cf0HnGD3W2M2flnLNY0R_1579601730">#REF!</definedName>
    <definedName name="ENGAGE_ch4wQnkPuq7w2i3CqBkA_1579601594">#REF!</definedName>
    <definedName name="ENGAGE_CmDZHCO6WQPOvo96i5an_1579601641">#REF!</definedName>
    <definedName name="ENGAGE_CoQcJt9aQYTzvr9pfSWu_1579601631">#REF!</definedName>
    <definedName name="ENGAGE_cS0t3XsQYt7ACTetUXMj_1579601705">#REF!</definedName>
    <definedName name="ENGAGE_CsEegv4twQNkZ5FFrpwe_1579601614">#REF!</definedName>
    <definedName name="ENGAGE_CW5Td01CGy2Lja8pkzLg_1579601612">#REF!</definedName>
    <definedName name="ENGAGE_cYZLwKurvCIQxsTemxED_1579601630">#REF!</definedName>
    <definedName name="ENGAGE_CZObEKSJMINfn4KwJncD_1579601700">#REF!</definedName>
    <definedName name="ENGAGE_D2ARHjcXnMPnvXjtYHnq_1579601594">#REF!</definedName>
    <definedName name="ENGAGE_D2dYP7nJXoDFSfAxGD6D_1579601612">#REF!</definedName>
    <definedName name="ENGAGE_D2FaOc3gjYBLqnVBz8DK_1579601607">#REF!</definedName>
    <definedName name="ENGAGE_D5rPjUMpMbPUa817EhpJ_1579601622">#REF!</definedName>
    <definedName name="ENGAGE_D7t1mVvWsxqTo5C5m36T_1579601623">#REF!</definedName>
    <definedName name="ENGAGE_Dalq6iFC9Xp6B7hRDvTt_1579601599">#REF!</definedName>
    <definedName name="ENGAGE_dAwPmCFtcKaKsfr7Mvgh_1579601595">#REF!</definedName>
    <definedName name="ENGAGE_dDX4xOf2jwUmkDX8GQKU_1579601618">#REF!</definedName>
    <definedName name="ENGAGE_df95gIC1LzIyoMeInMd7_1579601694">#REF!</definedName>
    <definedName name="ENGAGE_dfG7cfA2yTc9vzU4BC3J_1579601622">#REF!</definedName>
    <definedName name="ENGAGE_dGi2tYUGTFppPg6cn2AR_1579601666">#REF!</definedName>
    <definedName name="ENGAGE_dgjqzDMkFTTpMqZ6yCdg_1579601637">#REF!</definedName>
    <definedName name="ENGAGE_DJIYYrcdxnBP4JjMARg6_1579601625">#REF!</definedName>
    <definedName name="ENGAGE_DjmfdQLU7TPjGWz8nBND_1579601660">#REF!</definedName>
    <definedName name="ENGAGE_Dl4FCJdV9MfNgjGQHcYz_1579601677">#REF!</definedName>
    <definedName name="ENGAGE_DlCFaQQSpEgXHCC5sFmJ_1579601632">#REF!</definedName>
    <definedName name="ENGAGE_dnPYXklk0zGl4vFLJnjt_1579601654">#REF!</definedName>
    <definedName name="ENGAGE_do0a9TEz8fyNN26xmQcc_1579601681">#REF!</definedName>
    <definedName name="ENGAGE_DOykdpt8R3EF9h6LjpsX_1579601627">#REF!</definedName>
    <definedName name="ENGAGE_dUl8IxGiOLnAJmpf6Btm_1579601714">#REF!</definedName>
    <definedName name="ENGAGE_dXBdLCaswOj0j1YJixEX_1579601738">#REF!</definedName>
    <definedName name="ENGAGE_e0gjniqhtN5k8WWgKbaR_1579601643">#REF!</definedName>
    <definedName name="ENGAGE_E0nHE2gSw4u5uvFUsoVK_1579601749">#REF!</definedName>
    <definedName name="ENGAGE_e5kFxtH16xpKwWQsi7xP_1579601666">#REF!</definedName>
    <definedName name="ENGAGE_E696uY0BwArukqcH3ez7_1579601624">#REF!</definedName>
    <definedName name="ENGAGE_E9roiakztuJBMkaR2Ge7_1579601606">#REF!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rf8AU1MaLHmksLCnv7y_1579601673">#REF!</definedName>
    <definedName name="ENGAGE_EvwqKlXr0Kk93B3IJ1bA_1579601617">#REF!</definedName>
    <definedName name="ENGAGE_eyZAARUREnvEcjgg6LPd_1579601723">#REF!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A65KjFWVXVglokUOs6a_1579601703">#REF!</definedName>
    <definedName name="ENGAGE_fCPTzgjBZrpV64BTP5Bo_1579601690">#REF!</definedName>
    <definedName name="ENGAGE_FDMypJFFdwrmBDHzEN8F_1579601660">#REF!</definedName>
    <definedName name="ENGAGE_FHDej52jyM8iyh7Nkduy_1579601673">#REF!</definedName>
    <definedName name="ENGAGE_flgE7S6thTOK0DPgfw2S_1579601609">#REF!</definedName>
    <definedName name="ENGAGE_FlqIkbUMN3btB1yBn6W6_1579601722">#REF!</definedName>
    <definedName name="ENGAGE_fncvbww7bBUeoalzTflX_1579601707">#REF!</definedName>
    <definedName name="ENGAGE_fnWKbvgbELYhmhcRkRGA_1579601724">#REF!</definedName>
    <definedName name="ENGAGE_FPqQUkH4havisYpWOB3O_1579601649">#REF!</definedName>
    <definedName name="ENGAGE_fsNObr0g9QoYptPBXyFn_1579601672">#REF!</definedName>
    <definedName name="ENGAGE_fsYYSbyQ5RPl8vJPGnEG_1579601688">#REF!</definedName>
    <definedName name="ENGAGE_FVndpxMG26ST44vL70RM_1579601715">#REF!</definedName>
    <definedName name="ENGAGE_fy9g5ciofrm02ZjouNTT_1579601708">#REF!</definedName>
    <definedName name="ENGAGE_fyIIThgT5eK1NIomEgBo_1579601737">#REF!</definedName>
    <definedName name="ENGAGE_G6STKq67a4eGjYzSF6xM_1579601625">#REF!</definedName>
    <definedName name="ENGAGE_GbgpL96jWKFg590cZM5z_1579601636">#REF!</definedName>
    <definedName name="ENGAGE_GDpZdUWRHdy0eZcfivqR_1579601593">#REF!</definedName>
    <definedName name="ENGAGE_GE3VMFa3dyEgI71Xuck6_1579601636">#REF!</definedName>
    <definedName name="ENGAGE_gf8rPmGWaE07pglkoRzT_1579601729">#REF!</definedName>
    <definedName name="ENGAGE_gGParQO5uTmOAnu5IAL6_1579601603">#REF!</definedName>
    <definedName name="ENGAGE_giSAhHNxCtQfR5h58Yyh_1579601660">#REF!</definedName>
    <definedName name="ENGAGE_gm7EgCOWc7polkNlbGDW_1579601614">#REF!</definedName>
    <definedName name="ENGAGE_gNELXsE96YfGjjtlaash_1579601657">#REF!</definedName>
    <definedName name="ENGAGE_gORd7LKBGguTa1GJVctO_1579601594">#REF!</definedName>
    <definedName name="ENGAGE_gPzf1N1xeiW57XKqjEVg_1579601657">#REF!</definedName>
    <definedName name="ENGAGE_GS6aL73a1vHE1MfDkimW_1579601642">#REF!</definedName>
    <definedName name="ENGAGE_GtDOCUpW9BpLPZzE51Vb_1579601625">#REF!</definedName>
    <definedName name="ENGAGE_GWCyX5h0aNobR0LCjokV_1579601598">#REF!</definedName>
    <definedName name="ENGAGE_gWOcR5IpVqWlplClx0cy_1579601601">#REF!</definedName>
    <definedName name="ENGAGE_GxiiZa8vtqfIBbDYyhSJ_1579601695">#REF!</definedName>
    <definedName name="ENGAGE_GZ2UVzgdb5i0IzOAZ0lp_1579601597">#REF!</definedName>
    <definedName name="ENGAGE_h0053MEuPhOW7SNHOkEm_1579601663">#REF!</definedName>
    <definedName name="ENGAGE_H39jw38fTK4f1eos8G5O_1579601631">#REF!</definedName>
    <definedName name="ENGAGE_H5FPD2uiovNePfB5tuMs_1579601597">#REF!</definedName>
    <definedName name="ENGAGE_h9R6vM3zzDSLdVas9Crb_1579601687">#REF!</definedName>
    <definedName name="ENGAGE_HCjvUGhoq0Oi3YPxSPvc_1579601628">#REF!</definedName>
    <definedName name="ENGAGE_hDzgeTbKIamB78Wa1YDL_1579601595">#REF!</definedName>
    <definedName name="ENGAGE_hFHKiE3aYmId6glTXGyb_1579601654">#REF!</definedName>
    <definedName name="ENGAGE_hiLunMHEOw7uEtIfYaUv_1579601711">#REF!</definedName>
    <definedName name="ENGAGE_HkNZ2b32VqOSiSSeoavv_1579601605">#REF!</definedName>
    <definedName name="ENGAGE_HmnM1xNsZ4eQsE9HHRp4_1579601597">#REF!</definedName>
    <definedName name="ENGAGE_hmuZWr1OsqIv5TNPcabo_1579601691">#REF!</definedName>
    <definedName name="ENGAGE_HobNdrrczCIC9QnRxgBT_1579601731">#REF!</definedName>
    <definedName name="ENGAGE_HQh1lXCqeVKQTNp17AUX_1579601690">#REF!</definedName>
    <definedName name="ENGAGE_HQi9A0uTHg9hx6SUQrDR_1579601703">#REF!</definedName>
    <definedName name="ENGAGE_HU1eL7KRMfpbM2pYz02Q_1579601735">#REF!</definedName>
    <definedName name="ENGAGE_HVGkSZKscYnkCGgbYXt7_1579601640">#REF!</definedName>
    <definedName name="ENGAGE_HVHRX0MYeXtpQxWkQQPr_1579601614">#REF!</definedName>
    <definedName name="ENGAGE_hysjyprxDSUURXR6XQGj_1579601598">#REF!</definedName>
    <definedName name="ENGAGE_i24m5iRF0yhpoH4clZTU_1579601598">#REF!</definedName>
    <definedName name="ENGAGE_I8Ugq5jpIV2wkGKnKYpF_1579601684">#REF!</definedName>
    <definedName name="ENGAGE_IBuAXfrSdWhBO63a3llh_1579601688">#REF!</definedName>
    <definedName name="ENGAGE_IC7283IIWGhl9BK3DAGw_1579601618">#REF!</definedName>
    <definedName name="ENGAGE_idC8tPVPSqzahfENJvxN_1579601703">#REF!</definedName>
    <definedName name="ENGAGE_iFGJhFp7gKngfWBlRp8b_1579601666">#REF!</definedName>
    <definedName name="ENGAGE_IgdwmEjUhSLCDjafa11L_1579601648">#REF!</definedName>
    <definedName name="ENGAGE_iM1wCE7b4YoeRiuH5Uui_1579601749">#REF!</definedName>
    <definedName name="ENGAGE_IPaTjU3hE9F1qYEprrJe_1579601743">#REF!</definedName>
    <definedName name="ENGAGE_IrSkGhu7EIg2rtrM08Ao_1579601731">#REF!</definedName>
    <definedName name="ENGAGE_iRX1oDeBAHDHXnUt4xfk_1579601705">#REF!</definedName>
    <definedName name="ENGAGE_iv8tExEsl6VWtElUI2Nf_1579601635">#REF!</definedName>
    <definedName name="ENGAGE_iW4Hrnkx0hly3WONZstk_1579601632">#REF!</definedName>
    <definedName name="ENGAGE_iX3g69i0KaIpLwlwoH0b_1579601624">#REF!</definedName>
    <definedName name="ENGAGE_iy29J7fslk7PLoC2mQX9_1579601665">#REF!</definedName>
    <definedName name="ENGAGE_iZAQMp1nzfW90TEhC6AL_1579601603">#REF!</definedName>
    <definedName name="ENGAGE_IZEwOorfgcbfsd3l8RQU_1579601636">#REF!</definedName>
    <definedName name="ENGAGE_j2nEOfBzPxcnRgr9E0sU_1579601672">#REF!</definedName>
    <definedName name="ENGAGE_J5l7Wga8ZIHDbfRsevXR_1579601705">#REF!</definedName>
    <definedName name="ENGAGE_j7NQPZxmbKPo67C2GHxX_1579601718">#REF!</definedName>
    <definedName name="ENGAGE_jaVQLGO1FdnDnpoFjxv4_1579601644">#REF!</definedName>
    <definedName name="ENGAGE_JgqRXtzMZwGGzpRvdVIk_1579601658">#REF!</definedName>
    <definedName name="ENGAGE_jJ14NeuoPVGlijpzAuOi_1579601691">#REF!</definedName>
    <definedName name="ENGAGE_JKSWDdQhTjg8UmipNYCX_1579601696">#REF!</definedName>
    <definedName name="ENGAGE_JpdURGETvkIGFf9atH94_1579601687">#REF!</definedName>
    <definedName name="ENGAGE_Jse8SS11Zi4RiBJM3fVZ_1579601602">#REF!</definedName>
    <definedName name="ENGAGE_jsht6U04QVgepFOww6Ug_1579601712">#REF!</definedName>
    <definedName name="ENGAGE_jTwCQOi4FTUn8MwMSQWC_1579601748">#REF!</definedName>
    <definedName name="ENGAGE_jXErt4SxkuIlb54PFVOy_1579601711">#REF!</definedName>
    <definedName name="ENGAGE_JzcTejoJfPWiiPTLEpcj_1579601715">#REF!</definedName>
    <definedName name="ENGAGE_ka2AiAz2MT3pfzkpoSNc_1579601730">#REF!</definedName>
    <definedName name="ENGAGE_kaUaeCdWmkk5GaJzTAll_1579601744">#REF!</definedName>
    <definedName name="ENGAGE_kCcNiatI4iHv2UeQib1z_1579601606">#REF!</definedName>
    <definedName name="ENGAGE_khmoppvuKshjcav0NvpY_1579601689">#REF!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WxpwoaZb7teNPHYtmyg_1579601725">#REF!</definedName>
    <definedName name="ENGAGE_kZn3nPJpM0IFUCP3wsoM_1579601593">#REF!</definedName>
    <definedName name="ENGAGE_l1nD8FzwfZObvUfPyHyg_1579601660">#REF!</definedName>
    <definedName name="ENGAGE_l1rK9MVQVrf82oRBdNHX_1579601608">#REF!</definedName>
    <definedName name="ENGAGE_lbentTMq0nMhpNLlxQ0J_1579601652">#REF!</definedName>
    <definedName name="ENGAGE_LBIBWsUI37rFpKp7unzd_1579601732">#REF!</definedName>
    <definedName name="ENGAGE_lCny2bosc4HMYFp5OXtV_1579601669">#REF!</definedName>
    <definedName name="ENGAGE_Lf9eZpZCsdNynWTYPyrT_1579601664">#REF!</definedName>
    <definedName name="ENGAGE_LFi18aQf8KTj1axicGEr_1579601605">#REF!</definedName>
    <definedName name="ENGAGE_ll62lZu4a6Uso61GLZ1F_1579601700">#REF!</definedName>
    <definedName name="ENGAGE_lqws3o4CiBAWigux7pgc_1579601676">#REF!</definedName>
    <definedName name="ENGAGE_LTrxuAqy4wlDolhITNn3_1579601709">#REF!</definedName>
    <definedName name="ENGAGE_lUNG0wto19S03SXWoqFE_1579601704">#REF!</definedName>
    <definedName name="ENGAGE_LUpxm3aPvERgfcrRQGxJ_1579601679">#REF!</definedName>
    <definedName name="ENGAGE_lwiR5brHdhcfVzzDSGcu_1579601696">#REF!</definedName>
    <definedName name="ENGAGE_LX44PBU8gjYQ6Lx3Jp4k_1579601694">#REF!</definedName>
    <definedName name="ENGAGE_M3LD00iI20Cb8MfTTrDW_1579601606">#REF!</definedName>
    <definedName name="ENGAGE_mciVYpQfAHPj4P9qYnXc_1579601648">#REF!</definedName>
    <definedName name="ENGAGE_MD7nASqTni1aOnLgXiiy_1579601739">#REF!</definedName>
    <definedName name="ENGAGE_mH8z8aix1aECNHVXdPVx_1579601625">#REF!</definedName>
    <definedName name="ENGAGE_mHRsCPUKPVAqrh9SSy96_1579601729">#REF!</definedName>
    <definedName name="ENGAGE_MjRuoY3VKi0nErCcFB8K_1579601653">#REF!</definedName>
    <definedName name="ENGAGE_Mk3hm1LWMkXjh1oNetWU_1579601711">#REF!</definedName>
    <definedName name="ENGAGE_mmaLSrcX9FHPVcZfoMmq_1579601673">#REF!</definedName>
    <definedName name="ENGAGE_MNj6Sehnx3dVWx0oVqPX_1579601649">#REF!</definedName>
    <definedName name="ENGAGE_MQCgeHq6QlqnbvVw2TuH_1579601602">#REF!</definedName>
    <definedName name="ENGAGE_mQQHFSrpHXrl8Huw9vuL_1579601637">#REF!</definedName>
    <definedName name="ENGAGE_Mr4LzHhzGtavjOmwNFT3_1579601735">#REF!</definedName>
    <definedName name="ENGAGE_mS0EaWA3Ph0PKOebIz7O_1579601669">#REF!</definedName>
    <definedName name="ENGAGE_munrbovmaGrhFRzpvDiC_1579601672">#REF!</definedName>
    <definedName name="ENGAGE_mVWccpmQhmzbK8lLK43S_1579601595">#REF!</definedName>
    <definedName name="ENGAGE_MXRAPQKvnxVNU9LhBNnr_1579601729">#REF!</definedName>
    <definedName name="ENGAGE_mzwENryEr45RudNhMbSa_1579601689">#REF!</definedName>
    <definedName name="ENGAGE_NbK20i6rAWWtJbUUoMOS_1579601635">#REF!</definedName>
    <definedName name="ENGAGE_nbOH0XkvkW82pPJbeFfD_1579601695">#REF!</definedName>
    <definedName name="ENGAGE_nbRG3dhyi1YdDon4CAtS_1579601660">#REF!</definedName>
    <definedName name="ENGAGE_NdOyAVeVWEHpCsPG6nkn_1579601694">#REF!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GuOoQiDhZGNU5zrp2oj_1579601694">#REF!</definedName>
    <definedName name="ENGAGE_NgZOyfzJsUQUjG39tjSF_1579601731">#REF!</definedName>
    <definedName name="ENGAGE_NItwlgKHeEolbPPb2Owo_1579601598">#REF!</definedName>
    <definedName name="ENGAGE_NjzN4yCxt4Zthg6nNS00_1579601723">#REF!</definedName>
    <definedName name="ENGAGE_NMTmx04QhEK6RJlArhC2_1579601654">#REF!</definedName>
    <definedName name="ENGAGE_nuCeQOQ4uTYLQOoB0sIA_1579601664">#REF!</definedName>
    <definedName name="ENGAGE_NuowIesnK1uShiDH29ZM_1579601603">#REF!</definedName>
    <definedName name="ENGAGE_nWnPKt6ZPtpfrcsU3qXD_1579601595">#REF!</definedName>
    <definedName name="ENGAGE_NwUyJhRmXr0rMzdB2VL8_1579601672">#REF!</definedName>
    <definedName name="ENGAGE_nx59e8bttujswbnKsGfw_1579601700">#REF!</definedName>
    <definedName name="ENGAGE_NXpPfOvQh12gEQsBsUl3_1579601617">#REF!</definedName>
    <definedName name="ENGAGE_OAK2kI3pZbhJiFMWTbCd_1579601619">#REF!</definedName>
    <definedName name="ENGAGE_OaualmgXmafj0sQfPxLn_1579601676">#REF!</definedName>
    <definedName name="ENGAGE_OB1sIqZaK1Cqzpm3fvIg_1579601635">#REF!</definedName>
    <definedName name="ENGAGE_OHvSIa9HLztznhzUgYdH_1579601627">#REF!</definedName>
    <definedName name="ENGAGE_ojT86ODCWPOqm7bFd9SA_1579601627">#REF!</definedName>
    <definedName name="ENGAGE_olR9Vo1Zp0EIeFtqhv80_1579601608">#REF!</definedName>
    <definedName name="ENGAGE_OSBUtaTSqmqlPGwLs0gm_1579601679">#REF!</definedName>
    <definedName name="ENGAGE_oWO7cJ5HWDlx89gOGCHv_1579601729">#REF!</definedName>
    <definedName name="ENGAGE_OXROzsd2o5KmQMlWmJ7W_1579601725">#REF!</definedName>
    <definedName name="ENGAGE_OyEM9qVQuC8eMUphHb1h_1579601722">#REF!</definedName>
    <definedName name="ENGAGE_p2KYifmkaK1R8E3rLJti_1579601643">#REF!</definedName>
    <definedName name="ENGAGE_PaDxNFmcgv2dXtq1HGe3_1579601596">#REF!</definedName>
    <definedName name="ENGAGE_Pcq6bl1Jg9ygfZwZEN6U_1579601731">#REF!</definedName>
    <definedName name="ENGAGE_pfUuEBEJLcXaCDbJYaZn_1579601619">#REF!</definedName>
    <definedName name="ENGAGE_pGqzzJX4dmCmGSNHjJfP_1579601732">#REF!</definedName>
    <definedName name="ENGAGE_PKdvTpm2iHJ1siY6PPbl_1579601681">#REF!</definedName>
    <definedName name="ENGAGE_ploIYchZqlL0WDZJxq8w_1579601617">#REF!</definedName>
    <definedName name="ENGAGE_PQbqr42SAxiHfNN8dsMM_1579601694">#REF!</definedName>
    <definedName name="ENGAGE_pqLhEyEZUn8kK19ev3pA_1579601728">#REF!</definedName>
    <definedName name="ENGAGE_pt3ROk6IPo7uUqDCjlum_1579601713">#REF!</definedName>
    <definedName name="ENGAGE_py3TEoCC9zKBZEd9xBeR_1579601641">#REF!</definedName>
    <definedName name="ENGAGE_qaTzpBUTP3AjQG6VKimT_1579601680">#REF!</definedName>
    <definedName name="ENGAGE_QBkFwDR22BMMNFnS2qhu_1579601711">#REF!</definedName>
    <definedName name="ENGAGE_qe68PIczUVww2GeSRkvf_1579601654">#REF!</definedName>
    <definedName name="ENGAGE_qEsjXw9P5hwykmd3LOKI_1579601635">#REF!</definedName>
    <definedName name="ENGAGE_QfCDP0Tg4ZtkvplZiN0r_1579601690">#REF!</definedName>
    <definedName name="ENGAGE_qkSXxPm6wjH1ovo5gPKt_1579601729">#REF!</definedName>
    <definedName name="ENGAGE_qlsURIskmDpER0uRRucZ_1579601636">#REF!</definedName>
    <definedName name="ENGAGE_qm6oabRu9Qq3S1t5zoLs_1579601700">#REF!</definedName>
    <definedName name="ENGAGE_qvO89BGtguRLQdd572kg_1579601599">#REF!</definedName>
    <definedName name="ENGAGE_R0nxgw8Bw7nar0ZeI4ir_1579601593">#REF!</definedName>
    <definedName name="ENGAGE_r1aHuNM5couKbwL0TCAC_1579601596">#REF!</definedName>
    <definedName name="ENGAGE_r7zjfLvfUZOI0j6qV9SP_1579601593">#REF!</definedName>
    <definedName name="ENGAGE_rArW5StgnOcqNhBiT8mV_1579601737">#REF!</definedName>
    <definedName name="ENGAGE_RbfJaFoiH53nV5lGSjRg_1579601673">#REF!</definedName>
    <definedName name="ENGAGE_RBMtNM8rVRx7Dp5PNuwG_1579601635">#REF!</definedName>
    <definedName name="ENGAGE_rEhVef4OCBUhkJOouL22_1579601736">#REF!</definedName>
    <definedName name="ENGAGE_rHW3SRPd5qUpHPY60gxd_1579601731">#REF!</definedName>
    <definedName name="ENGAGE_risBtvu5ZX097EoylOQc_1579601719">#REF!</definedName>
    <definedName name="ENGAGE_rJ4EgKxjOvWD0HU3JJK1_1579601664">#REF!</definedName>
    <definedName name="ENGAGE_rjaOUWfN6h6vDHGAcmYX_1579601614">#REF!</definedName>
    <definedName name="ENGAGE_RmqK00CSsOQY1nVTi5p8_1579601695">#REF!</definedName>
    <definedName name="ENGAGE_RplSkVys0DB9RaPIk9u7_1579601708">#REF!</definedName>
    <definedName name="ENGAGE_rQlf65pnXlO3DlRT6Xdr_1579601660">#REF!</definedName>
    <definedName name="ENGAGE_RRWapCUlH3dQrWzDrv8e_1579601736">#REF!</definedName>
    <definedName name="ENGAGE_RskWOJwKB6t4wtzqBQ26_1579601677">#REF!</definedName>
    <definedName name="ENGAGE_rVAYGE1uFu5EowlE4lsc_1579601718">#REF!</definedName>
    <definedName name="ENGAGE_rvhq10ts9VjklJYo6MO9_1579601695">#REF!</definedName>
    <definedName name="ENGAGE_Rwi0u2TpKnpXcc0GvFXK_1579601606">#REF!</definedName>
    <definedName name="ENGAGE_rwyM3FTcjG7HC7JAPYNm_1579601614">#REF!</definedName>
    <definedName name="ENGAGE_rZeOMBKsdWyupJMcfHbc_1579601601">#REF!</definedName>
    <definedName name="ENGAGE_rzX7nhpFJuzQFm6bCwGi_1579601643">#REF!</definedName>
    <definedName name="ENGAGE_s2SltKvQY8sCdm26oWJE_1579601697">#REF!</definedName>
    <definedName name="ENGAGE_s78UtB0MYjSzK2tKMay6_1579601642">#REF!</definedName>
    <definedName name="ENGAGE_sabujtLxcbEPbwQN1wXB_1579601729">#REF!</definedName>
    <definedName name="ENGAGE_sbYJzBtuE1e6akRhZQXr_1579601690">#REF!</definedName>
    <definedName name="ENGAGE_SbzGutCOUFDyPspa5GCN_1579601730">#REF!</definedName>
    <definedName name="ENGAGE_sfNR44U14U8T8gYFYXj1_1579601627">#REF!</definedName>
    <definedName name="ENGAGE_sfPK0Su2q5pl5ye5dyNK_1579601681">#REF!</definedName>
    <definedName name="ENGAGE_sg45nmchMXXJWdrsa6JD_1579601612">#REF!</definedName>
    <definedName name="ENGAGE_SgsxqZXHeLMZgAHuRiIZ_1579601622">#REF!</definedName>
    <definedName name="ENGAGE_siHmHNtOFJ6qcMU47VHz_1579601691">#REF!</definedName>
    <definedName name="ENGAGE_sPAU8PiSClotEe4NWYYw_1579601696">#REF!</definedName>
    <definedName name="ENGAGE_sQuspcik1IooW8b7TEZR_1579601597">#REF!</definedName>
    <definedName name="ENGAGE_SZiUzJeCq2qJv4UZnZSz_1579601622">#REF!</definedName>
    <definedName name="ENGAGE_t8kfIoBgs68NQRIbNk7X_1579601748">#REF!</definedName>
    <definedName name="ENGAGE_ta04wtvdsgNJA4YH9zvD_1579601602">#REF!</definedName>
    <definedName name="ENGAGE_TDxgq9YIqZgTrphKFkLg_1579601644">#REF!</definedName>
    <definedName name="ENGAGE_tEg57FeCMdN614hQ5VGh_1579601596">#REF!</definedName>
    <definedName name="ENGAGE_tfPT7Czg6ETfvylFOZmF_1579601653">#REF!</definedName>
    <definedName name="ENGAGE_TFSZuQw0d80oRtWlFyCC_1579601595">#REF!</definedName>
    <definedName name="ENGAGE_TKfxC4oBw2hf9sOqt3vY_1579601725">#REF!</definedName>
    <definedName name="ENGAGE_TLjMNMHUfyr2WS1NfHVh_1579601618">#REF!</definedName>
    <definedName name="ENGAGE_Tpf3ConuZiGus56hSgJT_1579601725">#REF!</definedName>
    <definedName name="ENGAGE_TPJHhOJKdfhM7jIJqixw_1579601677">#REF!</definedName>
    <definedName name="ENGAGE_TzHgyjD4HWcOSm8o1kcy_1579601692">#REF!</definedName>
    <definedName name="ENGAGE_tzl8moj5FvAgVPa5Vu7e_1579601726">#REF!</definedName>
    <definedName name="ENGAGE_U0j0gZqQbm6mykTbMk2T_1579601603">#REF!</definedName>
    <definedName name="ENGAGE_UBj4yd37Owo4cSu9KIqX_1579601654">#REF!</definedName>
    <definedName name="ENGAGE_uHoyj3Tm6OVwYNTBWT5C_1579601657">#REF!</definedName>
    <definedName name="ENGAGE_ul9byo2SVCz319S2sGAM_1579601666">#REF!</definedName>
    <definedName name="ENGAGE_UMmlZN8Lpy2EWQKQNbcb_1579601743">#REF!</definedName>
    <definedName name="ENGAGE_uo43yYf0BlyXIG5ZjtKh_1579601738">#REF!</definedName>
    <definedName name="ENGAGE_UpHWLsI0mhyxdvcjeufa_1579601713">#REF!</definedName>
    <definedName name="ENGAGE_uPxBlBQMenU5oJxZmEKY_1579601636">#REF!</definedName>
    <definedName name="ENGAGE_uQ3WU5Y7Zj9FEaNK115t_1579601673">#REF!</definedName>
    <definedName name="ENGAGE_uqkY8mO9lmKSbm9qzCZd_1579601722">#REF!</definedName>
    <definedName name="ENGAGE_Us7O5upgninZWdbGsIHf_1579601612">#REF!</definedName>
    <definedName name="ENGAGE_Usf45rlZmpHl2YkMbmfE_1579601655">#REF!</definedName>
    <definedName name="ENGAGE_uWKgguuivOuzWOX9gUgk_1579601594">#REF!</definedName>
    <definedName name="ENGAGE_uxUii7MnPcTrFLqg03S6_1579601627">#REF!</definedName>
    <definedName name="ENGAGE_UyaYGoeXB4f312svq3sj_1579601605">#REF!</definedName>
    <definedName name="ENGAGE_UZbGJQFpBv57s1G2wMCn_1579601715">#REF!</definedName>
    <definedName name="ENGAGE_uzcNsC7PYLGL6DNGXeV9_1579601594">#REF!</definedName>
    <definedName name="ENGAGE_uzEQGmEPnUDZIjH2oP0W_1579601679">#REF!</definedName>
    <definedName name="ENGAGE_v3aqtjVYx1oCGggLiHb8_1579601654">#REF!</definedName>
    <definedName name="ENGAGE_vdheTkPypoE8VY5uFv9Q_1579601688">#REF!</definedName>
    <definedName name="ENGAGE_Vh1VjE3tAda9efXMBmOb_1579601601">#REF!</definedName>
    <definedName name="ENGAGE_vjdy1hlnbPDIg13ub57h_1579601648">#REF!</definedName>
    <definedName name="ENGAGE_vL9h5sniMf9HNaTv483F_1579601595">#REF!</definedName>
    <definedName name="ENGAGE_vp7VHs5YbKMNVEZLg3mF_1579601691">#REF!</definedName>
    <definedName name="ENGAGE_W27YRCk255nffpI1gw8M_1579601736">#REF!</definedName>
    <definedName name="ENGAGE_w2ZBOlSYHjqOZnEwsRDS_1579601618">#REF!</definedName>
    <definedName name="ENGAGE_W42rMpTZSfbNIWmOrCHC_1579601677">#REF!</definedName>
    <definedName name="ENGAGE_w4NtKsU9SULeJcDYPftN_1579601743">#REF!</definedName>
    <definedName name="ENGAGE_w6Oj05KmOn93NrBP9Uvo_1579601657">#REF!</definedName>
    <definedName name="ENGAGE_W74ty4XXHLE44S9D7MZU_1579601653">#REF!</definedName>
    <definedName name="ENGAGE_w8PUsoLwyjHEu5SQeGMp_1579601705">#REF!</definedName>
    <definedName name="ENGAGE_We7qnOl47yuguWAijwp7_1579601634">#REF!</definedName>
    <definedName name="ENGAGE_wF1TwXq5NrSnek41OAwY_1579601681">#REF!</definedName>
    <definedName name="ENGAGE_WLfFc9Z5Yxclc6GvpAr5_1579601681">#REF!</definedName>
    <definedName name="ENGAGE_wNbOTpPL3QSVjDCsVlzN_1579601627">#REF!</definedName>
    <definedName name="ENGAGE_wsYVvGN2iWkQfT2NlWZb_1579601714">#REF!</definedName>
    <definedName name="ENGAGE_WT02AXt0EDTtfC9h271n_1579601608">#REF!</definedName>
    <definedName name="ENGAGE_wxlm9O0qjXHoMOQUzC5w_1579601695">#REF!</definedName>
    <definedName name="ENGAGE_X0WudHjYCXeWms4ZwfLr_1579601669">#REF!</definedName>
    <definedName name="ENGAGE_XBjUifaylhGvUIN9V7L9_1579601617">#REF!</definedName>
    <definedName name="ENGAGE_xcXKSMrObxnUN8wUTK0C_1579601690">#REF!</definedName>
    <definedName name="ENGAGE_xdcxsElrdhwO7s8tJZA7_1579601597">#REF!</definedName>
    <definedName name="ENGAGE_XedaJCGMmAZHOWu7Kxhr_1579601607">#REF!</definedName>
    <definedName name="ENGAGE_XhJaItvABod546VumhMM_1579601700">#REF!</definedName>
    <definedName name="ENGAGE_XMZyV6Amp8T3gRrTnoVy_1579601708">#REF!</definedName>
    <definedName name="ENGAGE_xOXbTTdjG0WqitehoSEz_1579601624">#REF!</definedName>
    <definedName name="ENGAGE_Xpt7tRP2CDTG4jFePOpy_1579601714">#REF!</definedName>
    <definedName name="ENGAGE_xQM4O68qyfIm1vS7mCkc_1579601677">#REF!</definedName>
    <definedName name="ENGAGE_xSIHI7G14QTTAKX9bksQ_1579601702">#REF!</definedName>
    <definedName name="ENGAGE_XXUopcLOSsQRWvsETfSi_1579601612">#REF!</definedName>
    <definedName name="ENGAGE_YA6LO629jKBMyDWZEPJm_1579601731">#REF!</definedName>
    <definedName name="ENGAGE_yd7CN7d705nT09He6pYn_1579601722">#REF!</definedName>
    <definedName name="ENGAGE_yDQuZNUwbt4jX8utQ7Ph_1579601609">#REF!</definedName>
    <definedName name="ENGAGE_YIUpLcwqDOz5ZVP9PLI2_1579601679">#REF!</definedName>
    <definedName name="ENGAGE_YJ2Z6i3CXXAbD3Ba12f4_1579601641">#REF!</definedName>
    <definedName name="ENGAGE_YK4SUq3BOM9o18EYeS2a_1579601707">#REF!</definedName>
    <definedName name="ENGAGE_YMoVirPAX40znaoeYwom_1579601678">#REF!</definedName>
    <definedName name="ENGAGE_YMyTBmecScxn9M6HCqsC_1579601640">#REF!</definedName>
    <definedName name="ENGAGE_Yn778pO6uKrvccCaFukh_1579601637">#REF!</definedName>
    <definedName name="ENGAGE_yoz0YeBE4REobjx0qNrB_1579601713">#REF!</definedName>
    <definedName name="ENGAGE_yp4CON9snCjjxy64ZGff_1579601608">#REF!</definedName>
    <definedName name="ENGAGE_yq1QCcOhbQ4Sppz5Bgt0_1579601632">#REF!</definedName>
    <definedName name="ENGAGE_yqTSA1Ja5LSCVJyy6XQx_1579601713">#REF!</definedName>
    <definedName name="ENGAGE_YqZFUnt1vc5bxx8W6PNJ_1579601617">#REF!</definedName>
    <definedName name="ENGAGE_YtRl1NjEjB7KZO3sO4BO_1579601697">#REF!</definedName>
    <definedName name="ENGAGE_yux4oct3xMd6emrA7pQk_1579601664">#REF!</definedName>
    <definedName name="ENGAGE_YvIuzU4PoowSQAUP6QWS_1579601652">#REF!</definedName>
    <definedName name="ENGAGE_Z0k3h44YdHne3mWUiXDm_1579601684">#REF!</definedName>
    <definedName name="ENGAGE_zAAUhvxZCYmmddURb5ne_1579601715">#REF!</definedName>
    <definedName name="ENGAGE_zaSGrboPh89cdPlKRspr_1579601607">#REF!</definedName>
    <definedName name="ENGAGE_ZBwClfPdIJkW8dv7jd9q_1579601728">#REF!</definedName>
    <definedName name="ENGAGE_Zc94KNeymNlZmyJt49Sx_1579601707">#REF!</definedName>
    <definedName name="ENGAGE_zCH4sUPhQ7q8mZNpDKWi_1579601699">#REF!</definedName>
    <definedName name="ENGAGE_ZgYb2P1sKABmbtFH852h_1579601738">#REF!</definedName>
    <definedName name="ENGAGE_zL0bkYZwVAauKjVqMcbn_1579601665">#REF!</definedName>
    <definedName name="ENGAGE_ZngghgKvTseP3ucKZMHb_1579601728">#REF!</definedName>
    <definedName name="ENGAGE_Zvp0dSjhbzJWocYR4b1h_1579601640">#REF!</definedName>
    <definedName name="ENGAGE_Zw4nUm6RVuI1L28e8UCi_1579601648">#REF!</definedName>
    <definedName name="ENGAGE_ZxZX6uw2YXPLbojPtztH_1579601669">#REF!</definedName>
    <definedName name="ENGAGE_zyEvo08GAjDeXjRHK7aH_1579601593">#REF!</definedName>
    <definedName name="OFFSET">#REF!</definedName>
    <definedName name="PERIOD">#REF!</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7" i="11" l="1"/>
  <c r="E66" i="11"/>
  <c r="E65" i="11"/>
  <c r="F64" i="11"/>
  <c r="E63" i="11"/>
  <c r="E62" i="11"/>
  <c r="E61" i="11"/>
  <c r="E60" i="11"/>
  <c r="E59" i="11"/>
  <c r="E58" i="11"/>
  <c r="E57" i="11"/>
  <c r="E56" i="11"/>
  <c r="E55" i="11"/>
  <c r="E54" i="11"/>
  <c r="E53" i="11"/>
  <c r="E52" i="11"/>
  <c r="E51" i="11"/>
  <c r="E50" i="11"/>
  <c r="E49" i="11"/>
  <c r="E48" i="11"/>
  <c r="E47" i="11"/>
  <c r="E25" i="11"/>
  <c r="E24" i="11"/>
  <c r="E23" i="11"/>
  <c r="E22" i="11"/>
  <c r="E21" i="11"/>
  <c r="E20" i="11"/>
  <c r="E19" i="11"/>
  <c r="E18" i="11"/>
  <c r="E17" i="11"/>
  <c r="E16" i="11"/>
  <c r="E15" i="11"/>
  <c r="E14" i="11"/>
  <c r="E13" i="11"/>
  <c r="E12" i="11"/>
  <c r="E11" i="11"/>
  <c r="E10" i="11"/>
  <c r="E9" i="11"/>
  <c r="F8" i="11"/>
  <c r="E7" i="11"/>
  <c r="E6" i="11"/>
  <c r="E5" i="11"/>
  <c r="C98" i="9"/>
  <c r="C97" i="9"/>
  <c r="C96" i="9"/>
  <c r="C95" i="9"/>
  <c r="C94" i="9"/>
  <c r="C93" i="9"/>
  <c r="C92" i="9"/>
  <c r="C91" i="9"/>
  <c r="C90" i="9"/>
  <c r="C89" i="9"/>
  <c r="C88" i="9"/>
  <c r="C87" i="9"/>
  <c r="C86" i="9"/>
  <c r="C85" i="9"/>
  <c r="C84" i="9"/>
  <c r="C83" i="9"/>
  <c r="P82" i="9"/>
  <c r="C81" i="9"/>
  <c r="C80" i="9"/>
  <c r="C79" i="9"/>
  <c r="C78" i="9"/>
  <c r="E47" i="1"/>
  <c r="E48" i="1"/>
  <c r="E49" i="1"/>
  <c r="E50" i="1"/>
  <c r="E51" i="1"/>
  <c r="E52" i="1"/>
  <c r="E53" i="1"/>
  <c r="E54" i="1"/>
  <c r="E55" i="1"/>
  <c r="E56" i="1"/>
  <c r="E57" i="1"/>
  <c r="E46" i="1"/>
  <c r="A92" i="21"/>
  <c r="A106" i="21"/>
  <c r="A110" i="21"/>
  <c r="A85" i="21"/>
  <c r="A73" i="21"/>
  <c r="C99" i="9"/>
  <c r="G21" i="9"/>
  <c r="A3" i="21"/>
  <c r="A2" i="21"/>
  <c r="D111" i="25"/>
  <c r="D110" i="25"/>
  <c r="D109" i="25"/>
  <c r="D108" i="25"/>
  <c r="D107" i="25"/>
  <c r="D106" i="25"/>
  <c r="D105" i="25"/>
  <c r="D104" i="25"/>
  <c r="D103" i="25"/>
  <c r="D102" i="25"/>
  <c r="D101" i="25"/>
  <c r="D100" i="25"/>
  <c r="D99" i="25"/>
  <c r="D98" i="25"/>
  <c r="D97" i="25"/>
  <c r="D96" i="25"/>
  <c r="D95" i="25"/>
  <c r="D94" i="25"/>
  <c r="D93" i="25"/>
  <c r="D92" i="25"/>
  <c r="D91" i="25"/>
  <c r="A71" i="21"/>
  <c r="A41" i="21"/>
  <c r="D446" i="25"/>
  <c r="D445" i="25"/>
  <c r="D444" i="25"/>
  <c r="D443" i="25"/>
  <c r="D442" i="25"/>
  <c r="D441" i="25"/>
  <c r="D440" i="25"/>
  <c r="D439" i="25"/>
  <c r="D438" i="25"/>
  <c r="D437" i="25"/>
  <c r="D436" i="25"/>
  <c r="D435" i="25"/>
  <c r="D434" i="25"/>
  <c r="D433" i="25"/>
  <c r="D432" i="25"/>
  <c r="D431" i="25"/>
  <c r="D430" i="25"/>
  <c r="D429" i="25"/>
  <c r="D428" i="25"/>
  <c r="D427" i="25"/>
  <c r="D426" i="25"/>
  <c r="D424" i="25"/>
  <c r="D423" i="25"/>
  <c r="D422" i="25"/>
  <c r="D421" i="25"/>
  <c r="D420" i="25"/>
  <c r="D419" i="25"/>
  <c r="D418" i="25"/>
  <c r="D417" i="25"/>
  <c r="D416" i="25"/>
  <c r="D415" i="25"/>
  <c r="D414" i="25"/>
  <c r="D413" i="25"/>
  <c r="D412" i="25"/>
  <c r="D411" i="25"/>
  <c r="D410" i="25"/>
  <c r="D409" i="25"/>
  <c r="D408" i="25"/>
  <c r="D407" i="25"/>
  <c r="D406" i="25"/>
  <c r="D405" i="25"/>
  <c r="D404" i="25"/>
  <c r="D400" i="25"/>
  <c r="D399" i="25"/>
  <c r="D398" i="25"/>
  <c r="D397" i="25"/>
  <c r="D396" i="25"/>
  <c r="D395" i="25"/>
  <c r="D394" i="25"/>
  <c r="D393" i="25"/>
  <c r="D392" i="25"/>
  <c r="D391" i="25"/>
  <c r="D390" i="25"/>
  <c r="D389" i="25"/>
  <c r="D388" i="25"/>
  <c r="D387" i="25"/>
  <c r="D386" i="25"/>
  <c r="D385" i="25"/>
  <c r="D384" i="25"/>
  <c r="D383" i="25"/>
  <c r="D382" i="25"/>
  <c r="D381" i="25"/>
  <c r="D380" i="25"/>
  <c r="D378" i="25"/>
  <c r="D377" i="25"/>
  <c r="D376" i="25"/>
  <c r="D375" i="25"/>
  <c r="D374" i="25"/>
  <c r="D373" i="25"/>
  <c r="D372" i="25"/>
  <c r="D371" i="25"/>
  <c r="D370" i="25"/>
  <c r="D369" i="25"/>
  <c r="D368" i="25"/>
  <c r="D367" i="25"/>
  <c r="D366" i="25"/>
  <c r="D365" i="25"/>
  <c r="D364" i="25"/>
  <c r="D363" i="25"/>
  <c r="D362" i="25"/>
  <c r="D361" i="25"/>
  <c r="D360" i="25"/>
  <c r="D359" i="25"/>
  <c r="D358" i="25"/>
  <c r="D356" i="25"/>
  <c r="D355" i="25"/>
  <c r="D354" i="25"/>
  <c r="D353" i="25"/>
  <c r="D352" i="25"/>
  <c r="D351" i="25"/>
  <c r="D350" i="25"/>
  <c r="D349" i="25"/>
  <c r="D348" i="25"/>
  <c r="D347" i="25"/>
  <c r="D346" i="25"/>
  <c r="D345" i="25"/>
  <c r="D344" i="25"/>
  <c r="D343" i="25"/>
  <c r="D342" i="25"/>
  <c r="D341" i="25"/>
  <c r="D340" i="25"/>
  <c r="D339" i="25"/>
  <c r="D338" i="25"/>
  <c r="D337" i="25"/>
  <c r="D336" i="25"/>
  <c r="D333" i="25"/>
  <c r="D332" i="25"/>
  <c r="D331" i="25"/>
  <c r="D330" i="25"/>
  <c r="D329" i="25"/>
  <c r="D328" i="25"/>
  <c r="D327" i="25"/>
  <c r="D326" i="25"/>
  <c r="D325" i="25"/>
  <c r="D324" i="25"/>
  <c r="D323" i="25"/>
  <c r="D322" i="25"/>
  <c r="D321" i="25"/>
  <c r="D320" i="25"/>
  <c r="D319" i="25"/>
  <c r="D318" i="25"/>
  <c r="D317" i="25"/>
  <c r="D316" i="25"/>
  <c r="D315" i="25"/>
  <c r="D314" i="25"/>
  <c r="D313" i="25"/>
  <c r="D311" i="25"/>
  <c r="D310" i="25"/>
  <c r="D309" i="25"/>
  <c r="D308" i="25"/>
  <c r="D307" i="25"/>
  <c r="D306" i="25"/>
  <c r="D305" i="25"/>
  <c r="D304" i="25"/>
  <c r="D303" i="25"/>
  <c r="D302" i="25"/>
  <c r="D301" i="25"/>
  <c r="D300" i="25"/>
  <c r="D299" i="25"/>
  <c r="D298" i="25"/>
  <c r="D297" i="25"/>
  <c r="D296" i="25"/>
  <c r="D295" i="25"/>
  <c r="D294" i="25"/>
  <c r="D293" i="25"/>
  <c r="D292" i="25"/>
  <c r="D291" i="25"/>
  <c r="D289" i="25"/>
  <c r="D288" i="25"/>
  <c r="D287" i="25"/>
  <c r="D286" i="25"/>
  <c r="D285" i="25"/>
  <c r="D284" i="25"/>
  <c r="D283" i="25"/>
  <c r="D282" i="25"/>
  <c r="D281" i="25"/>
  <c r="D280" i="25"/>
  <c r="D279" i="25"/>
  <c r="D278" i="25"/>
  <c r="D277" i="25"/>
  <c r="D276" i="25"/>
  <c r="D275" i="25"/>
  <c r="D274" i="25"/>
  <c r="D273" i="25"/>
  <c r="D272" i="25"/>
  <c r="D271" i="25"/>
  <c r="D270" i="25"/>
  <c r="D269" i="25"/>
  <c r="D267" i="25"/>
  <c r="D266" i="25"/>
  <c r="D265" i="25"/>
  <c r="D264" i="25"/>
  <c r="D263" i="25"/>
  <c r="D262" i="25"/>
  <c r="D261" i="25"/>
  <c r="D260" i="25"/>
  <c r="D259" i="25"/>
  <c r="D258" i="25"/>
  <c r="D257" i="25"/>
  <c r="D256" i="25"/>
  <c r="D255" i="25"/>
  <c r="D254" i="25"/>
  <c r="D253" i="25"/>
  <c r="D252" i="25"/>
  <c r="D251" i="25"/>
  <c r="D250" i="25"/>
  <c r="D249" i="25"/>
  <c r="D248" i="25"/>
  <c r="D247" i="25"/>
  <c r="A79" i="21"/>
  <c r="A48" i="21"/>
  <c r="A44" i="21"/>
  <c r="A43" i="21"/>
  <c r="A42" i="21"/>
  <c r="A40" i="21"/>
  <c r="A15" i="21"/>
  <c r="A19" i="21"/>
  <c r="A18" i="21"/>
  <c r="A78" i="21"/>
  <c r="A28" i="21"/>
  <c r="A33" i="21"/>
  <c r="A32" i="21"/>
  <c r="A31" i="21"/>
  <c r="A17" i="21"/>
  <c r="A14" i="21"/>
  <c r="A13" i="21"/>
  <c r="A12" i="21"/>
  <c r="A115" i="21"/>
  <c r="A114" i="21"/>
  <c r="A113" i="21"/>
  <c r="A65" i="21"/>
  <c r="A64" i="21"/>
  <c r="A63" i="21"/>
  <c r="A62" i="21"/>
  <c r="A61" i="21"/>
  <c r="E5" i="1"/>
  <c r="E6" i="1"/>
  <c r="E7" i="1"/>
  <c r="E8" i="1"/>
  <c r="E9" i="1"/>
  <c r="E10" i="1"/>
  <c r="E11" i="1"/>
  <c r="E12" i="1"/>
  <c r="E25" i="1"/>
  <c r="E13" i="1"/>
  <c r="E14" i="1"/>
  <c r="E15" i="1"/>
  <c r="E16" i="1"/>
  <c r="E17" i="1"/>
  <c r="E18" i="1"/>
  <c r="E19" i="1"/>
  <c r="E20" i="1"/>
  <c r="E26" i="1"/>
  <c r="E21" i="1"/>
  <c r="E22" i="1"/>
  <c r="E23" i="1"/>
  <c r="E24" i="1"/>
  <c r="E4" i="1"/>
  <c r="G6" i="9"/>
  <c r="G7" i="9"/>
  <c r="G9" i="9"/>
  <c r="G12" i="9"/>
  <c r="G13" i="9"/>
  <c r="G17" i="9"/>
  <c r="G19" i="9"/>
  <c r="G24" i="9"/>
  <c r="G25" i="9"/>
  <c r="G26" i="9"/>
  <c r="G5" i="9"/>
  <c r="A16" i="21"/>
  <c r="A99" i="21"/>
  <c r="A98" i="21"/>
  <c r="A97" i="21"/>
  <c r="A96" i="21"/>
  <c r="A95" i="21"/>
  <c r="E68" i="11"/>
  <c r="E26" i="11"/>
  <c r="A91" i="21"/>
  <c r="A90" i="21"/>
  <c r="A89" i="21"/>
  <c r="A88" i="21"/>
  <c r="A84" i="21"/>
  <c r="A83" i="21"/>
  <c r="A82" i="21"/>
  <c r="A81" i="21"/>
  <c r="A80" i="21"/>
  <c r="A109" i="21"/>
  <c r="A108" i="21"/>
  <c r="A107" i="21"/>
  <c r="A105" i="21"/>
  <c r="A104" i="21"/>
  <c r="A103" i="21"/>
  <c r="A102" i="21"/>
  <c r="A75" i="21"/>
  <c r="A74" i="21"/>
  <c r="A72" i="21"/>
  <c r="A70" i="21"/>
  <c r="A69" i="21"/>
  <c r="A68" i="21"/>
  <c r="A55" i="21"/>
  <c r="A60" i="21"/>
  <c r="A59" i="21"/>
  <c r="A58" i="21"/>
  <c r="A54" i="21"/>
  <c r="A53" i="21"/>
  <c r="A52" i="21"/>
  <c r="A51" i="21"/>
  <c r="A47" i="21"/>
  <c r="E25" i="17"/>
  <c r="D25" i="17"/>
  <c r="C25" i="17"/>
  <c r="A37" i="21"/>
  <c r="A36" i="21"/>
  <c r="A27" i="21"/>
  <c r="A24" i="21"/>
  <c r="A23" i="21"/>
  <c r="A22" i="21"/>
  <c r="A11" i="21"/>
  <c r="A10" i="21"/>
  <c r="A9" i="21"/>
  <c r="A8" i="21"/>
  <c r="A7" i="21"/>
  <c r="A6" i="21"/>
  <c r="E152" i="12"/>
  <c r="G155" i="1"/>
  <c r="G158" i="1"/>
  <c r="G160" i="1"/>
  <c r="G164" i="1"/>
  <c r="G154" i="1"/>
  <c r="G170" i="1"/>
  <c r="G153" i="1"/>
  <c r="G173" i="1"/>
  <c r="G161" i="1"/>
  <c r="G159" i="1"/>
  <c r="G166" i="1"/>
  <c r="G167" i="1"/>
  <c r="G169" i="1"/>
  <c r="G157" i="1"/>
  <c r="G171" i="1"/>
  <c r="G168" i="1"/>
  <c r="G172" i="1"/>
  <c r="G156" i="1"/>
  <c r="G163" i="1"/>
  <c r="G162" i="1"/>
</calcChain>
</file>

<file path=xl/sharedStrings.xml><?xml version="1.0" encoding="utf-8"?>
<sst xmlns="http://schemas.openxmlformats.org/spreadsheetml/2006/main" count="2284" uniqueCount="547">
  <si>
    <t>0. Overview</t>
  </si>
  <si>
    <t>1. Demographics</t>
  </si>
  <si>
    <t>2. Poverty</t>
  </si>
  <si>
    <t>3. Cost of Living</t>
  </si>
  <si>
    <t>4. Income</t>
  </si>
  <si>
    <t>5. Housing</t>
  </si>
  <si>
    <t>6. Food &amp; Nutrition</t>
  </si>
  <si>
    <t>7. Child Care</t>
  </si>
  <si>
    <t>8. Transportation and Commute</t>
  </si>
  <si>
    <t>9. Health Insurance and Health Care</t>
  </si>
  <si>
    <t>10. Employment</t>
  </si>
  <si>
    <t>11. Community Violence</t>
  </si>
  <si>
    <t>12. Domestic Violence</t>
  </si>
  <si>
    <t>14. Mental Health Services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</si>
  <si>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</si>
  <si>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</si>
  <si>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</si>
  <si>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</si>
  <si>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</si>
  <si>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</si>
  <si>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</si>
  <si>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</si>
  <si>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</si>
  <si>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</si>
  <si>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</si>
  <si>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</si>
  <si>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</si>
  <si>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</si>
  <si>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</si>
  <si>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</si>
  <si>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</si>
  <si>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</si>
  <si>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</si>
  <si>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</si>
  <si>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</si>
  <si>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</si>
  <si>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</si>
  <si>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</si>
  <si>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</si>
  <si>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</si>
  <si>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</si>
  <si>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</si>
  <si>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</si>
  <si>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</si>
  <si>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</si>
  <si>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</si>
  <si>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1.1. NJ counties race/ethnicity (percentage), 2017</t>
  </si>
  <si>
    <t>White</t>
  </si>
  <si>
    <t>Error</t>
  </si>
  <si>
    <t>Black/ African American</t>
  </si>
  <si>
    <t>American Indian/ Alaska Native</t>
  </si>
  <si>
    <t>Asian</t>
  </si>
  <si>
    <t>Native Hawaiian/ Other PI</t>
  </si>
  <si>
    <t>Other</t>
  </si>
  <si>
    <t>Hispanic/ Latino</t>
  </si>
  <si>
    <t>New Jersey</t>
  </si>
  <si>
    <t xml:space="preserve">Source: American Community Survey (US Census), 2017 data. Demographic and Housing Estimates, 5-yr. Selected NJ and County. DP05. **** the estimate is controlled. A statistical test for sampling variability is not appropriate. </t>
  </si>
  <si>
    <r>
      <rPr>
        <i/>
        <sz val="9"/>
        <color theme="1"/>
        <rFont val="Calibri"/>
        <family val="2"/>
        <scheme val="minor"/>
      </rPr>
      <t>Info</t>
    </r>
    <r>
      <rPr>
        <sz val="9"/>
        <color theme="1"/>
        <rFont val="Calibri"/>
        <family val="2"/>
        <scheme val="minor"/>
      </rPr>
      <t>: Race alone or in combination of 1+ races</t>
    </r>
  </si>
  <si>
    <t xml:space="preserve">White </t>
  </si>
  <si>
    <t>Source: American Community Survey (US Census), 2017 data. Demographic and Housing Estimates, 5-yr. Selected NJ and County.  **** the estimate is controlled. A statistical test for sampling variability is not appropriate. DP05</t>
  </si>
  <si>
    <t>+/-0.2</t>
  </si>
  <si>
    <t>+/-0.1</t>
  </si>
  <si>
    <t xml:space="preserve">Source: American Community Survey (US Census), 2017 data. Demographic and Housing Estimates, 5-yr. Selected NJ and County. DP05 </t>
  </si>
  <si>
    <t>% Foreign Born</t>
  </si>
  <si>
    <t>United States</t>
  </si>
  <si>
    <t>1.7. NJ county language demographics (percentage), 2017</t>
  </si>
  <si>
    <t>% English ONLY</t>
  </si>
  <si>
    <t>Info: n/a</t>
  </si>
  <si>
    <t>1.10. Total children in each county under the age of 18</t>
  </si>
  <si>
    <t>Population_Under18_2017</t>
  </si>
  <si>
    <t>Statewide</t>
  </si>
  <si>
    <t xml:space="preserve">Source/Info: CHILDREN CHARACTERISTICS, 2013-2017 American Community Survey 5-Year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</si>
  <si>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Municipality data available?: Yes</t>
  </si>
  <si>
    <t>Most recent data?: Yes</t>
  </si>
  <si>
    <t>% &lt;18 who are &lt;6</t>
  </si>
  <si>
    <t xml:space="preserve">Source: American Community Survey (US Census), 2017 data. CHILDREN CHARACTERISTICS, 2013-2017 American Community Survey 5-Year Estimates. Table S0901. </t>
  </si>
  <si>
    <r>
      <rPr>
        <i/>
        <sz val="9"/>
        <color theme="1"/>
        <rFont val="Calibri"/>
        <family val="2"/>
        <scheme val="minor"/>
      </rPr>
      <t>Info</t>
    </r>
    <r>
      <rPr>
        <sz val="9"/>
        <color theme="1"/>
        <rFont val="Calibri"/>
        <family val="2"/>
        <scheme val="minor"/>
      </rPr>
      <t>: n/a</t>
    </r>
  </si>
  <si>
    <t>% &lt;18 who are between 6 &amp; 11</t>
  </si>
  <si>
    <t>% &lt;18 who are between 12 and 17</t>
  </si>
  <si>
    <t>Info: Missing municipality estimates were not provided by American Community Survey.</t>
  </si>
  <si>
    <t>% &lt;18 who are between 6 and 11</t>
  </si>
  <si>
    <t>1.13. Children served by CP&amp;P</t>
  </si>
  <si>
    <t>County</t>
  </si>
  <si>
    <t>In-Home</t>
  </si>
  <si>
    <t>Out-of-Home Placement</t>
  </si>
  <si>
    <t>Total</t>
  </si>
  <si>
    <t>Grand Total</t>
  </si>
  <si>
    <t>New Jersey Average</t>
  </si>
  <si>
    <t>Source: Department of Children and Families, December 31, 2018</t>
  </si>
  <si>
    <t>Kinship Resource Family</t>
  </si>
  <si>
    <t>Non-Kinship Placement</t>
  </si>
  <si>
    <t>2.1. NJ county poverty rate of families with children &lt;18 (in the past 12 months), 2017</t>
  </si>
  <si>
    <t>Poverty Rate</t>
  </si>
  <si>
    <t xml:space="preserve">Passaic   </t>
  </si>
  <si>
    <t>Source: Selected economic characteristics. American Community Survey 5-yr estimates. 2012-2017.</t>
  </si>
  <si>
    <r>
      <rPr>
        <i/>
        <sz val="9"/>
        <color theme="1"/>
        <rFont val="Calibri"/>
        <family val="2"/>
        <scheme val="minor"/>
      </rPr>
      <t>Info</t>
    </r>
    <r>
      <rPr>
        <sz val="9"/>
        <color theme="1"/>
        <rFont val="Calibri"/>
        <family val="2"/>
        <scheme val="minor"/>
      </rPr>
      <t xml:space="preserve">: Includes families where the child (&lt;18) is related to the householder. </t>
    </r>
  </si>
  <si>
    <t xml:space="preserve">3.1. Monthly cost of living estimates ($) for NJ counties </t>
  </si>
  <si>
    <t>Housing</t>
  </si>
  <si>
    <t xml:space="preserve">Food </t>
  </si>
  <si>
    <t>Child Care</t>
  </si>
  <si>
    <t>Transportation</t>
  </si>
  <si>
    <t>Health Care</t>
  </si>
  <si>
    <t>Other Necessities</t>
  </si>
  <si>
    <t>Taxes</t>
  </si>
  <si>
    <t xml:space="preserve">Total </t>
  </si>
  <si>
    <t>Annual Total</t>
  </si>
  <si>
    <r>
      <rPr>
        <i/>
        <sz val="9"/>
        <color theme="1"/>
        <rFont val="Calibri"/>
        <family val="2"/>
        <scheme val="minor"/>
      </rPr>
      <t>Source</t>
    </r>
    <r>
      <rPr>
        <sz val="9"/>
        <color theme="1"/>
        <rFont val="Calibri"/>
        <family val="2"/>
        <scheme val="minor"/>
      </rPr>
      <t>: https://www.epi.org/resources/budget/</t>
    </r>
  </si>
  <si>
    <t>Annual Total Cost of Living</t>
  </si>
  <si>
    <t>lowest</t>
  </si>
  <si>
    <t>highest</t>
  </si>
  <si>
    <t>Source: Economic Policy Institute</t>
  </si>
  <si>
    <t xml:space="preserve">4.1. NJ counties median household income, 2017 </t>
  </si>
  <si>
    <t>Median Household Income</t>
  </si>
  <si>
    <t>Source: American Community Survey (US Census), 2017 data. Income in the past 12 months (in 2017 inflation adjusted dollars)</t>
  </si>
  <si>
    <t>Source: American Community Survey (US Census), 2013-2017 data. Income in the past 12 months (in 2017 inflation adjusted dollars)</t>
  </si>
  <si>
    <t>21-24%</t>
  </si>
  <si>
    <t>19-21%</t>
  </si>
  <si>
    <t>14-15%</t>
  </si>
  <si>
    <t>18-19%</t>
  </si>
  <si>
    <t>18-21%</t>
  </si>
  <si>
    <t>19-23%</t>
  </si>
  <si>
    <t>25-26%</t>
  </si>
  <si>
    <t>14-16%</t>
  </si>
  <si>
    <t>22-23%</t>
  </si>
  <si>
    <t>12-15%</t>
  </si>
  <si>
    <t>16-18%</t>
  </si>
  <si>
    <t>17-18%</t>
  </si>
  <si>
    <t>13-15%</t>
  </si>
  <si>
    <t>25-27%</t>
  </si>
  <si>
    <t>15-18%</t>
  </si>
  <si>
    <t>13-16%</t>
  </si>
  <si>
    <t>21-22%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</si>
  <si>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2019 County Health Rankings which are based on 2013-2017 data. Error not available for the United States or New Jersey. </t>
    </r>
  </si>
  <si>
    <t>% Households with severe housing problems</t>
  </si>
  <si>
    <r>
      <rPr>
        <i/>
        <sz val="9"/>
        <color theme="1"/>
        <rFont val="Calibri"/>
        <family val="2"/>
        <scheme val="minor"/>
      </rPr>
      <t>Source</t>
    </r>
    <r>
      <rPr>
        <sz val="9"/>
        <color theme="1"/>
        <rFont val="Calibri"/>
        <family val="2"/>
        <scheme val="minor"/>
      </rPr>
      <t>: Source: HUD, Comprehensive Housing Affordability Strategy (CHAS), 2006-2015 data. Severe housing problems.</t>
    </r>
  </si>
  <si>
    <r>
      <rPr>
        <i/>
        <sz val="9"/>
        <rFont val="Calibri"/>
        <family val="2"/>
        <scheme val="minor"/>
      </rPr>
      <t>Info</t>
    </r>
    <r>
      <rPr>
        <sz val="9"/>
        <rFont val="Calibri"/>
        <family val="2"/>
        <scheme val="minor"/>
      </rPr>
      <t xml:space="preserve">: Severe housing problems defined as percentage of households with at least 1 of 4 housing problems: overcrowding, high housing costs, lack of kitchen facilities, or lack of plumbing facilities per RWJ county health rankings from 2014-2019.  The 2014, 2015, 2016, 2017, 2018, and 2019 County Health Ratings used data from 2006-2010, 2007-2011, 2008-2012, 2009-2013, 2010-2014, 2011-2015, respectively. </t>
    </r>
  </si>
  <si>
    <t>6.1. NJ counties % of food insecurity over past 3 years, 2015-2017</t>
  </si>
  <si>
    <r>
      <rPr>
        <i/>
        <sz val="9"/>
        <color theme="1"/>
        <rFont val="Calibri"/>
        <family val="2"/>
        <scheme val="minor"/>
      </rPr>
      <t>Source</t>
    </r>
    <r>
      <rPr>
        <sz val="9"/>
        <color theme="1"/>
        <rFont val="Calibri"/>
        <family val="2"/>
        <scheme val="minor"/>
      </rPr>
      <t>: https://map.feedingamerica.org/county/2015/overall</t>
    </r>
  </si>
  <si>
    <t>Info: For ALL persons. Original source U.S. Census Bureau Current Population Survey and the U.S. Department of Agriculture Economic Research Service, as presented in the Feeding America, Map the Meal Gap Report or https://map.feedingamerica.org/county/2015/overall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t>
  </si>
  <si>
    <t>6.2 Food Insecurity (%) across counties, 2017</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</si>
  <si>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</si>
  <si>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</si>
  <si>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2013-2014</t>
  </si>
  <si>
    <t>2014-15</t>
  </si>
  <si>
    <t>2015-16</t>
  </si>
  <si>
    <t>2016-17</t>
  </si>
  <si>
    <t>2017-18</t>
  </si>
  <si>
    <r>
      <rPr>
        <i/>
        <sz val="9"/>
        <color theme="1"/>
        <rFont val="Calibri"/>
        <family val="2"/>
        <scheme val="minor"/>
      </rPr>
      <t>Source</t>
    </r>
    <r>
      <rPr>
        <sz val="9"/>
        <color theme="1"/>
        <rFont val="Calibri"/>
        <family val="2"/>
        <scheme val="minor"/>
      </rPr>
      <t>: New Jersey Department of Agriculture via Annie E Casey Kids Count</t>
    </r>
  </si>
  <si>
    <r>
      <rPr>
        <i/>
        <sz val="9"/>
        <color theme="1"/>
        <rFont val="Calibri"/>
        <family val="2"/>
        <scheme val="minor"/>
      </rPr>
      <t>Source</t>
    </r>
    <r>
      <rPr>
        <sz val="9"/>
        <color theme="1"/>
        <rFont val="Calibri"/>
        <family val="2"/>
        <scheme val="minor"/>
      </rPr>
      <t>: New Jersey Department of Human Services, Division of Family Development via Annie E Casey Kids Count</t>
    </r>
  </si>
  <si>
    <t>7.1. Median monthly child care cost of center-based care by age of child​</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</si>
  <si>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</si>
  <si>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</si>
  <si>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</si>
  <si>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</si>
  <si>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</si>
  <si>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</si>
  <si>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</si>
  <si>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</si>
  <si>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</si>
  <si>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</si>
  <si>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t>
  </si>
  <si>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</si>
  <si>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</si>
  <si>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Lowest Median  Cost in NJ</t>
  </si>
  <si>
    <t>Time (min)</t>
  </si>
  <si>
    <t>Margin of Error</t>
  </si>
  <si>
    <t>Difference from NJ mean</t>
  </si>
  <si>
    <t xml:space="preserve">Mean &gt;  </t>
  </si>
  <si>
    <t xml:space="preserve">Passaic  </t>
  </si>
  <si>
    <r>
      <rPr>
        <i/>
        <sz val="9"/>
        <color theme="1"/>
        <rFont val="Calibri"/>
        <family val="2"/>
        <scheme val="minor"/>
      </rPr>
      <t>Source</t>
    </r>
    <r>
      <rPr>
        <sz val="9"/>
        <color theme="1"/>
        <rFont val="Calibri"/>
        <family val="2"/>
        <scheme val="minor"/>
      </rPr>
      <t>:American Community Survey. Commuting characteristics by sex. 2013-2017 American Community Survey 5-Year Estimates. S0801.</t>
    </r>
  </si>
  <si>
    <r>
      <rPr>
        <i/>
        <sz val="9"/>
        <color theme="1"/>
        <rFont val="Calibri"/>
        <family val="2"/>
        <scheme val="minor"/>
      </rPr>
      <t>Info</t>
    </r>
    <r>
      <rPr>
        <sz val="9"/>
        <color theme="1"/>
        <rFont val="Calibri"/>
        <family val="2"/>
        <scheme val="minor"/>
      </rPr>
      <t>: Calculated difference from mean using formulas</t>
    </r>
  </si>
  <si>
    <t>Difference from mean</t>
  </si>
  <si>
    <t>Source: American Community Survey. Commuting characteristics by sex. 2013-2017 American Community Survey 5-Year Estimates. S0801.</t>
  </si>
  <si>
    <t>8.4. Cost of transportation as a % of income in NJ counties, 2019</t>
  </si>
  <si>
    <t>% of income allotted to transportation</t>
  </si>
  <si>
    <t>Income</t>
  </si>
  <si>
    <t>Commuters</t>
  </si>
  <si>
    <t>Household size (# people)</t>
  </si>
  <si>
    <r>
      <rPr>
        <i/>
        <sz val="9"/>
        <color theme="1"/>
        <rFont val="Calibri"/>
        <family val="2"/>
        <scheme val="minor"/>
      </rPr>
      <t>Source</t>
    </r>
    <r>
      <rPr>
        <sz val="9"/>
        <color theme="1"/>
        <rFont val="Calibri"/>
        <family val="2"/>
        <scheme val="minor"/>
      </rPr>
      <t>: Housing and Transportation Affordability Index from Center for Neighborhood Technology, 2019 https://htaindex.cnt.org/map/</t>
    </r>
  </si>
  <si>
    <r>
      <rPr>
        <i/>
        <sz val="9"/>
        <color theme="1"/>
        <rFont val="Calibri"/>
        <family val="2"/>
        <scheme val="minor"/>
      </rPr>
      <t>Info</t>
    </r>
    <r>
      <rPr>
        <sz val="9"/>
        <color theme="1"/>
        <rFont val="Calibri"/>
        <family val="2"/>
        <scheme val="minor"/>
      </rPr>
      <t>: Calculated from a "typical regional" family profile</t>
    </r>
  </si>
  <si>
    <t>8.5. Cost of car ownership across NJ counties, 2019</t>
  </si>
  <si>
    <t>Total Auto Cost</t>
  </si>
  <si>
    <t>Annual auto ownership</t>
  </si>
  <si>
    <t>Annual gas cost</t>
  </si>
  <si>
    <t>Annual driving costs budget</t>
  </si>
  <si>
    <t xml:space="preserve">% of annual budget </t>
  </si>
  <si>
    <t>Difference from 15% (affordable transportation cost)</t>
  </si>
  <si>
    <r>
      <rPr>
        <i/>
        <sz val="9"/>
        <color theme="1"/>
        <rFont val="Calibri"/>
        <family val="2"/>
        <scheme val="minor"/>
      </rPr>
      <t>Source</t>
    </r>
    <r>
      <rPr>
        <sz val="9"/>
        <color theme="1"/>
        <rFont val="Calibri"/>
        <family val="2"/>
        <scheme val="minor"/>
      </rPr>
      <t>: Housing and Transportation Affordability Index from Center for Neighborhood Technology, 2019 https://htaindex.cnt.org/total-driving-costs/</t>
    </r>
  </si>
  <si>
    <r>
      <rPr>
        <i/>
        <sz val="9"/>
        <color theme="1"/>
        <rFont val="Calibri"/>
        <family val="2"/>
        <scheme val="minor"/>
      </rPr>
      <t>Info</t>
    </r>
    <r>
      <rPr>
        <sz val="9"/>
        <color theme="1"/>
        <rFont val="Calibri"/>
        <family val="2"/>
        <scheme val="minor"/>
      </rPr>
      <t>: Calculated from a "typical regional" family profile with a gas cost of $2.80/gallon (NJ state average was $2.76 on July 9, 2019)</t>
    </r>
  </si>
  <si>
    <t>9.1. Proportion of NJ county minors with no health insurance coverage, 2017</t>
  </si>
  <si>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</si>
  <si>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</si>
  <si>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t>Source: 2017 data. Selected economic characteristics. American Community Survey 5-yr estimates. 2012-2017. American Community Survey.</t>
  </si>
  <si>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</si>
  <si>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r>
      <rPr>
        <i/>
        <sz val="9"/>
        <color theme="1"/>
        <rFont val="Calibri"/>
        <family val="2"/>
        <scheme val="minor"/>
      </rPr>
      <t>Info</t>
    </r>
    <r>
      <rPr>
        <sz val="9"/>
        <color theme="1"/>
        <rFont val="Calibri"/>
        <family val="2"/>
        <scheme val="minor"/>
      </rPr>
      <t>: Civilian noninstitutionalized population under 19 years - No health insurance coverage.</t>
    </r>
  </si>
  <si>
    <t>9.4 NJ Family Care Medicaid Participation, by County, September 2019</t>
  </si>
  <si>
    <t>Medicaid Participation (Sep, 2019) New Jersey Family Care, Non-ABD Children</t>
  </si>
  <si>
    <t>Medicaid Participation (Sep, 2019) New Jersey Family Care, Non-ABD Adults</t>
  </si>
  <si>
    <t>other</t>
  </si>
  <si>
    <t>Source:  New Jersey Department of Human Services, https://www.state.nj.us/humanservices/dmahs/news/reports/</t>
  </si>
  <si>
    <t>9.5 Percentage of Children Meeting All Immunization Requirements by Grade Type and County, NJ, 2018-2019</t>
  </si>
  <si>
    <t>Source: The New Jersey Annual Immunization Status Reports, 2018-2019</t>
  </si>
  <si>
    <t>Municipality Data Available?: No</t>
  </si>
  <si>
    <t>Year</t>
  </si>
  <si>
    <t>Percentage Immunized</t>
  </si>
  <si>
    <t>2014-2015</t>
  </si>
  <si>
    <t>2015-2016</t>
  </si>
  <si>
    <t>2016-2017</t>
  </si>
  <si>
    <t>2017-2018</t>
  </si>
  <si>
    <t>2018-2019</t>
  </si>
  <si>
    <t>Source: New Jersey Annual Immunization Status Reports, 2013-2019</t>
  </si>
  <si>
    <t>9.7 Reports of late or lack of prenatal care, by County, 2017-2018</t>
  </si>
  <si>
    <t># reported</t>
  </si>
  <si>
    <t>Unidentified Counties</t>
  </si>
  <si>
    <t>Source: Center for Disease Control and Prevention, https://wonder.cdc.gov/natality-current.html</t>
  </si>
  <si>
    <t>10.1. NJ county average weekly wage ($) by quarter, 2018</t>
  </si>
  <si>
    <t>Q1</t>
  </si>
  <si>
    <t>Q2</t>
  </si>
  <si>
    <t>Q3</t>
  </si>
  <si>
    <t>Q4</t>
  </si>
  <si>
    <t>Annual average</t>
  </si>
  <si>
    <r>
      <rPr>
        <i/>
        <sz val="9"/>
        <color theme="1"/>
        <rFont val="Calibri"/>
        <family val="2"/>
        <scheme val="minor"/>
      </rPr>
      <t>Source</t>
    </r>
    <r>
      <rPr>
        <sz val="9"/>
        <color theme="1"/>
        <rFont val="Calibri"/>
        <family val="2"/>
        <scheme val="minor"/>
      </rPr>
      <t>: Bureau of Labor Statistics. https://data.bls.gov/PDQWeb/en</t>
    </r>
  </si>
  <si>
    <t>Annual Average</t>
  </si>
  <si>
    <t xml:space="preserve">10.3. County level unemployment rates, June 2018-May 2019 (unadjusted) </t>
  </si>
  <si>
    <t>June</t>
  </si>
  <si>
    <t>July</t>
  </si>
  <si>
    <t>August</t>
  </si>
  <si>
    <t>September</t>
  </si>
  <si>
    <t>October</t>
  </si>
  <si>
    <t>November</t>
  </si>
  <si>
    <t>December</t>
  </si>
  <si>
    <t>January</t>
  </si>
  <si>
    <t>February</t>
  </si>
  <si>
    <t xml:space="preserve">March </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</si>
  <si>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</si>
  <si>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</si>
  <si>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</si>
  <si>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</si>
  <si>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10.4 Median unemployment rates, June 2018-May 2019, across counties</t>
  </si>
  <si>
    <t>Median</t>
  </si>
  <si>
    <t>10.5. NJ counties median Income by Sex, 2017</t>
  </si>
  <si>
    <t>Median earnings for full-time, year-round workers (dollars)</t>
  </si>
  <si>
    <t>Males</t>
  </si>
  <si>
    <t>Margin of error</t>
  </si>
  <si>
    <t>Females</t>
  </si>
  <si>
    <t>Source: American Community Survey. Table DP03. Selected economic characteristics. 2013-17 American Community Survey, 5-yr estimates</t>
  </si>
  <si>
    <r>
      <rPr>
        <i/>
        <sz val="9"/>
        <color theme="1"/>
        <rFont val="Calibri"/>
        <family val="2"/>
        <scheme val="minor"/>
      </rPr>
      <t>Info</t>
    </r>
    <r>
      <rPr>
        <sz val="9"/>
        <color theme="1"/>
        <rFont val="Calibri"/>
        <family val="2"/>
        <scheme val="minor"/>
      </rPr>
      <t>: Annual data available.</t>
    </r>
  </si>
  <si>
    <t>11.1. Violent Crimes (#) and the Crime Rate (per 1,000), 2016</t>
  </si>
  <si>
    <t>#Violent Crimes</t>
  </si>
  <si>
    <t>Violent Crime Rate per 1,000</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</si>
  <si>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</si>
  <si>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</si>
  <si>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</si>
  <si>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</si>
  <si>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</si>
  <si>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Source: New Jersey Municipal-County Offense &amp; Demographic Data, 2016, Section 7</t>
  </si>
  <si>
    <t>State of New Jersey, Department of Law &amp; Public Safety, Office of the Attorney General, New Jersey State Police, 2016 Uniform Crime Reports</t>
  </si>
  <si>
    <t>https://www.njsp.org/ucr/2016/index.shtml</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</si>
  <si>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</si>
  <si>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</si>
  <si>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</si>
  <si>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</si>
  <si>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</si>
  <si>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</si>
  <si>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</si>
  <si>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</si>
  <si>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</si>
  <si>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</si>
  <si>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</si>
  <si>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</si>
  <si>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Arson</t>
  </si>
  <si>
    <t xml:space="preserve">11.3. NJ county juvenile arrest rates, 2016 </t>
  </si>
  <si>
    <t>Rate per 1,000 youth</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</si>
  <si>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7.13.18.</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</si>
  <si>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Updated 7.13.18. Municipality data not available.</t>
    </r>
  </si>
  <si>
    <t>Info: The number of NJ juveniles arrested and the rate per 1,000 youth under age 18. Raw data from NJ Department of Law and Public Safety, Division of NJ State Police, Uniform Crime Reports. Updated 7.13.18. Municipality data not available.</t>
  </si>
  <si>
    <t>11.5. Age adjusted death by homicide rate among NJ counties, 2017</t>
  </si>
  <si>
    <t>Deaths per 100,000 Population</t>
  </si>
  <si>
    <t>**</t>
  </si>
  <si>
    <r>
      <rPr>
        <i/>
        <sz val="9"/>
        <color theme="1"/>
        <rFont val="Calibri"/>
        <family val="2"/>
        <scheme val="minor"/>
      </rPr>
      <t>Source</t>
    </r>
    <r>
      <rPr>
        <sz val="9"/>
        <color theme="1"/>
        <rFont val="Calibri"/>
        <family val="2"/>
        <scheme val="minor"/>
      </rPr>
      <t xml:space="preserve">: NJ State Health Assessment. Calculator found here: https://www-doh.state.nj.us/doh-shad/query/result/mort/MortCntyICD10/AgeRate.html </t>
    </r>
  </si>
  <si>
    <r>
      <rPr>
        <i/>
        <sz val="9"/>
        <color theme="1"/>
        <rFont val="Calibri"/>
        <family val="2"/>
        <scheme val="minor"/>
      </rPr>
      <t>Info</t>
    </r>
    <r>
      <rPr>
        <sz val="9"/>
        <color theme="1"/>
        <rFont val="Calibri"/>
        <family val="2"/>
        <scheme val="minor"/>
      </rPr>
      <t xml:space="preserve">: Deaths per 100,000 people. County is the decedent's county of residence, not the county where the assault occurred. ** The number of deaths in some counties is too small to calculate reliable rates. Municipality data not available. NJ State Health Assessment. The data come from the New Jersey Death Certificate database. The database is maintained by the New Jersey Department of Health, Office of Vital Statistics and Registry. Calculator found here: https://www-doh.state.nj.us/doh-shad/query/result/mort/MortCntyICD10/AgeRate.html. Deaths per 100,000 people. County is the decedent's county of residence, not the county where the assault occurred. </t>
    </r>
  </si>
  <si>
    <t># deaths</t>
  </si>
  <si>
    <t>Black, non-Hispanic</t>
  </si>
  <si>
    <t>Hispanic (any race)</t>
  </si>
  <si>
    <t>Female</t>
  </si>
  <si>
    <t>Male</t>
  </si>
  <si>
    <t xml:space="preserve">Info: Deaths per 100,000 people. County is the decedent's county of residence, not the county where the assault occurred. ** The number of deaths in some counties is too small to calculate reliable rates. Municipality data not available. Data for 5-yr span used to demonstrate variability since rates are suppressed if insufficient data. Other race: Asian, PI, American Indian/Alaska Native, other race, 2+ races. NJ State Health Assessment. The data come from the New Jersey Death Certificate database. The database is maintained by the New Jersey Department of Health, Office of Vital Statistics and Registry. Calculator found here: https://www-doh.state.nj.us/doh-shad/query/result/mort/MortCntyICD10/AgeRate.html. Deaths per 100,000 people. County is the decedent's county of residence, not the county where the assault occurred. </t>
  </si>
  <si>
    <t>12.1. NJ county domestic violence incidents, 2016</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</si>
  <si>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</si>
  <si>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</si>
  <si>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</si>
  <si>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Arrests</t>
  </si>
  <si>
    <t>Homicide</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</si>
  <si>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</si>
  <si>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</si>
  <si>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</si>
  <si>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</si>
  <si>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</si>
  <si>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</si>
  <si>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</si>
  <si>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</si>
  <si>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</si>
  <si>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</si>
  <si>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</si>
  <si>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</si>
  <si>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13.1. NJ counties suspected opioid overdose deaths and % change, 2017-2018</t>
  </si>
  <si>
    <t>% change</t>
  </si>
  <si>
    <t>Source: NJ Cares: A real-time dashboard of Opioid related data and information. Office of the Attorney General of NJ. https://www.njcares.gov/#atla</t>
  </si>
  <si>
    <r>
      <rPr>
        <i/>
        <sz val="9"/>
        <color theme="1"/>
        <rFont val="Calibri"/>
        <family val="2"/>
        <scheme val="minor"/>
      </rPr>
      <t>Info</t>
    </r>
    <r>
      <rPr>
        <sz val="9"/>
        <color theme="1"/>
        <rFont val="Calibri"/>
        <family val="2"/>
        <scheme val="minor"/>
      </rPr>
      <t>: Calculation (2018-2016)/2016 = Percent Change</t>
    </r>
  </si>
  <si>
    <t>13.3. Change in Population for every one overdose death, 2017-2018</t>
  </si>
  <si>
    <t>Population per overdose death</t>
  </si>
  <si>
    <t>Pop per 1 death</t>
  </si>
  <si>
    <t>13.5. Proportion of substances (percentage) identified at substance abuse treatment center admissions across NJ counties, 2017</t>
  </si>
  <si>
    <t>Alcohol</t>
  </si>
  <si>
    <t>Heroin</t>
  </si>
  <si>
    <t>Other Opiates</t>
  </si>
  <si>
    <t>Cocaine</t>
  </si>
  <si>
    <t>Marijuana</t>
  </si>
  <si>
    <t>Other Drugs</t>
  </si>
  <si>
    <r>
      <rPr>
        <i/>
        <sz val="9"/>
        <color theme="1"/>
        <rFont val="Calibri"/>
        <family val="2"/>
        <scheme val="minor"/>
      </rPr>
      <t>Source</t>
    </r>
    <r>
      <rPr>
        <sz val="9"/>
        <color theme="1"/>
        <rFont val="Calibri"/>
        <family val="2"/>
        <scheme val="minor"/>
      </rPr>
      <t>: https://www.nj.gov/humanservices/dmhas/publications/statistical/Substance%20Abuse%20Overview/2017/Pas.pdf Department of Health Division of Mental Health and Addiction Services Office of Planning, Research, Evaluation and Prevention, June 2017 Report. This statewide Substance Abuse Overview provides statistics on substance abuse treatment in New Jersey for calendar year 2017. In 2017, there were 82,644 treatment admissions and 79,326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May 2018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</si>
  <si>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</si>
  <si>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</si>
  <si>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</si>
  <si>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</si>
  <si>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</si>
  <si>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</si>
  <si>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</si>
  <si>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</si>
  <si>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</si>
  <si>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</si>
  <si>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</si>
  <si>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</si>
  <si>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</si>
  <si>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</si>
  <si>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</si>
  <si>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</si>
  <si>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</si>
  <si>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</si>
  <si>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</si>
  <si>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</si>
  <si>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</si>
  <si>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</si>
  <si>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</si>
  <si>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</si>
  <si>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</si>
  <si>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</si>
  <si>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Percent</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</si>
  <si>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</si>
  <si>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</si>
  <si>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</si>
  <si>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Race/Ethnicity</t>
  </si>
  <si>
    <t>Hispanic/Latino</t>
  </si>
  <si>
    <t>Sex</t>
  </si>
  <si>
    <t>Men</t>
  </si>
  <si>
    <t>Women</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</si>
  <si>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</si>
  <si>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</si>
  <si>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</si>
  <si>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15.1 Children enrolled in special education services, by County, 2017-2018</t>
  </si>
  <si>
    <t># enrolled</t>
  </si>
  <si>
    <r>
      <rPr>
        <i/>
        <sz val="10"/>
        <color theme="1"/>
        <rFont val="Calibri"/>
        <family val="2"/>
        <scheme val="minor"/>
      </rPr>
      <t>Source</t>
    </r>
    <r>
      <rPr>
        <sz val="10"/>
        <color theme="1"/>
        <rFont val="Calibri"/>
        <family val="2"/>
        <scheme val="minor"/>
      </rPr>
      <t>: New Jersey Department of Education Office of Special Education Programs, 2018 Special Education Data</t>
    </r>
  </si>
  <si>
    <t>Data updated as of October 2018.</t>
  </si>
  <si>
    <t>Municipality Data Available?: Yes</t>
  </si>
  <si>
    <t>Note: Charter schools were included in the county of registered address.</t>
  </si>
  <si>
    <t>15.2 Percentage of children classified, by County, 2017-2018</t>
  </si>
  <si>
    <t>% classified</t>
  </si>
  <si>
    <t>15.3 Children Receiving Early Intervention Services, by County, 2017-2018</t>
  </si>
  <si>
    <t>Source: New Jersey Early Intervention System</t>
  </si>
  <si>
    <t>Info: Calculation of median family income here does not align with American Community Survey 5-yr estimates. Estimates are for a two-parent, two-child family. Some numbers may not sum due to rounding.</t>
  </si>
  <si>
    <r>
      <rPr>
        <i/>
        <sz val="9"/>
        <color theme="1"/>
        <rFont val="Calibri"/>
        <family val="2"/>
        <scheme val="minor"/>
      </rPr>
      <t>Source</t>
    </r>
    <r>
      <rPr>
        <sz val="9"/>
        <color theme="1"/>
        <rFont val="Calibri"/>
        <family val="2"/>
        <scheme val="minor"/>
      </rPr>
      <t>: https://map.feedingamerica.org/county/2017/overall</t>
    </r>
  </si>
  <si>
    <r>
      <rPr>
        <i/>
        <sz val="9"/>
        <color theme="1"/>
        <rFont val="Calibri"/>
        <family val="2"/>
        <scheme val="minor"/>
      </rPr>
      <t>Info</t>
    </r>
    <r>
      <rPr>
        <sz val="9"/>
        <color theme="1"/>
        <rFont val="Calibri"/>
        <family val="2"/>
        <scheme val="minor"/>
      </rPr>
      <t>: Calculation (2018-2017)/2017 = Percent Change</t>
    </r>
  </si>
  <si>
    <t>Asian, non-Hispanic</t>
  </si>
  <si>
    <t>Black/African American, non-Hispanic</t>
  </si>
  <si>
    <t>White, non-Hispanic</t>
  </si>
  <si>
    <t>Other, non-Hispanic</t>
  </si>
  <si>
    <t>Source: Source: American Community Survey (US Census), 2017 data. ; County Health Ranking &amp; Roadmaps, A Robert Wood Johnson Foundation Program: https://www.countyhealthrankings.org/app/new-jersey/2019/measure/factors/154/data</t>
  </si>
  <si>
    <t>% Severe Housing Cost Burden</t>
  </si>
  <si>
    <t>1.3. Mercer county municipalities race/ethnicity (percentage), 2017</t>
  </si>
  <si>
    <t>Mercer Total</t>
  </si>
  <si>
    <t>14.1. Mercer county mental health services (programs), 2017</t>
  </si>
  <si>
    <t>2.3. Mercer county municipality poverty rate of families with children &lt; 18  (in the past 12 months), 2017</t>
  </si>
  <si>
    <t>4.3. Mercer county municipalities median household income, 2017</t>
  </si>
  <si>
    <t>9.3. Proportion of Mercer county municipality minors with no health insurance coverage, 2017</t>
  </si>
  <si>
    <t xml:space="preserve">New Jersey </t>
  </si>
  <si>
    <t>Mercer County</t>
  </si>
  <si>
    <t>10.2. Mercer county average weekly wage by quarter, 2016-2018</t>
  </si>
  <si>
    <t>10.8 Mercer county municipalities median Income by Sex, 2017</t>
  </si>
  <si>
    <t>11.4. Mercer county juvenile arrest rate, 2012-2016</t>
  </si>
  <si>
    <t>11.6. Mercer county age adjusted death by homicide rate over past 5 years, 2013-2017</t>
  </si>
  <si>
    <t>12.3. Domestic violence incidents by Mercer county municipality, 2010-2016</t>
  </si>
  <si>
    <t>Source: New Jersey Department of Education Office of Special Education Programs, 2018 Special Education Data</t>
  </si>
  <si>
    <t xml:space="preserve">Sussex </t>
  </si>
  <si>
    <r>
      <rPr>
        <i/>
        <sz val="9"/>
        <color theme="1"/>
        <rFont val="Calibri"/>
        <family val="2"/>
        <scheme val="minor"/>
      </rPr>
      <t>Info</t>
    </r>
    <r>
      <rPr>
        <sz val="9"/>
        <color theme="1"/>
        <rFont val="Calibri"/>
        <family val="2"/>
        <scheme val="minor"/>
      </rPr>
      <t>: Average weekly wages were calculated using unrounded data. Average weekly wage in total covered total, all industries, for all establishment sizes in all counties. % change calculated by Q12018-Q12016/Q12016</t>
    </r>
  </si>
  <si>
    <r>
      <rPr>
        <i/>
        <sz val="9"/>
        <color theme="1"/>
        <rFont val="Calibri"/>
        <family val="2"/>
        <scheme val="minor"/>
      </rPr>
      <t>Info</t>
    </r>
    <r>
      <rPr>
        <sz val="9"/>
        <color theme="1"/>
        <rFont val="Calibri"/>
        <family val="2"/>
        <scheme val="minor"/>
      </rPr>
      <t xml:space="preserve">: Average weekly wages were calculated using unrounded data. Average weekly wage in total covered total, all industries, for all establishment sizes in all counties. </t>
    </r>
  </si>
  <si>
    <t>0.1 Mercer County Basic Needs Overview</t>
  </si>
  <si>
    <t>0.2 Mercer County Service Needs Overview</t>
  </si>
  <si>
    <t xml:space="preserve">East Windsor </t>
  </si>
  <si>
    <t xml:space="preserve">Ewing Twp. </t>
  </si>
  <si>
    <t xml:space="preserve">Hamilton Twp. </t>
  </si>
  <si>
    <t xml:space="preserve">Hightstown Boro </t>
  </si>
  <si>
    <t xml:space="preserve">Hopewell Boro </t>
  </si>
  <si>
    <t xml:space="preserve">Hopewell Twp. </t>
  </si>
  <si>
    <t xml:space="preserve">Lawrence Twp. </t>
  </si>
  <si>
    <t xml:space="preserve">Pennington Boro </t>
  </si>
  <si>
    <t>Princeton Boro*</t>
  </si>
  <si>
    <t>Princeton Twp. *</t>
  </si>
  <si>
    <t>Princeton*</t>
  </si>
  <si>
    <t xml:space="preserve">Robbinsville Twp. </t>
  </si>
  <si>
    <t xml:space="preserve">Trenton City </t>
  </si>
  <si>
    <t xml:space="preserve">West Windsor </t>
  </si>
  <si>
    <t>Source: Selected social characteristics in the US. American Community Survey 5-yr estimates. 2013-2017. DP02.</t>
  </si>
  <si>
    <t xml:space="preserve">Hamilton </t>
  </si>
  <si>
    <t>Ewing</t>
  </si>
  <si>
    <t xml:space="preserve">Hightstown </t>
  </si>
  <si>
    <t>Hopewell borough</t>
  </si>
  <si>
    <t>Hopewell township</t>
  </si>
  <si>
    <t>Lawrence</t>
  </si>
  <si>
    <t xml:space="preserve">Pennington </t>
  </si>
  <si>
    <t>Princeton</t>
  </si>
  <si>
    <t xml:space="preserve">Robbinsville </t>
  </si>
  <si>
    <t xml:space="preserve">Trenton </t>
  </si>
  <si>
    <t>Source: Selected social characteristics in the US. ACS 5-yr estimates. 2013-2017. DP02</t>
  </si>
  <si>
    <t>Source: Selected characteristics by native and foreign born populations. American Community Survey 5-yr estimates. 2013-2017.</t>
  </si>
  <si>
    <t>17-19%</t>
  </si>
  <si>
    <t>18-20%</t>
  </si>
  <si>
    <t>Hamilton</t>
  </si>
  <si>
    <t>Trenton</t>
  </si>
  <si>
    <t>West Windsor</t>
  </si>
  <si>
    <t>$52, 795</t>
  </si>
  <si>
    <t>Note: *Data for Princeton Boro and Township merged years 2014-2016</t>
  </si>
  <si>
    <t>1.5 Population (%)  foreign born over time, in county</t>
  </si>
  <si>
    <t>2.2 Families (%) with children under the age of 18 living in poverty over time, in county</t>
  </si>
  <si>
    <t>3.2 Annual cost of living estimates ($) in NJ (by county)</t>
  </si>
  <si>
    <t>4.2 Median household income ($) over time, in county</t>
  </si>
  <si>
    <t>6.3 Individuals (#) enrolled in WIV nutrition program, in county</t>
  </si>
  <si>
    <t>6.4 Children (#) receiving free or reduced lunch, in county</t>
  </si>
  <si>
    <t xml:space="preserve">6.5 Children (#) receiving NJ SNAP supplemental nutritional assistance, in county </t>
  </si>
  <si>
    <t xml:space="preserve">8.1 Average commute (minutes) in NJ (by county)
</t>
  </si>
  <si>
    <t>8.2 Average commute (minutes) over time, in county</t>
  </si>
  <si>
    <t>8.3 Average commute (minutes) by municipality</t>
  </si>
  <si>
    <t>9.2 Children without health insurance (%) over time, in county</t>
  </si>
  <si>
    <t>9.6 County immunization rates (%) (all grade types), in county</t>
  </si>
  <si>
    <t>9.8 Late or lack of prenatal care reports (#) over time, in county</t>
  </si>
  <si>
    <t>10.7 Median income ($) by sex over time, in county</t>
  </si>
  <si>
    <t>11.2 Crimes by type (#) in county</t>
  </si>
  <si>
    <t>12.2 Domestic violence incidents (# reported) over time, in county</t>
  </si>
  <si>
    <t>13.2 Number of (#) suspected opioid deaths over time, in county</t>
  </si>
  <si>
    <t>13.4 Population for every 1 overdose death over time, in county</t>
  </si>
  <si>
    <t>14.3 Frequency (%) of mental health distress over time – age adjusted, in county</t>
  </si>
  <si>
    <t>14.7 Frequency (%) of depression over time, in county</t>
  </si>
  <si>
    <t>1.8 Population (%) English only speakers over time, in county</t>
  </si>
  <si>
    <t>1.2 Racial/ ethnic demographics (%) over time, in county</t>
  </si>
  <si>
    <t xml:space="preserve">10.6 Median income ($) by sex: national, state, and county comparison </t>
  </si>
  <si>
    <t>Source: 5-yr American Community Survey estimates representing median earnings in dollars for full-time, year-round workers in 2017</t>
  </si>
  <si>
    <t>1.11. Children (#) per age category in NJ (by county)</t>
  </si>
  <si>
    <t>1.12. Children (%) per age category by municipality</t>
  </si>
  <si>
    <t>Copy County</t>
  </si>
  <si>
    <t>Copy County 2</t>
  </si>
  <si>
    <t>High</t>
  </si>
  <si>
    <t>Middle</t>
  </si>
  <si>
    <t>Low</t>
  </si>
  <si>
    <t>11.7  Homicide rates (deaths per 100K) by racial/ethnic group, in county</t>
  </si>
  <si>
    <t>11.8 Homicide rates (deaths per 100K) by sex, in county</t>
  </si>
  <si>
    <t>14.8. Diagnosed depression by race/ethnicity, in county</t>
  </si>
  <si>
    <t>14.9 Diagnosed depression by sex, in county</t>
  </si>
  <si>
    <t>14.4. Frequency (%) of mental health distress by race/ethnicity – age adjusted, in county</t>
  </si>
  <si>
    <t>14.5 Frequency (%) of mental health distress by sex – age adjusted, in county</t>
  </si>
  <si>
    <t>Total children under 18 years in households</t>
  </si>
  <si>
    <t>NJ avg. 22%</t>
  </si>
  <si>
    <t>NJ avg. 69%</t>
  </si>
  <si>
    <t>Copy county total 1</t>
  </si>
  <si>
    <t>Copy County total 2</t>
  </si>
  <si>
    <t>US 17%</t>
  </si>
  <si>
    <t>NJ 12%</t>
  </si>
  <si>
    <t xml:space="preserve">County </t>
  </si>
  <si>
    <t>NJ Median $76,475</t>
  </si>
  <si>
    <t>US Median $57,652</t>
  </si>
  <si>
    <t>NJ avg 19%</t>
  </si>
  <si>
    <t>US avg. 12.5%</t>
  </si>
  <si>
    <t>NJ avg. 9.6%</t>
  </si>
  <si>
    <t>Infant county copy</t>
  </si>
  <si>
    <t>PreK county copy</t>
  </si>
  <si>
    <t>US avg. 26.4</t>
  </si>
  <si>
    <t>NJ avg. 31.5</t>
  </si>
  <si>
    <t>Mercer avg 28.3</t>
  </si>
  <si>
    <t>This County Copy</t>
  </si>
  <si>
    <t>NJ avg. 4.4%</t>
  </si>
  <si>
    <t>US avg. 5.7%</t>
  </si>
  <si>
    <t>Children County copy</t>
  </si>
  <si>
    <t>Adults county copy</t>
  </si>
  <si>
    <t>NJ Median 4.0%</t>
  </si>
  <si>
    <t>NJ Rate 10</t>
  </si>
  <si>
    <t>NJ Overall 4.1</t>
  </si>
  <si>
    <t>NJ % change -12%</t>
  </si>
  <si>
    <t>NJ Overall 12.1%</t>
  </si>
  <si>
    <t>County copy 2017</t>
  </si>
  <si>
    <t>County Copy 2018</t>
  </si>
  <si>
    <t>County copy 2018</t>
  </si>
  <si>
    <t>NJ Average 2017 17.6%</t>
  </si>
  <si>
    <t>NJ Average 2018 17.9%</t>
  </si>
  <si>
    <t>Male copy</t>
  </si>
  <si>
    <t>female copy</t>
  </si>
  <si>
    <t>Mercer county avg 22.2</t>
  </si>
  <si>
    <t>Mercer county avg</t>
  </si>
  <si>
    <t>Mercer county avg 12.4</t>
  </si>
  <si>
    <t>Mercer county avg 4</t>
  </si>
  <si>
    <t>NJ 14% change</t>
  </si>
  <si>
    <t>NJ Avg. 94.20%</t>
  </si>
  <si>
    <t>NJ Overall 14.8%</t>
  </si>
  <si>
    <t># &lt;18 who are &lt;6</t>
  </si>
  <si>
    <t># &lt;18 who are between 6 &amp; 11</t>
  </si>
  <si>
    <t># &lt;18 who are between 12 and 17</t>
  </si>
  <si>
    <t xml:space="preserve">Source: American Community Survey (US Census), 2017 data. CHILDREN CHARACTERISTICS and Population Under 18 Years of Age, 2013-2017 American Community Survey 5-Year Estimates. Tables S0901 and B09001. </t>
  </si>
  <si>
    <t>Middlsex</t>
  </si>
  <si>
    <t xml:space="preserve">1.9. Illustration of English-only speakers (%) variation by municipality </t>
  </si>
  <si>
    <t>Note. The number of children estimated to be in group settings across the state (5,630 or 0.28% of total youth population) is not included above.</t>
  </si>
  <si>
    <t>5.1. Households (%) with severe cost burden for housing (by county)</t>
  </si>
  <si>
    <t xml:space="preserve">Note: Percentages are calculated across these grade types: Pre-Kindergarten, Kindergarten, First Grade, Sixth Grade, and Transfers. Children with unknown immunization status were considered as not having met all immunization requirements. </t>
  </si>
  <si>
    <t>1.4. Population (%) foreign-born in NJ (by county)</t>
  </si>
  <si>
    <t>1.6. Population (%) foreign-born by municipality</t>
  </si>
  <si>
    <t>1.14 Children (#) in CP&amp;P out-of-home placement – kin and non-kin, in county</t>
  </si>
  <si>
    <t>12.4 Domestic violence offenses by type (#) in New Jersey, 2012-2016</t>
  </si>
  <si>
    <t>12.5 Domestic violence arrests by offense (#) in New Jersey, 2012-2016</t>
  </si>
  <si>
    <t>Note: This number does not include the percentage of children estimated to be in group settings. Note that total county population size has not been accounted for in this indicator.</t>
  </si>
  <si>
    <t>Note: A total of 48, 461 children were being served by New Jersey CP&amp;P on December 31, 2018.  This includes 3,105 children with no county reported. Note that total county population size has not been accounted for in this indicator.</t>
  </si>
  <si>
    <t>Note: Non-Kinship Placements include placements with non-kinship resource families, congregate care, and independent living.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</si>
  <si>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</si>
  <si>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</si>
  <si>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</si>
  <si>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</si>
  <si>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</si>
  <si>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t>Note: Per document: "All crime rates are based on permanent, year-round populations.  Comparisons of crime rates between individual municipalities should not be made without giving major consideration to the volume of seasonal population, transients, tourists, and labor forces." Note that total county population size has not been accounted for in this indicator.</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</si>
  <si>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</si>
  <si>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2012 to 2016). Municipality estimates are not available.Note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</si>
  <si>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2012 to 2016). Municipality estimates are not available. Note that total county population size has not been accounted for in this indicator.</t>
    </r>
  </si>
  <si>
    <r>
      <rPr>
        <i/>
        <sz val="9"/>
        <color theme="1"/>
        <rFont val="Calibri"/>
        <family val="2"/>
        <scheme val="minor"/>
      </rPr>
      <t>Info</t>
    </r>
    <r>
      <rPr>
        <sz val="9"/>
        <color theme="1"/>
        <rFont val="Calibri"/>
        <family val="2"/>
        <scheme val="minor"/>
      </rPr>
      <t>: Calculation (2018-2016)/2016 = Percent Change.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</si>
  <si>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</si>
  <si>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</si>
  <si>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Immunization Rate Actual</t>
  </si>
  <si>
    <t>5.2 Households (%) with severe housing problems* over time, in county</t>
  </si>
  <si>
    <t>7.2. Median monthly child care cost of center-based care by age of child compared with median household income, by county</t>
  </si>
  <si>
    <t>15. Education</t>
  </si>
  <si>
    <t>13. Substance Abuse Disorder</t>
  </si>
  <si>
    <t>Hopewell Twp.</t>
  </si>
  <si>
    <t>Robbinsville Twp.</t>
  </si>
  <si>
    <t>Hightstown</t>
  </si>
  <si>
    <t>Robbinsville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</si>
</sst>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_);\(&quot;$&quot;#,##0\)"/>
    <numFmt numFmtId="6" formatCode="&quot;$&quot;#,##0_);[Red]\(&quot;$&quot;#,##0\)"/>
    <numFmt numFmtId="44" formatCode="_(&quot;$&quot;* #,##0.00_);_(&quot;$&quot;* \(#,##0.00\);_(&quot;$&quot;* &quot;-&quot;??_);_(@_)"/>
    <numFmt numFmtId="164" formatCode="0.0"/>
    <numFmt numFmtId="165" formatCode="_(&quot;$&quot;* #,##0_);_(&quot;$&quot;* \(#,##0\);_(&quot;$&quot;* &quot;-&quot;??_);_(@_)"/>
    <numFmt numFmtId="166" formatCode="0.0%"/>
    <numFmt numFmtId="167" formatCode="0.00000"/>
    <numFmt numFmtId="168" formatCode="&quot;$&quot;#,##0"/>
  </numFmts>
  <fonts count="43">
    <font>
      <sz val="11"/>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s>
  <fills count="9">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0"/>
        <bgColor theme="4" tint="0.79998168889431442"/>
      </patternFill>
    </fill>
  </fills>
  <borders count="2">
    <border>
      <left/>
      <right/>
      <top/>
      <bottom/>
      <diagonal/>
    </border>
    <border>
      <left style="medium">
        <color rgb="FFCECED2"/>
      </left>
      <right/>
      <top/>
      <bottom/>
      <diagonal/>
    </border>
  </borders>
  <cellStyleXfs count="4">
    <xf numFmtId="0" fontId="0" fillId="0" borderId="0"/>
    <xf numFmtId="9" fontId="4" fillId="0" borderId="0" applyFont="0" applyFill="0" applyBorder="0" applyAlignment="0" applyProtection="0"/>
    <xf numFmtId="44" fontId="4" fillId="0" borderId="0" applyFont="0" applyFill="0" applyBorder="0" applyAlignment="0" applyProtection="0"/>
    <xf numFmtId="0" fontId="41" fillId="0" borderId="0" applyNumberFormat="0" applyFill="0" applyBorder="0" applyAlignment="0" applyProtection="0"/>
  </cellStyleXfs>
  <cellXfs count="478">
    <xf numFmtId="0" fontId="0" fillId="0" borderId="0" xfId="0"/>
    <xf numFmtId="0" fontId="0" fillId="0" borderId="0" xfId="0" applyBorder="1"/>
    <xf numFmtId="0" fontId="1" fillId="0" borderId="0" xfId="0" applyFont="1" applyFill="1"/>
    <xf numFmtId="0" fontId="0" fillId="0" borderId="0" xfId="0" applyFill="1" applyBorder="1"/>
    <xf numFmtId="0" fontId="0" fillId="0" borderId="0" xfId="0" applyFill="1"/>
    <xf numFmtId="0" fontId="0" fillId="0" borderId="0" xfId="0" applyFill="1" applyAlignment="1">
      <alignment horizontal="center" wrapText="1"/>
    </xf>
    <xf numFmtId="0" fontId="1" fillId="0" borderId="0" xfId="0" applyFont="1"/>
    <xf numFmtId="44" fontId="0" fillId="0" borderId="0" xfId="2" applyFont="1"/>
    <xf numFmtId="44" fontId="0" fillId="0" borderId="0" xfId="2" applyFont="1" applyFill="1" applyBorder="1" applyAlignment="1">
      <alignment horizontal="center"/>
    </xf>
    <xf numFmtId="0" fontId="0" fillId="0" borderId="0" xfId="0"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Border="1" applyAlignment="1">
      <alignment horizontal="center"/>
    </xf>
    <xf numFmtId="1" fontId="4" fillId="0" borderId="0" xfId="1" applyNumberFormat="1" applyFont="1" applyBorder="1" applyAlignment="1">
      <alignment horizontal="center"/>
    </xf>
    <xf numFmtId="0" fontId="0" fillId="0" borderId="0" xfId="0" applyAlignment="1"/>
    <xf numFmtId="0" fontId="0" fillId="0" borderId="0" xfId="0" applyFill="1" applyAlignment="1"/>
    <xf numFmtId="0" fontId="2" fillId="0" borderId="0" xfId="0" applyFont="1" applyAlignment="1"/>
    <xf numFmtId="0" fontId="0" fillId="0" borderId="0" xfId="0" applyAlignment="1">
      <alignment horizontal="center" vertical="center" wrapText="1"/>
    </xf>
    <xf numFmtId="0" fontId="7" fillId="0" borderId="0" xfId="0" applyFont="1" applyBorder="1"/>
    <xf numFmtId="0" fontId="7" fillId="0" borderId="0" xfId="0" applyFont="1" applyFill="1" applyBorder="1"/>
    <xf numFmtId="0" fontId="10" fillId="0" borderId="0" xfId="0" applyFont="1" applyAlignment="1">
      <alignment horizontal="center" vertical="center"/>
    </xf>
    <xf numFmtId="0" fontId="7" fillId="0" borderId="0" xfId="0" applyFont="1" applyBorder="1" applyAlignment="1">
      <alignment horizontal="center"/>
    </xf>
    <xf numFmtId="0" fontId="2" fillId="0" borderId="0" xfId="0" applyFont="1" applyBorder="1" applyAlignment="1">
      <alignment horizontal="center"/>
    </xf>
    <xf numFmtId="1" fontId="7" fillId="0" borderId="0" xfId="1" applyNumberFormat="1" applyFont="1" applyBorder="1" applyAlignment="1">
      <alignment horizontal="center"/>
    </xf>
    <xf numFmtId="9" fontId="7" fillId="0" borderId="0" xfId="1" applyFont="1" applyAlignment="1">
      <alignment horizontal="center"/>
    </xf>
    <xf numFmtId="9" fontId="7" fillId="0" borderId="0" xfId="1" applyFont="1" applyBorder="1" applyAlignment="1">
      <alignment horizontal="center"/>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9" fontId="7" fillId="0" borderId="0" xfId="1" applyFont="1"/>
    <xf numFmtId="0" fontId="10" fillId="0" borderId="0" xfId="0" applyFont="1" applyAlignment="1">
      <alignment horizontal="center" vertical="center" wrapText="1"/>
    </xf>
    <xf numFmtId="0" fontId="7" fillId="0" borderId="0" xfId="0" applyFont="1"/>
    <xf numFmtId="0" fontId="9" fillId="0" borderId="0" xfId="0" applyFont="1"/>
    <xf numFmtId="9" fontId="9" fillId="0" borderId="0" xfId="1" applyFont="1" applyAlignment="1">
      <alignment horizontal="center"/>
    </xf>
    <xf numFmtId="164" fontId="7" fillId="0" borderId="0" xfId="0" applyNumberFormat="1" applyFont="1"/>
    <xf numFmtId="164" fontId="9" fillId="0" borderId="0" xfId="0" applyNumberFormat="1" applyFont="1"/>
    <xf numFmtId="164" fontId="7" fillId="0" borderId="0" xfId="0" applyNumberFormat="1" applyFont="1" applyBorder="1" applyAlignment="1">
      <alignment horizontal="center" vertical="center"/>
    </xf>
    <xf numFmtId="164" fontId="7" fillId="0" borderId="0" xfId="1" applyNumberFormat="1" applyFont="1" applyBorder="1" applyAlignment="1">
      <alignment horizontal="center"/>
    </xf>
    <xf numFmtId="9" fontId="7" fillId="0" borderId="0" xfId="0" applyNumberFormat="1" applyFont="1" applyAlignment="1">
      <alignment horizontal="center" vertical="center"/>
    </xf>
    <xf numFmtId="9" fontId="7" fillId="0" borderId="0" xfId="1" applyFont="1" applyAlignment="1">
      <alignment horizontal="center" vertical="center"/>
    </xf>
    <xf numFmtId="9" fontId="9" fillId="0" borderId="0" xfId="0" applyNumberFormat="1" applyFont="1" applyAlignment="1">
      <alignment horizontal="center" vertical="center"/>
    </xf>
    <xf numFmtId="2" fontId="7" fillId="0" borderId="0" xfId="0" applyNumberFormat="1" applyFont="1" applyAlignment="1">
      <alignment horizontal="center" vertical="center"/>
    </xf>
    <xf numFmtId="2" fontId="9" fillId="0" borderId="0" xfId="0" applyNumberFormat="1" applyFont="1" applyAlignment="1">
      <alignment horizontal="center" vertical="center"/>
    </xf>
    <xf numFmtId="0" fontId="9" fillId="0" borderId="0" xfId="0" applyFont="1" applyBorder="1"/>
    <xf numFmtId="0" fontId="10" fillId="0" borderId="0" xfId="0" applyFont="1" applyAlignment="1">
      <alignment vertical="center"/>
    </xf>
    <xf numFmtId="9" fontId="7" fillId="0" borderId="0" xfId="1" applyNumberFormat="1" applyFont="1" applyAlignment="1">
      <alignment horizontal="center"/>
    </xf>
    <xf numFmtId="9" fontId="9" fillId="0" borderId="0" xfId="1" applyNumberFormat="1" applyFont="1" applyAlignment="1">
      <alignment horizontal="center"/>
    </xf>
    <xf numFmtId="164" fontId="7" fillId="0" borderId="0" xfId="0" applyNumberFormat="1" applyFont="1" applyAlignment="1">
      <alignment horizontal="center"/>
    </xf>
    <xf numFmtId="0" fontId="0" fillId="0" borderId="0" xfId="0" applyFont="1" applyAlignment="1">
      <alignment horizontal="right"/>
    </xf>
    <xf numFmtId="0" fontId="7" fillId="0" borderId="0" xfId="0" applyFont="1" applyAlignment="1">
      <alignment horizontal="left"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17" fontId="10" fillId="0" borderId="0" xfId="0" applyNumberFormat="1" applyFont="1" applyAlignment="1">
      <alignment horizontal="center" vertical="center"/>
    </xf>
    <xf numFmtId="164" fontId="14" fillId="0" borderId="0" xfId="0" applyNumberFormat="1" applyFont="1" applyAlignment="1">
      <alignment horizontal="center"/>
    </xf>
    <xf numFmtId="0" fontId="18" fillId="0" borderId="0" xfId="0" applyFont="1" applyAlignment="1">
      <alignment horizontal="left" vertical="center" wrapText="1"/>
    </xf>
    <xf numFmtId="164" fontId="18" fillId="0" borderId="0" xfId="0" applyNumberFormat="1" applyFont="1" applyAlignment="1">
      <alignment horizontal="center"/>
    </xf>
    <xf numFmtId="0" fontId="19" fillId="0" borderId="0" xfId="0" applyFont="1" applyAlignment="1">
      <alignment horizontal="left" vertical="center" wrapText="1"/>
    </xf>
    <xf numFmtId="164" fontId="12" fillId="0" borderId="0" xfId="0" applyNumberFormat="1" applyFont="1" applyAlignment="1">
      <alignment horizontal="center"/>
    </xf>
    <xf numFmtId="0" fontId="9" fillId="0" borderId="0" xfId="0" applyFont="1" applyAlignment="1">
      <alignment horizontal="center" vertical="center"/>
    </xf>
    <xf numFmtId="0" fontId="16" fillId="0" borderId="0" xfId="0" applyFont="1" applyAlignment="1">
      <alignment vertical="center" wrapText="1"/>
    </xf>
    <xf numFmtId="3" fontId="15" fillId="0" borderId="0" xfId="0" applyNumberFormat="1" applyFont="1" applyAlignment="1">
      <alignment vertical="center" wrapText="1"/>
    </xf>
    <xf numFmtId="0" fontId="15" fillId="0" borderId="0" xfId="0" applyFont="1" applyAlignment="1">
      <alignment vertical="center" wrapText="1"/>
    </xf>
    <xf numFmtId="0" fontId="17" fillId="0" borderId="0" xfId="0" applyFont="1" applyAlignment="1">
      <alignment vertical="center" wrapText="1"/>
    </xf>
    <xf numFmtId="3" fontId="17" fillId="0" borderId="0" xfId="0" applyNumberFormat="1" applyFont="1" applyAlignment="1">
      <alignment vertical="center" wrapText="1"/>
    </xf>
    <xf numFmtId="0" fontId="21" fillId="0" borderId="0" xfId="0" applyFont="1" applyAlignment="1">
      <alignment horizontal="left" wrapText="1"/>
    </xf>
    <xf numFmtId="3" fontId="7" fillId="0" borderId="0" xfId="0" applyNumberFormat="1" applyFont="1"/>
    <xf numFmtId="0" fontId="7" fillId="0" borderId="0" xfId="0" applyFont="1" applyAlignment="1">
      <alignment horizontal="right"/>
    </xf>
    <xf numFmtId="0" fontId="22" fillId="0" borderId="0" xfId="0" applyFont="1" applyAlignment="1">
      <alignment horizontal="center" vertical="center" wrapText="1"/>
    </xf>
    <xf numFmtId="0" fontId="2" fillId="0" borderId="0" xfId="0" applyFont="1"/>
    <xf numFmtId="0" fontId="23" fillId="0" borderId="0" xfId="0"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3"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0" xfId="0" applyFont="1" applyAlignment="1">
      <alignment horizontal="center"/>
    </xf>
    <xf numFmtId="0" fontId="10" fillId="0" borderId="0" xfId="0" applyFont="1"/>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2" borderId="0" xfId="0" applyFill="1"/>
    <xf numFmtId="0" fontId="2" fillId="0" borderId="0" xfId="0" applyFont="1" applyAlignment="1">
      <alignment horizontal="center" vertical="center"/>
    </xf>
    <xf numFmtId="165" fontId="7" fillId="0" borderId="0" xfId="0" applyNumberFormat="1" applyFont="1"/>
    <xf numFmtId="0" fontId="12" fillId="0" borderId="0" xfId="0" applyFont="1" applyFill="1" applyBorder="1"/>
    <xf numFmtId="165" fontId="12" fillId="0" borderId="0" xfId="2" applyNumberFormat="1" applyFont="1" applyBorder="1"/>
    <xf numFmtId="165" fontId="12" fillId="0" borderId="0" xfId="2" applyNumberFormat="1" applyFont="1" applyFill="1" applyBorder="1" applyAlignment="1">
      <alignment horizontal="center"/>
    </xf>
    <xf numFmtId="9" fontId="9" fillId="0" borderId="0" xfId="1" applyFont="1"/>
    <xf numFmtId="9" fontId="12" fillId="0" borderId="0" xfId="1" applyFont="1"/>
    <xf numFmtId="0" fontId="25" fillId="0" borderId="0" xfId="0" applyFont="1" applyAlignment="1">
      <alignment vertical="center" wrapText="1"/>
    </xf>
    <xf numFmtId="0" fontId="12" fillId="0" borderId="0" xfId="0" applyFont="1"/>
    <xf numFmtId="0" fontId="2" fillId="0" borderId="0" xfId="0" applyFont="1" applyBorder="1" applyAlignment="1">
      <alignment horizontal="center" vertical="center"/>
    </xf>
    <xf numFmtId="0" fontId="12" fillId="0" borderId="0" xfId="0" applyFont="1" applyBorder="1"/>
    <xf numFmtId="0" fontId="20" fillId="0" borderId="0" xfId="0" applyFont="1" applyAlignment="1">
      <alignment vertical="center" wrapText="1"/>
    </xf>
    <xf numFmtId="165" fontId="27" fillId="0" borderId="0" xfId="2" applyNumberFormat="1" applyFont="1" applyFill="1" applyBorder="1" applyAlignment="1">
      <alignment horizontal="right" vertical="center"/>
    </xf>
    <xf numFmtId="165" fontId="0" fillId="0" borderId="0" xfId="2" applyNumberFormat="1" applyFont="1" applyFill="1" applyBorder="1"/>
    <xf numFmtId="165" fontId="28" fillId="0" borderId="0" xfId="2" applyNumberFormat="1" applyFont="1" applyFill="1" applyBorder="1" applyAlignment="1">
      <alignment horizontal="right" vertical="center"/>
    </xf>
    <xf numFmtId="165" fontId="2" fillId="0" borderId="0" xfId="2" applyNumberFormat="1" applyFont="1" applyFill="1" applyBorder="1"/>
    <xf numFmtId="165" fontId="29" fillId="0" borderId="0" xfId="2" applyNumberFormat="1" applyFont="1" applyFill="1" applyBorder="1" applyAlignment="1">
      <alignment horizontal="right" vertical="center"/>
    </xf>
    <xf numFmtId="165" fontId="28" fillId="0" borderId="0" xfId="1" applyNumberFormat="1" applyFont="1" applyFill="1" applyBorder="1" applyAlignment="1">
      <alignment horizontal="right" vertical="center"/>
    </xf>
    <xf numFmtId="44" fontId="28" fillId="0" borderId="0" xfId="2" applyFont="1" applyFill="1" applyBorder="1" applyAlignment="1">
      <alignment horizontal="center" vertical="center"/>
    </xf>
    <xf numFmtId="9" fontId="28" fillId="0" borderId="0" xfId="1" applyFont="1" applyFill="1" applyBorder="1" applyAlignment="1">
      <alignment horizontal="center" vertical="center"/>
    </xf>
    <xf numFmtId="0" fontId="30" fillId="0" borderId="0" xfId="0" applyFont="1" applyFill="1" applyBorder="1" applyAlignment="1">
      <alignment horizontal="right" vertical="center" wrapText="1"/>
    </xf>
    <xf numFmtId="3" fontId="30" fillId="0" borderId="0" xfId="0" applyNumberFormat="1" applyFont="1" applyFill="1" applyBorder="1" applyAlignment="1">
      <alignment horizontal="right" vertical="center" wrapText="1"/>
    </xf>
    <xf numFmtId="0" fontId="30" fillId="0" borderId="0" xfId="0" applyFont="1" applyFill="1" applyBorder="1" applyAlignment="1">
      <alignment vertical="center" wrapText="1"/>
    </xf>
    <xf numFmtId="0" fontId="31" fillId="0" borderId="0" xfId="0" applyFont="1" applyAlignment="1">
      <alignment horizontal="center" vertical="center" wrapText="1"/>
    </xf>
    <xf numFmtId="0" fontId="7" fillId="0" borderId="0" xfId="0" applyFont="1" applyAlignment="1">
      <alignment horizontal="center"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right" vertical="center" wrapText="1"/>
    </xf>
    <xf numFmtId="0" fontId="0" fillId="0" borderId="0" xfId="0" applyFont="1"/>
    <xf numFmtId="1" fontId="12" fillId="0" borderId="0" xfId="1" applyNumberFormat="1" applyFont="1" applyBorder="1" applyAlignment="1">
      <alignment horizontal="center"/>
    </xf>
    <xf numFmtId="0" fontId="12" fillId="0" borderId="0" xfId="0" applyFont="1" applyBorder="1" applyAlignment="1">
      <alignment horizontal="center"/>
    </xf>
    <xf numFmtId="0" fontId="7" fillId="0" borderId="0" xfId="1" applyNumberFormat="1" applyFont="1" applyAlignment="1">
      <alignment horizontal="center"/>
    </xf>
    <xf numFmtId="1" fontId="2" fillId="0" borderId="0" xfId="1" applyNumberFormat="1" applyFont="1" applyBorder="1" applyAlignment="1">
      <alignment horizontal="center"/>
    </xf>
    <xf numFmtId="3" fontId="32" fillId="0" borderId="0" xfId="0" applyNumberFormat="1" applyFont="1" applyFill="1" applyAlignment="1">
      <alignment horizontal="center" vertical="center" wrapText="1"/>
    </xf>
    <xf numFmtId="3" fontId="14" fillId="0" borderId="0" xfId="0" applyNumberFormat="1" applyFont="1" applyFill="1" applyAlignment="1">
      <alignment horizontal="right" vertical="center" wrapText="1"/>
    </xf>
    <xf numFmtId="1" fontId="7" fillId="0" borderId="0" xfId="1" applyNumberFormat="1" applyFont="1" applyBorder="1" applyAlignment="1">
      <alignment horizontal="left" vertical="center"/>
    </xf>
    <xf numFmtId="9" fontId="7" fillId="0" borderId="0" xfId="1" applyFont="1" applyBorder="1" applyAlignment="1">
      <alignment horizontal="left" vertical="center"/>
    </xf>
    <xf numFmtId="9" fontId="7" fillId="0" borderId="0" xfId="1" applyFont="1" applyAlignment="1">
      <alignment horizontal="left" vertical="center"/>
    </xf>
    <xf numFmtId="0" fontId="7" fillId="0" borderId="0" xfId="0" applyFont="1" applyFill="1" applyAlignment="1">
      <alignment horizontal="left" vertical="center"/>
    </xf>
    <xf numFmtId="9" fontId="7" fillId="0" borderId="0" xfId="1" applyFont="1" applyFill="1" applyAlignment="1">
      <alignment horizontal="left" vertical="center"/>
    </xf>
    <xf numFmtId="0" fontId="0" fillId="0" borderId="0" xfId="0" applyFill="1" applyAlignment="1">
      <alignment wrapText="1"/>
    </xf>
    <xf numFmtId="164" fontId="15" fillId="0" borderId="0" xfId="0" applyNumberFormat="1" applyFont="1"/>
    <xf numFmtId="164" fontId="15" fillId="0" borderId="0" xfId="0" applyNumberFormat="1" applyFont="1" applyFill="1"/>
    <xf numFmtId="165" fontId="28" fillId="0" borderId="0" xfId="2"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xf>
    <xf numFmtId="0" fontId="30" fillId="0" borderId="0" xfId="0" applyFont="1" applyAlignment="1">
      <alignment vertical="center" wrapText="1"/>
    </xf>
    <xf numFmtId="10" fontId="30" fillId="0" borderId="0" xfId="0" applyNumberFormat="1" applyFont="1" applyBorder="1" applyAlignment="1">
      <alignment horizontal="right" vertical="center" wrapText="1"/>
    </xf>
    <xf numFmtId="0" fontId="30" fillId="0" borderId="0" xfId="0" applyFont="1" applyBorder="1" applyAlignment="1">
      <alignment horizontal="right" vertical="center" wrapText="1"/>
    </xf>
    <xf numFmtId="166" fontId="23" fillId="0" borderId="0" xfId="0" applyNumberFormat="1" applyFont="1" applyFill="1" applyBorder="1" applyAlignment="1">
      <alignment horizontal="right" vertical="center" wrapText="1"/>
    </xf>
    <xf numFmtId="166" fontId="24" fillId="0" borderId="0" xfId="0" applyNumberFormat="1" applyFont="1" applyFill="1" applyBorder="1" applyAlignment="1">
      <alignment horizontal="right" vertical="center" wrapText="1"/>
    </xf>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166" fontId="23" fillId="0" borderId="0" xfId="0" applyNumberFormat="1" applyFont="1" applyFill="1" applyBorder="1" applyAlignment="1">
      <alignment horizontal="left" vertical="center" wrapText="1"/>
    </xf>
    <xf numFmtId="166" fontId="24" fillId="0" borderId="0" xfId="0" applyNumberFormat="1" applyFont="1" applyFill="1" applyBorder="1" applyAlignment="1">
      <alignment horizontal="left" vertical="center" wrapText="1"/>
    </xf>
    <xf numFmtId="166" fontId="23"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0" fontId="2" fillId="0" borderId="0" xfId="0" applyFont="1" applyBorder="1" applyAlignment="1">
      <alignment horizontal="center" wrapText="1"/>
    </xf>
    <xf numFmtId="0" fontId="25" fillId="0" borderId="0" xfId="0" applyFont="1" applyFill="1" applyBorder="1" applyAlignment="1">
      <alignment vertical="center" wrapText="1"/>
    </xf>
    <xf numFmtId="0" fontId="33" fillId="0" borderId="0" xfId="0" applyFont="1" applyFill="1" applyBorder="1" applyAlignment="1">
      <alignment vertical="center" wrapText="1"/>
    </xf>
    <xf numFmtId="3" fontId="33" fillId="0" borderId="0" xfId="0" applyNumberFormat="1" applyFont="1" applyFill="1" applyBorder="1" applyAlignment="1">
      <alignment vertical="center" wrapText="1"/>
    </xf>
    <xf numFmtId="0" fontId="15" fillId="0" borderId="0" xfId="0" applyFont="1" applyFill="1" applyBorder="1" applyAlignment="1">
      <alignment vertical="center" wrapText="1"/>
    </xf>
    <xf numFmtId="3" fontId="15" fillId="0" borderId="0" xfId="0" applyNumberFormat="1" applyFont="1" applyFill="1" applyBorder="1" applyAlignment="1">
      <alignment vertical="center" wrapText="1"/>
    </xf>
    <xf numFmtId="0" fontId="17" fillId="0" borderId="0" xfId="0" applyFont="1" applyFill="1" applyBorder="1" applyAlignment="1">
      <alignment vertical="center" wrapText="1"/>
    </xf>
    <xf numFmtId="3" fontId="17" fillId="0" borderId="0" xfId="0" applyNumberFormat="1" applyFont="1" applyFill="1" applyBorder="1" applyAlignment="1">
      <alignment vertical="center" wrapText="1"/>
    </xf>
    <xf numFmtId="3" fontId="25" fillId="0" borderId="0" xfId="0" applyNumberFormat="1" applyFont="1"/>
    <xf numFmtId="0" fontId="31" fillId="0" borderId="0" xfId="0" applyFont="1" applyBorder="1" applyAlignment="1">
      <alignment horizontal="center" vertical="center"/>
    </xf>
    <xf numFmtId="0" fontId="31" fillId="0" borderId="0" xfId="0" applyFont="1" applyAlignment="1">
      <alignment horizontal="center" vertical="center"/>
    </xf>
    <xf numFmtId="0" fontId="34" fillId="0" borderId="0" xfId="0" applyFont="1" applyFill="1" applyBorder="1" applyAlignment="1">
      <alignment horizontal="center" vertical="center" wrapText="1"/>
    </xf>
    <xf numFmtId="3" fontId="25" fillId="0" borderId="0" xfId="0" applyNumberFormat="1" applyFont="1" applyFill="1" applyBorder="1" applyAlignment="1">
      <alignment vertical="center" wrapText="1"/>
    </xf>
    <xf numFmtId="0" fontId="31" fillId="0" borderId="0" xfId="0" applyFont="1" applyFill="1" applyBorder="1" applyAlignment="1">
      <alignment horizontal="center" vertical="center" wrapText="1"/>
    </xf>
    <xf numFmtId="0" fontId="15" fillId="0" borderId="0" xfId="0" applyFont="1" applyFill="1" applyBorder="1"/>
    <xf numFmtId="0" fontId="31" fillId="0" borderId="0" xfId="0" applyFont="1" applyFill="1" applyBorder="1" applyAlignment="1">
      <alignment horizontal="center" vertical="center"/>
    </xf>
    <xf numFmtId="166" fontId="7" fillId="0" borderId="0" xfId="1" applyNumberFormat="1" applyFont="1"/>
    <xf numFmtId="166" fontId="12" fillId="0" borderId="0" xfId="1" applyNumberFormat="1" applyFont="1"/>
    <xf numFmtId="166" fontId="9" fillId="0" borderId="0" xfId="1" applyNumberFormat="1" applyFont="1"/>
    <xf numFmtId="0" fontId="7" fillId="0" borderId="0" xfId="0" applyFont="1" applyFill="1" applyAlignment="1">
      <alignment horizontal="center"/>
    </xf>
    <xf numFmtId="164" fontId="7" fillId="0" borderId="0" xfId="1" applyNumberFormat="1" applyFont="1" applyFill="1" applyBorder="1" applyAlignment="1">
      <alignment horizontal="center"/>
    </xf>
    <xf numFmtId="164" fontId="7" fillId="0" borderId="0" xfId="1" applyNumberFormat="1" applyFont="1" applyFill="1" applyBorder="1" applyAlignment="1">
      <alignment horizontal="center" vertical="center"/>
    </xf>
    <xf numFmtId="164" fontId="7" fillId="0" borderId="0" xfId="0" applyNumberFormat="1" applyFont="1" applyFill="1" applyBorder="1" applyAlignment="1">
      <alignment horizontal="center" vertical="center"/>
    </xf>
    <xf numFmtId="164" fontId="9" fillId="0" borderId="0" xfId="0" applyNumberFormat="1" applyFont="1" applyFill="1" applyBorder="1" applyAlignment="1">
      <alignment horizontal="center" vertical="center"/>
    </xf>
    <xf numFmtId="0" fontId="0" fillId="0" borderId="0" xfId="0" applyAlignment="1">
      <alignment horizontal="right"/>
    </xf>
    <xf numFmtId="0" fontId="12" fillId="0" borderId="0" xfId="0" applyFont="1" applyAlignment="1">
      <alignment horizontal="center" vertical="center"/>
    </xf>
    <xf numFmtId="164" fontId="12" fillId="0" borderId="0" xfId="0" applyNumberFormat="1" applyFont="1" applyFill="1" applyBorder="1" applyAlignment="1">
      <alignment horizontal="center" vertical="center"/>
    </xf>
    <xf numFmtId="166" fontId="8" fillId="0" borderId="0" xfId="0" applyNumberFormat="1" applyFont="1"/>
    <xf numFmtId="0" fontId="8" fillId="0" borderId="0" xfId="0" applyFont="1"/>
    <xf numFmtId="10" fontId="14" fillId="0" borderId="0" xfId="0" applyNumberFormat="1" applyFont="1"/>
    <xf numFmtId="0" fontId="14" fillId="0" borderId="0" xfId="0" applyFont="1"/>
    <xf numFmtId="166" fontId="14" fillId="0" borderId="0" xfId="0" applyNumberFormat="1" applyFont="1"/>
    <xf numFmtId="0" fontId="35" fillId="0" borderId="0" xfId="0" applyFont="1"/>
    <xf numFmtId="165" fontId="9" fillId="0" borderId="0" xfId="2" applyNumberFormat="1" applyFont="1" applyFill="1"/>
    <xf numFmtId="0" fontId="31" fillId="0" borderId="0" xfId="0" applyFont="1" applyFill="1" applyAlignment="1">
      <alignment horizontal="center" vertical="center" wrapText="1"/>
    </xf>
    <xf numFmtId="9" fontId="7" fillId="0" borderId="0" xfId="1" applyFont="1" applyFill="1"/>
    <xf numFmtId="10" fontId="7" fillId="0" borderId="0" xfId="1" applyNumberFormat="1" applyFont="1" applyFill="1" applyAlignment="1">
      <alignment horizontal="right"/>
    </xf>
    <xf numFmtId="10" fontId="7" fillId="0" borderId="0" xfId="2" applyNumberFormat="1" applyFont="1" applyFill="1" applyAlignment="1">
      <alignment horizontal="right"/>
    </xf>
    <xf numFmtId="9" fontId="9" fillId="0" borderId="0" xfId="1" applyFont="1" applyFill="1"/>
    <xf numFmtId="9" fontId="12" fillId="0" borderId="0" xfId="1" applyFont="1" applyFill="1"/>
    <xf numFmtId="165" fontId="12" fillId="0" borderId="0" xfId="2" applyNumberFormat="1" applyFont="1" applyFill="1" applyAlignment="1">
      <alignment horizontal="center"/>
    </xf>
    <xf numFmtId="165" fontId="12" fillId="0" borderId="0" xfId="2" applyNumberFormat="1" applyFont="1" applyFill="1"/>
    <xf numFmtId="166" fontId="14" fillId="0" borderId="0" xfId="0" applyNumberFormat="1" applyFont="1" applyAlignment="1">
      <alignment horizontal="right"/>
    </xf>
    <xf numFmtId="0" fontId="14" fillId="0" borderId="0" xfId="0" applyFont="1" applyAlignment="1">
      <alignment horizontal="right"/>
    </xf>
    <xf numFmtId="0" fontId="14" fillId="0" borderId="0" xfId="0" applyFont="1" applyFill="1" applyAlignment="1">
      <alignment horizontal="right"/>
    </xf>
    <xf numFmtId="0" fontId="7" fillId="0" borderId="0" xfId="0" applyFont="1" applyFill="1" applyAlignment="1">
      <alignment horizontal="right"/>
    </xf>
    <xf numFmtId="164" fontId="7" fillId="0" borderId="0" xfId="1" applyNumberFormat="1" applyFont="1" applyFill="1" applyAlignment="1">
      <alignment horizontal="right" vertical="center" wrapText="1"/>
    </xf>
    <xf numFmtId="164" fontId="7" fillId="0" borderId="0" xfId="1" applyNumberFormat="1" applyFont="1" applyFill="1" applyAlignment="1">
      <alignment horizontal="right"/>
    </xf>
    <xf numFmtId="164" fontId="7" fillId="0" borderId="0" xfId="0" applyNumberFormat="1" applyFont="1" applyFill="1"/>
    <xf numFmtId="165" fontId="14" fillId="0" borderId="0" xfId="2" applyNumberFormat="1" applyFont="1" applyFill="1" applyAlignment="1">
      <alignment horizontal="right" vertical="center"/>
    </xf>
    <xf numFmtId="3" fontId="7" fillId="0" borderId="0" xfId="0" applyNumberFormat="1" applyFont="1" applyFill="1"/>
    <xf numFmtId="9" fontId="14" fillId="0" borderId="0" xfId="0" applyNumberFormat="1" applyFont="1" applyFill="1"/>
    <xf numFmtId="0" fontId="1" fillId="2" borderId="0" xfId="0" applyFont="1" applyFill="1"/>
    <xf numFmtId="0" fontId="2" fillId="0" borderId="0" xfId="0" applyFont="1" applyFill="1"/>
    <xf numFmtId="0" fontId="0" fillId="4" borderId="0" xfId="0" applyFill="1"/>
    <xf numFmtId="0" fontId="1" fillId="4" borderId="0" xfId="0" applyFont="1" applyFill="1"/>
    <xf numFmtId="0" fontId="37" fillId="0" borderId="0" xfId="0" applyFont="1"/>
    <xf numFmtId="10" fontId="0" fillId="0" borderId="0" xfId="0" applyNumberFormat="1"/>
    <xf numFmtId="10" fontId="7" fillId="0" borderId="0" xfId="0" applyNumberFormat="1" applyFont="1"/>
    <xf numFmtId="1" fontId="7" fillId="5" borderId="0" xfId="1" applyNumberFormat="1" applyFont="1" applyFill="1" applyBorder="1" applyAlignment="1">
      <alignment horizontal="center"/>
    </xf>
    <xf numFmtId="167" fontId="7" fillId="0" borderId="0" xfId="1" applyNumberFormat="1" applyFont="1" applyBorder="1" applyAlignment="1">
      <alignment horizontal="center"/>
    </xf>
    <xf numFmtId="167" fontId="7" fillId="5" borderId="0" xfId="1" applyNumberFormat="1" applyFont="1" applyFill="1" applyBorder="1" applyAlignment="1">
      <alignment horizontal="center"/>
    </xf>
    <xf numFmtId="167" fontId="9" fillId="0" borderId="0" xfId="0" applyNumberFormat="1" applyFont="1" applyBorder="1" applyAlignment="1">
      <alignment horizontal="center"/>
    </xf>
    <xf numFmtId="167" fontId="9" fillId="5" borderId="0" xfId="0" applyNumberFormat="1" applyFont="1" applyFill="1" applyBorder="1" applyAlignment="1">
      <alignment horizontal="center"/>
    </xf>
    <xf numFmtId="0" fontId="15" fillId="0" borderId="0" xfId="0" applyFont="1" applyBorder="1" applyAlignment="1">
      <alignment vertical="center" wrapText="1"/>
    </xf>
    <xf numFmtId="167" fontId="7" fillId="0" borderId="0" xfId="0" applyNumberFormat="1" applyFont="1" applyBorder="1" applyAlignment="1">
      <alignment horizontal="center"/>
    </xf>
    <xf numFmtId="0" fontId="7" fillId="0" borderId="0" xfId="0" applyFont="1" applyFill="1"/>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5" fillId="0" borderId="0" xfId="0" applyFont="1" applyBorder="1" applyAlignment="1">
      <alignment horizontal="left" vertical="center" wrapText="1"/>
    </xf>
    <xf numFmtId="0" fontId="7" fillId="0" borderId="0" xfId="1" applyNumberFormat="1" applyFont="1" applyBorder="1" applyAlignment="1">
      <alignment horizontal="center"/>
    </xf>
    <xf numFmtId="0" fontId="7" fillId="5" borderId="0" xfId="1" applyNumberFormat="1" applyFont="1" applyFill="1" applyBorder="1" applyAlignment="1">
      <alignment horizontal="center"/>
    </xf>
    <xf numFmtId="10" fontId="1" fillId="0" borderId="0" xfId="0" applyNumberFormat="1" applyFont="1"/>
    <xf numFmtId="0" fontId="18" fillId="0" borderId="0" xfId="0" applyFont="1"/>
    <xf numFmtId="10" fontId="0" fillId="0" borderId="0" xfId="0" applyNumberFormat="1" applyFont="1"/>
    <xf numFmtId="165" fontId="15" fillId="0" borderId="0" xfId="2" applyNumberFormat="1" applyFont="1" applyAlignment="1">
      <alignment horizontal="right" vertical="center"/>
    </xf>
    <xf numFmtId="0" fontId="1" fillId="6" borderId="0" xfId="0" applyFont="1" applyFill="1"/>
    <xf numFmtId="0" fontId="16" fillId="6" borderId="0" xfId="0" applyFont="1" applyFill="1"/>
    <xf numFmtId="164" fontId="7" fillId="0" borderId="0" xfId="0" applyNumberFormat="1" applyFont="1" applyAlignment="1">
      <alignment horizontal="right"/>
    </xf>
    <xf numFmtId="0" fontId="1" fillId="6" borderId="0" xfId="0" applyFont="1" applyFill="1" applyAlignment="1"/>
    <xf numFmtId="0" fontId="0" fillId="6" borderId="0" xfId="0" applyFill="1"/>
    <xf numFmtId="0" fontId="10" fillId="0" borderId="0" xfId="0" applyFont="1" applyFill="1" applyAlignment="1">
      <alignment wrapText="1"/>
    </xf>
    <xf numFmtId="165" fontId="39" fillId="0" borderId="0" xfId="2" applyNumberFormat="1" applyFont="1"/>
    <xf numFmtId="0" fontId="40"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5" fillId="0" borderId="0" xfId="0" applyFont="1" applyAlignment="1">
      <alignment vertical="center" wrapText="1"/>
    </xf>
    <xf numFmtId="0" fontId="7" fillId="0" borderId="0" xfId="0" applyFont="1" applyAlignment="1">
      <alignment vertical="center" wrapText="1"/>
    </xf>
    <xf numFmtId="165" fontId="7" fillId="0" borderId="0" xfId="2" applyNumberFormat="1" applyFont="1"/>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0" fontId="13" fillId="0" borderId="0" xfId="0" applyFont="1" applyAlignment="1">
      <alignment vertical="center" wrapText="1"/>
    </xf>
    <xf numFmtId="165" fontId="9" fillId="0" borderId="0" xfId="2" applyNumberFormat="1" applyFont="1"/>
    <xf numFmtId="0" fontId="6" fillId="0" borderId="0" xfId="0" applyFont="1" applyAlignment="1">
      <alignment horizontal="center" vertical="center" wrapText="1"/>
    </xf>
    <xf numFmtId="0" fontId="26" fillId="0" borderId="0" xfId="0" applyFont="1" applyAlignment="1">
      <alignment horizontal="center" vertical="center" wrapText="1"/>
    </xf>
    <xf numFmtId="165" fontId="7" fillId="0" borderId="0" xfId="2" applyNumberFormat="1" applyFont="1" applyFill="1"/>
    <xf numFmtId="165" fontId="7" fillId="7" borderId="0" xfId="2" applyNumberFormat="1" applyFont="1" applyFill="1"/>
    <xf numFmtId="0" fontId="6" fillId="7" borderId="0" xfId="0" applyFont="1" applyFill="1" applyAlignment="1">
      <alignment horizontal="center" vertical="center" wrapText="1"/>
    </xf>
    <xf numFmtId="165" fontId="12" fillId="7" borderId="0" xfId="2" applyNumberFormat="1" applyFont="1" applyFill="1"/>
    <xf numFmtId="165" fontId="9" fillId="7" borderId="0" xfId="2" applyNumberFormat="1" applyFont="1" applyFill="1"/>
    <xf numFmtId="0" fontId="7" fillId="0" borderId="0" xfId="0" applyFont="1" applyFill="1" applyAlignment="1">
      <alignment vertical="center" wrapText="1"/>
    </xf>
    <xf numFmtId="164" fontId="0" fillId="0" borderId="0" xfId="0" applyNumberFormat="1"/>
    <xf numFmtId="0" fontId="7" fillId="0" borderId="0" xfId="1" applyNumberFormat="1" applyFont="1"/>
    <xf numFmtId="0" fontId="14" fillId="0" borderId="0" xfId="0" applyFont="1" applyFill="1" applyAlignment="1">
      <alignment horizontal="left" vertical="center" wrapText="1"/>
    </xf>
    <xf numFmtId="164" fontId="14" fillId="0" borderId="0" xfId="0" applyNumberFormat="1" applyFont="1" applyFill="1" applyAlignment="1">
      <alignment horizontal="center"/>
    </xf>
    <xf numFmtId="166" fontId="7" fillId="0" borderId="0" xfId="1" applyNumberFormat="1" applyFont="1" applyBorder="1" applyAlignment="1">
      <alignment horizontal="center"/>
    </xf>
    <xf numFmtId="166" fontId="7" fillId="0" borderId="0" xfId="1" applyNumberFormat="1" applyFont="1" applyAlignment="1">
      <alignment horizontal="center"/>
    </xf>
    <xf numFmtId="0" fontId="7" fillId="0" borderId="0" xfId="0" applyFont="1" applyFill="1" applyAlignment="1">
      <alignment horizontal="center" vertical="center"/>
    </xf>
    <xf numFmtId="166" fontId="7" fillId="0" borderId="0" xfId="1" applyNumberFormat="1" applyFont="1" applyFill="1" applyBorder="1" applyAlignment="1">
      <alignment horizontal="center"/>
    </xf>
    <xf numFmtId="166" fontId="7" fillId="0" borderId="0" xfId="1" applyNumberFormat="1" applyFont="1" applyFill="1" applyAlignment="1">
      <alignment horizontal="center"/>
    </xf>
    <xf numFmtId="6" fontId="0" fillId="0" borderId="0" xfId="0" applyNumberFormat="1" applyAlignment="1">
      <alignment vertical="center" wrapText="1"/>
    </xf>
    <xf numFmtId="0" fontId="0" fillId="0" borderId="0" xfId="0" applyFont="1" applyFill="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center" wrapText="1"/>
    </xf>
    <xf numFmtId="0" fontId="7" fillId="0" borderId="0" xfId="0" applyFont="1" applyAlignment="1">
      <alignment horizontal="center"/>
    </xf>
    <xf numFmtId="165" fontId="9" fillId="0" borderId="0" xfId="0" applyNumberFormat="1" applyFont="1"/>
    <xf numFmtId="9" fontId="0" fillId="0" borderId="0" xfId="0" applyNumberFormat="1"/>
    <xf numFmtId="0" fontId="1" fillId="0" borderId="0" xfId="0" applyFont="1" applyAlignment="1">
      <alignment wrapText="1"/>
    </xf>
    <xf numFmtId="0" fontId="1" fillId="0" borderId="0" xfId="0" applyFont="1" applyAlignment="1">
      <alignment horizontal="center" wrapText="1"/>
    </xf>
    <xf numFmtId="165" fontId="7" fillId="5" borderId="0" xfId="2" applyNumberFormat="1" applyFont="1" applyFill="1"/>
    <xf numFmtId="168" fontId="0" fillId="0" borderId="0" xfId="0" applyNumberFormat="1"/>
    <xf numFmtId="0" fontId="41" fillId="0" borderId="0" xfId="3"/>
    <xf numFmtId="9" fontId="9" fillId="0" borderId="0" xfId="1" applyFont="1" applyBorder="1" applyAlignment="1">
      <alignment horizontal="center"/>
    </xf>
    <xf numFmtId="3" fontId="42" fillId="0" borderId="0" xfId="0" applyNumberFormat="1" applyFont="1" applyFill="1" applyAlignment="1">
      <alignment horizontal="center" vertical="center" wrapText="1"/>
    </xf>
    <xf numFmtId="0" fontId="2" fillId="0" borderId="0" xfId="0" applyFont="1" applyFill="1" applyAlignment="1">
      <alignment wrapText="1"/>
    </xf>
    <xf numFmtId="0" fontId="0" fillId="2" borderId="0" xfId="0" applyFill="1" applyAlignment="1">
      <alignment wrapText="1"/>
    </xf>
    <xf numFmtId="0" fontId="0" fillId="2" borderId="0" xfId="0" applyFill="1" applyAlignment="1">
      <alignment horizontal="center" vertical="center" wrapText="1"/>
    </xf>
    <xf numFmtId="10" fontId="9" fillId="0" borderId="0" xfId="1" applyNumberFormat="1" applyFont="1" applyFill="1" applyAlignment="1">
      <alignment horizontal="right"/>
    </xf>
    <xf numFmtId="0" fontId="10" fillId="2" borderId="0" xfId="0" applyFont="1" applyFill="1" applyAlignment="1">
      <alignment horizontal="left"/>
    </xf>
    <xf numFmtId="0" fontId="10" fillId="2" borderId="0" xfId="0" applyFont="1" applyFill="1" applyAlignment="1">
      <alignment horizontal="left" wrapText="1"/>
    </xf>
    <xf numFmtId="164" fontId="7" fillId="0" borderId="0" xfId="1" applyNumberFormat="1" applyFont="1" applyBorder="1" applyAlignment="1">
      <alignment horizontal="center" vertical="center"/>
    </xf>
    <xf numFmtId="168" fontId="0" fillId="0" borderId="0" xfId="0" applyNumberFormat="1" applyFont="1"/>
    <xf numFmtId="168" fontId="1" fillId="0" borderId="0" xfId="0" applyNumberFormat="1" applyFont="1"/>
    <xf numFmtId="164" fontId="9" fillId="0" borderId="0" xfId="1" applyNumberFormat="1" applyFont="1" applyFill="1" applyAlignment="1">
      <alignment horizontal="right" vertical="center" wrapText="1"/>
    </xf>
    <xf numFmtId="164" fontId="7" fillId="0" borderId="0" xfId="0" applyNumberFormat="1" applyFont="1" applyFill="1" applyAlignment="1">
      <alignment horizontal="right"/>
    </xf>
    <xf numFmtId="10" fontId="37" fillId="0" borderId="0" xfId="0" applyNumberFormat="1" applyFont="1"/>
    <xf numFmtId="0" fontId="10" fillId="2" borderId="0" xfId="0" applyFont="1" applyFill="1" applyAlignment="1"/>
    <xf numFmtId="0" fontId="2" fillId="2" borderId="0" xfId="0" applyFont="1" applyFill="1" applyAlignment="1">
      <alignment wrapText="1"/>
    </xf>
    <xf numFmtId="165" fontId="18" fillId="0" borderId="0" xfId="2" applyNumberFormat="1" applyFont="1" applyFill="1" applyAlignment="1">
      <alignment horizontal="right" vertical="center"/>
    </xf>
    <xf numFmtId="0" fontId="16" fillId="2" borderId="0" xfId="0" applyFont="1" applyFill="1"/>
    <xf numFmtId="3" fontId="9" fillId="0" borderId="0" xfId="0" applyNumberFormat="1" applyFont="1" applyFill="1"/>
    <xf numFmtId="1" fontId="9" fillId="0" borderId="0" xfId="1" applyNumberFormat="1" applyFont="1" applyBorder="1" applyAlignment="1">
      <alignment horizontal="center"/>
    </xf>
    <xf numFmtId="9" fontId="9" fillId="0" borderId="0" xfId="1" applyFont="1" applyAlignment="1">
      <alignment horizontal="left" vertical="center"/>
    </xf>
    <xf numFmtId="0" fontId="7" fillId="5" borderId="0" xfId="0" applyFont="1" applyFill="1" applyBorder="1" applyAlignment="1">
      <alignment horizontal="center"/>
    </xf>
    <xf numFmtId="0" fontId="17" fillId="0" borderId="0" xfId="0" applyFont="1" applyBorder="1" applyAlignment="1">
      <alignment vertical="center" wrapText="1"/>
    </xf>
    <xf numFmtId="1" fontId="9" fillId="5" borderId="0" xfId="1" applyNumberFormat="1" applyFont="1" applyFill="1" applyBorder="1" applyAlignment="1">
      <alignment horizontal="center"/>
    </xf>
    <xf numFmtId="0" fontId="25" fillId="0" borderId="0" xfId="0" applyFont="1" applyBorder="1" applyAlignment="1">
      <alignment vertical="center" wrapText="1"/>
    </xf>
    <xf numFmtId="166" fontId="12" fillId="0" borderId="0" xfId="1" applyNumberFormat="1" applyFont="1" applyBorder="1" applyAlignment="1">
      <alignment horizontal="center"/>
    </xf>
    <xf numFmtId="166" fontId="12" fillId="0" borderId="0" xfId="1" applyNumberFormat="1" applyFont="1" applyFill="1" applyBorder="1" applyAlignment="1">
      <alignment horizontal="center"/>
    </xf>
    <xf numFmtId="0" fontId="2" fillId="0" borderId="0" xfId="0" applyFont="1" applyFill="1" applyAlignment="1">
      <alignment wrapText="1"/>
    </xf>
    <xf numFmtId="0" fontId="2" fillId="0" borderId="0" xfId="0" applyFont="1" applyAlignment="1">
      <alignment wrapText="1"/>
    </xf>
    <xf numFmtId="9" fontId="7" fillId="0" borderId="0" xfId="0" applyNumberFormat="1" applyFont="1"/>
    <xf numFmtId="3" fontId="7" fillId="0" borderId="0" xfId="0" applyNumberFormat="1" applyFont="1" applyAlignment="1">
      <alignment horizontal="right"/>
    </xf>
    <xf numFmtId="0" fontId="0" fillId="0" borderId="0" xfId="0"/>
    <xf numFmtId="0" fontId="0" fillId="0" borderId="0" xfId="0" applyAlignment="1">
      <alignment horizontal="center"/>
    </xf>
    <xf numFmtId="0" fontId="10" fillId="0" borderId="0" xfId="0" applyFont="1" applyAlignment="1">
      <alignment horizontal="center"/>
    </xf>
    <xf numFmtId="10" fontId="9" fillId="0" borderId="0" xfId="0" applyNumberFormat="1" applyFont="1"/>
    <xf numFmtId="166" fontId="7" fillId="0" borderId="0" xfId="1" applyNumberFormat="1" applyFont="1" applyFill="1" applyAlignment="1">
      <alignment horizontal="right" vertical="center" wrapText="1"/>
    </xf>
    <xf numFmtId="166" fontId="7" fillId="0" borderId="0" xfId="0" applyNumberFormat="1" applyFont="1" applyFill="1" applyAlignment="1">
      <alignment horizontal="right"/>
    </xf>
    <xf numFmtId="166" fontId="9" fillId="0" borderId="0" xfId="1" applyNumberFormat="1" applyFont="1" applyFill="1" applyAlignment="1">
      <alignment horizontal="right" vertical="center" wrapText="1"/>
    </xf>
    <xf numFmtId="166" fontId="14" fillId="0" borderId="0" xfId="0" applyNumberFormat="1" applyFont="1" applyAlignment="1">
      <alignment horizontal="center"/>
    </xf>
    <xf numFmtId="166" fontId="14" fillId="0" borderId="0" xfId="0" applyNumberFormat="1" applyFont="1" applyAlignment="1">
      <alignment horizontal="center" wrapText="1"/>
    </xf>
    <xf numFmtId="166" fontId="7" fillId="0" borderId="0" xfId="0" applyNumberFormat="1" applyFont="1" applyAlignment="1">
      <alignment horizontal="center"/>
    </xf>
    <xf numFmtId="166" fontId="18" fillId="0" borderId="0" xfId="0" applyNumberFormat="1" applyFont="1" applyAlignment="1">
      <alignment horizontal="center"/>
    </xf>
    <xf numFmtId="166" fontId="18" fillId="0" borderId="0" xfId="0" applyNumberFormat="1" applyFont="1" applyAlignment="1">
      <alignment horizontal="center" wrapText="1"/>
    </xf>
    <xf numFmtId="166" fontId="12" fillId="0" borderId="0" xfId="0" applyNumberFormat="1" applyFont="1" applyAlignment="1">
      <alignment horizontal="center"/>
    </xf>
    <xf numFmtId="166" fontId="0" fillId="0" borderId="0" xfId="0" applyNumberFormat="1" applyFill="1"/>
    <xf numFmtId="166" fontId="0" fillId="0" borderId="0" xfId="0" applyNumberFormat="1"/>
    <xf numFmtId="166" fontId="0" fillId="0" borderId="0" xfId="0" applyNumberFormat="1" applyFont="1"/>
    <xf numFmtId="166" fontId="1" fillId="0" borderId="0" xfId="0" applyNumberFormat="1" applyFont="1"/>
    <xf numFmtId="0" fontId="2" fillId="0" borderId="0" xfId="0" applyFont="1" applyFill="1" applyAlignment="1">
      <alignment wrapText="1"/>
    </xf>
    <xf numFmtId="0" fontId="7" fillId="0" borderId="0" xfId="0" applyFont="1" applyAlignment="1">
      <alignment horizontal="center"/>
    </xf>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10" fontId="9" fillId="0" borderId="0" xfId="1" applyNumberFormat="1" applyFont="1" applyFill="1" applyBorder="1" applyAlignment="1">
      <alignment horizontal="center"/>
    </xf>
    <xf numFmtId="2" fontId="9" fillId="0" borderId="0" xfId="1" applyNumberFormat="1" applyFont="1" applyFill="1" applyBorder="1" applyAlignment="1">
      <alignment horizontal="center"/>
    </xf>
    <xf numFmtId="10" fontId="7" fillId="0" borderId="0" xfId="1" applyNumberFormat="1" applyFont="1" applyFill="1" applyAlignment="1">
      <alignment horizontal="center"/>
    </xf>
    <xf numFmtId="10" fontId="16" fillId="6" borderId="0" xfId="0" applyNumberFormat="1" applyFont="1" applyFill="1"/>
    <xf numFmtId="10" fontId="38" fillId="6" borderId="0" xfId="0" applyNumberFormat="1" applyFont="1" applyFill="1"/>
    <xf numFmtId="0" fontId="38" fillId="6" borderId="0" xfId="0" applyFont="1" applyFill="1"/>
    <xf numFmtId="10" fontId="16" fillId="0" borderId="0" xfId="0" applyNumberFormat="1" applyFont="1"/>
    <xf numFmtId="0" fontId="16" fillId="0" borderId="0" xfId="0" applyFont="1"/>
    <xf numFmtId="3" fontId="0" fillId="0" borderId="0" xfId="0" applyNumberFormat="1"/>
    <xf numFmtId="0" fontId="0" fillId="0" borderId="0" xfId="0"/>
    <xf numFmtId="0" fontId="7" fillId="0" borderId="0" xfId="0" applyFont="1" applyAlignment="1">
      <alignment horizontal="center"/>
    </xf>
    <xf numFmtId="0" fontId="1" fillId="2" borderId="0" xfId="0" applyFont="1" applyFill="1" applyAlignment="1"/>
    <xf numFmtId="0" fontId="1" fillId="5" borderId="0" xfId="0" applyFont="1" applyFill="1"/>
    <xf numFmtId="0" fontId="0" fillId="5" borderId="0" xfId="0" applyFill="1"/>
    <xf numFmtId="0" fontId="1" fillId="8" borderId="0" xfId="0" applyFont="1" applyFill="1" applyBorder="1"/>
    <xf numFmtId="0" fontId="1" fillId="5" borderId="0" xfId="0" applyFont="1" applyFill="1" applyAlignment="1"/>
    <xf numFmtId="166" fontId="14" fillId="5" borderId="0" xfId="0" applyNumberFormat="1" applyFont="1" applyFill="1"/>
    <xf numFmtId="0" fontId="14" fillId="5" borderId="0" xfId="0" applyFont="1" applyFill="1" applyAlignment="1">
      <alignment horizontal="right"/>
    </xf>
    <xf numFmtId="9" fontId="7" fillId="5" borderId="0" xfId="1" applyFont="1" applyFill="1"/>
    <xf numFmtId="10" fontId="7" fillId="5" borderId="0" xfId="2" applyNumberFormat="1" applyFont="1" applyFill="1" applyAlignment="1">
      <alignment horizontal="right"/>
    </xf>
    <xf numFmtId="0" fontId="7" fillId="5" borderId="0" xfId="0" applyFont="1" applyFill="1" applyAlignment="1">
      <alignment horizontal="center"/>
    </xf>
    <xf numFmtId="164" fontId="7" fillId="5" borderId="0" xfId="0" applyNumberFormat="1" applyFont="1" applyFill="1" applyBorder="1" applyAlignment="1">
      <alignment horizontal="center" vertical="center"/>
    </xf>
    <xf numFmtId="10" fontId="7" fillId="5" borderId="0" xfId="0" applyNumberFormat="1" applyFont="1" applyFill="1" applyAlignment="1">
      <alignment horizontal="right"/>
    </xf>
    <xf numFmtId="10" fontId="7" fillId="0" borderId="0" xfId="0" applyNumberFormat="1" applyFont="1" applyFill="1"/>
    <xf numFmtId="5" fontId="7" fillId="0" borderId="0" xfId="2" applyNumberFormat="1" applyFont="1"/>
    <xf numFmtId="3" fontId="0" fillId="5" borderId="0" xfId="0" applyNumberFormat="1" applyFill="1"/>
    <xf numFmtId="0" fontId="7" fillId="5" borderId="0" xfId="0" applyFont="1" applyFill="1"/>
    <xf numFmtId="0" fontId="23" fillId="5" borderId="0" xfId="0" applyFont="1" applyFill="1" applyBorder="1" applyAlignment="1">
      <alignment horizontal="right" vertical="center" wrapText="1"/>
    </xf>
    <xf numFmtId="0" fontId="0" fillId="0" borderId="0" xfId="0"/>
    <xf numFmtId="0" fontId="2" fillId="0" borderId="0" xfId="0" applyFont="1" applyAlignment="1">
      <alignment wrapText="1"/>
    </xf>
    <xf numFmtId="0" fontId="2" fillId="0" borderId="0" xfId="0" applyFont="1" applyFill="1" applyAlignment="1">
      <alignment horizontal="center" vertical="center"/>
    </xf>
    <xf numFmtId="10" fontId="0" fillId="0" borderId="0" xfId="0" applyNumberFormat="1" applyFill="1"/>
    <xf numFmtId="0" fontId="25" fillId="0" borderId="0" xfId="0" applyFont="1" applyFill="1" applyAlignment="1">
      <alignment vertical="center" wrapText="1"/>
    </xf>
    <xf numFmtId="0" fontId="1" fillId="0" borderId="0" xfId="0" applyFont="1" applyFill="1" applyAlignment="1"/>
    <xf numFmtId="0" fontId="0" fillId="0" borderId="0" xfId="0"/>
    <xf numFmtId="0" fontId="9" fillId="0" borderId="0" xfId="0" applyFont="1"/>
    <xf numFmtId="0" fontId="2" fillId="0" borderId="0" xfId="0" applyFont="1" applyAlignment="1">
      <alignment horizontal="center" vertical="center" wrapText="1"/>
    </xf>
    <xf numFmtId="0" fontId="12" fillId="0" borderId="0" xfId="0" applyFont="1"/>
    <xf numFmtId="165" fontId="7" fillId="0" borderId="0" xfId="2" applyNumberFormat="1" applyFont="1"/>
    <xf numFmtId="0" fontId="2" fillId="0" borderId="0" xfId="0" applyFont="1" applyAlignment="1">
      <alignment wrapText="1"/>
    </xf>
    <xf numFmtId="0" fontId="0" fillId="0" borderId="0" xfId="0"/>
    <xf numFmtId="0" fontId="0" fillId="0" borderId="0" xfId="0" applyFill="1"/>
    <xf numFmtId="0" fontId="7" fillId="0" borderId="0" xfId="0" applyFont="1" applyFill="1" applyAlignment="1">
      <alignment horizontal="left" vertical="center"/>
    </xf>
    <xf numFmtId="0" fontId="31" fillId="0" borderId="0" xfId="0" applyFont="1" applyFill="1" applyAlignment="1">
      <alignment horizontal="center" vertical="center" wrapText="1"/>
    </xf>
    <xf numFmtId="0" fontId="7" fillId="0" borderId="0" xfId="0" applyFont="1" applyFill="1" applyAlignment="1">
      <alignment horizontal="right"/>
    </xf>
    <xf numFmtId="3" fontId="7" fillId="0" borderId="0" xfId="0" applyNumberFormat="1" applyFont="1" applyFill="1"/>
    <xf numFmtId="0" fontId="7" fillId="0" borderId="0" xfId="0" applyFont="1" applyFill="1"/>
    <xf numFmtId="0" fontId="0" fillId="0" borderId="0" xfId="0"/>
    <xf numFmtId="0" fontId="0" fillId="0" borderId="0" xfId="0"/>
    <xf numFmtId="0" fontId="7" fillId="0" borderId="0" xfId="0" applyFont="1" applyBorder="1"/>
    <xf numFmtId="0" fontId="0" fillId="2" borderId="0" xfId="0" applyFill="1"/>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0" fontId="0" fillId="0" borderId="0" xfId="0"/>
    <xf numFmtId="0" fontId="7" fillId="0" borderId="0" xfId="0" applyFont="1" applyBorder="1"/>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0" fontId="0" fillId="0" borderId="0" xfId="0"/>
    <xf numFmtId="0" fontId="0" fillId="0" borderId="0" xfId="0" applyFont="1"/>
    <xf numFmtId="0" fontId="2" fillId="0" borderId="0" xfId="0" applyFont="1" applyFill="1" applyAlignment="1">
      <alignment wrapText="1"/>
    </xf>
    <xf numFmtId="0" fontId="2" fillId="0" borderId="0" xfId="0" applyFont="1" applyFill="1" applyAlignment="1">
      <alignment horizontal="center" wrapText="1"/>
    </xf>
    <xf numFmtId="0" fontId="2" fillId="0" borderId="0" xfId="0" applyFont="1" applyBorder="1" applyAlignment="1">
      <alignment horizontal="center" vertical="center" wrapText="1"/>
    </xf>
    <xf numFmtId="10" fontId="9" fillId="0" borderId="0" xfId="1" applyNumberFormat="1" applyFont="1" applyFill="1" applyBorder="1" applyAlignment="1">
      <alignment horizontal="center"/>
    </xf>
    <xf numFmtId="9" fontId="14" fillId="0" borderId="0" xfId="0" applyNumberFormat="1" applyFont="1" applyFill="1" applyAlignment="1">
      <alignment horizontal="right"/>
    </xf>
    <xf numFmtId="0" fontId="0" fillId="0" borderId="0" xfId="0"/>
    <xf numFmtId="0" fontId="1" fillId="0" borderId="0" xfId="0" applyFont="1"/>
    <xf numFmtId="9" fontId="0" fillId="0" borderId="0" xfId="0" applyNumberFormat="1"/>
    <xf numFmtId="10" fontId="38" fillId="6" borderId="0" xfId="0" applyNumberFormat="1" applyFont="1" applyFill="1"/>
    <xf numFmtId="0" fontId="0" fillId="0" borderId="0" xfId="0"/>
    <xf numFmtId="9" fontId="0" fillId="0" borderId="0" xfId="0" applyNumberFormat="1"/>
    <xf numFmtId="0" fontId="0" fillId="0" borderId="0" xfId="0"/>
    <xf numFmtId="6" fontId="0" fillId="0" borderId="0" xfId="0" applyNumberFormat="1"/>
    <xf numFmtId="0" fontId="0" fillId="0" borderId="0" xfId="0"/>
    <xf numFmtId="9" fontId="7" fillId="0" borderId="0" xfId="1" applyFont="1"/>
    <xf numFmtId="0" fontId="9" fillId="0" borderId="0" xfId="0" applyFont="1"/>
    <xf numFmtId="9" fontId="12" fillId="0" borderId="0" xfId="1" applyFont="1"/>
    <xf numFmtId="166" fontId="7" fillId="0" borderId="0" xfId="1" applyNumberFormat="1" applyFont="1"/>
    <xf numFmtId="166" fontId="9" fillId="0" borderId="0" xfId="1" applyNumberFormat="1" applyFont="1"/>
    <xf numFmtId="9" fontId="0" fillId="0" borderId="0" xfId="0" applyNumberFormat="1"/>
    <xf numFmtId="0" fontId="2" fillId="0" borderId="0" xfId="0" applyFont="1" applyFill="1" applyBorder="1" applyAlignment="1">
      <alignment horizontal="center" vertical="center" wrapText="1"/>
    </xf>
    <xf numFmtId="0" fontId="2" fillId="0" borderId="0" xfId="0" applyFont="1" applyAlignment="1">
      <alignment horizontal="center" vertical="center"/>
    </xf>
    <xf numFmtId="0" fontId="0" fillId="0" borderId="0" xfId="0" applyFont="1"/>
    <xf numFmtId="166" fontId="7" fillId="0" borderId="0" xfId="1" applyNumberFormat="1" applyFont="1"/>
    <xf numFmtId="10" fontId="0" fillId="0" borderId="0" xfId="0" applyNumberFormat="1"/>
    <xf numFmtId="165" fontId="9" fillId="0" borderId="0" xfId="2" applyNumberFormat="1" applyFont="1"/>
    <xf numFmtId="0" fontId="26" fillId="0" borderId="0" xfId="0" applyFont="1" applyAlignment="1">
      <alignment horizontal="center" vertical="center" wrapText="1"/>
    </xf>
    <xf numFmtId="0" fontId="0" fillId="0" borderId="0" xfId="0"/>
    <xf numFmtId="0" fontId="10" fillId="0" borderId="0" xfId="0" applyFont="1" applyAlignment="1">
      <alignment horizontal="center" vertical="center" wrapText="1"/>
    </xf>
    <xf numFmtId="0" fontId="2" fillId="0" borderId="0" xfId="0" applyFont="1" applyFill="1" applyBorder="1" applyAlignment="1">
      <alignment horizontal="center" vertical="center" wrapText="1"/>
    </xf>
    <xf numFmtId="0" fontId="0" fillId="0" borderId="0" xfId="0" applyAlignment="1">
      <alignment horizontal="center" vertical="center" wrapText="1"/>
    </xf>
    <xf numFmtId="6" fontId="0" fillId="0" borderId="0" xfId="0" applyNumberFormat="1"/>
    <xf numFmtId="0" fontId="0" fillId="0" borderId="0" xfId="0"/>
    <xf numFmtId="0" fontId="1" fillId="0" borderId="0" xfId="0" applyFont="1"/>
    <xf numFmtId="10" fontId="0" fillId="0" borderId="0" xfId="0" applyNumberFormat="1"/>
    <xf numFmtId="0" fontId="10" fillId="0" borderId="0" xfId="0" applyFont="1" applyAlignment="1">
      <alignment horizontal="center"/>
    </xf>
    <xf numFmtId="10" fontId="0" fillId="0" borderId="0" xfId="0" applyNumberFormat="1" applyFill="1"/>
    <xf numFmtId="0" fontId="15" fillId="0" borderId="0" xfId="0" applyFont="1" applyAlignment="1">
      <alignment vertical="center" wrapText="1"/>
    </xf>
    <xf numFmtId="0" fontId="7" fillId="0" borderId="0" xfId="0" applyFont="1" applyAlignment="1">
      <alignment horizontal="center" vertical="center"/>
    </xf>
    <xf numFmtId="0" fontId="15" fillId="0" borderId="0" xfId="0" applyFont="1" applyAlignment="1">
      <alignment horizontal="right" vertical="center" wrapText="1"/>
    </xf>
    <xf numFmtId="0" fontId="2" fillId="0" borderId="0" xfId="0" applyFont="1"/>
    <xf numFmtId="0" fontId="23" fillId="0" borderId="0" xfId="0" applyFont="1" applyFill="1" applyBorder="1" applyAlignment="1">
      <alignment horizontal="right" vertical="center" wrapText="1"/>
    </xf>
    <xf numFmtId="0" fontId="31" fillId="0" borderId="0" xfId="0" applyFont="1" applyAlignment="1">
      <alignment horizontal="center" vertical="center" wrapText="1"/>
    </xf>
    <xf numFmtId="0" fontId="2" fillId="0" borderId="0" xfId="0" applyFont="1" applyAlignment="1">
      <alignment horizontal="center"/>
    </xf>
    <xf numFmtId="0" fontId="0" fillId="0" borderId="0" xfId="0"/>
    <xf numFmtId="9" fontId="0" fillId="0" borderId="0" xfId="0" applyNumberFormat="1"/>
    <xf numFmtId="0" fontId="2" fillId="0" borderId="0" xfId="0" applyFont="1" applyAlignment="1">
      <alignment horizontal="center"/>
    </xf>
    <xf numFmtId="0" fontId="2" fillId="0" borderId="0" xfId="0" applyFont="1" applyAlignment="1">
      <alignment horizontal="center" wrapText="1"/>
    </xf>
    <xf numFmtId="10" fontId="23" fillId="0" borderId="0" xfId="0" applyNumberFormat="1"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166" fontId="9" fillId="0" borderId="0" xfId="1" applyNumberFormat="1" applyFont="1" applyBorder="1" applyAlignment="1">
      <alignment horizontal="center"/>
    </xf>
    <xf numFmtId="166" fontId="9" fillId="0" borderId="0" xfId="1" applyNumberFormat="1" applyFont="1" applyFill="1" applyBorder="1" applyAlignment="1">
      <alignment horizontal="center"/>
    </xf>
    <xf numFmtId="0" fontId="2" fillId="0" borderId="0" xfId="0" applyFont="1" applyAlignment="1">
      <alignment horizontal="center" wrapText="1"/>
    </xf>
    <xf numFmtId="1" fontId="9" fillId="0" borderId="0" xfId="1" applyNumberFormat="1" applyFont="1" applyBorder="1" applyAlignment="1">
      <alignment horizontal="center"/>
    </xf>
    <xf numFmtId="1" fontId="9" fillId="5" borderId="0" xfId="1" applyNumberFormat="1" applyFont="1" applyFill="1" applyBorder="1" applyAlignment="1">
      <alignment horizontal="center"/>
    </xf>
    <xf numFmtId="0" fontId="0" fillId="0" borderId="0" xfId="0"/>
    <xf numFmtId="10" fontId="0" fillId="0" borderId="0" xfId="0" applyNumberFormat="1"/>
    <xf numFmtId="0" fontId="7" fillId="0" borderId="0" xfId="0" applyFont="1"/>
    <xf numFmtId="10" fontId="7" fillId="0" borderId="0" xfId="0" applyNumberFormat="1" applyFont="1"/>
    <xf numFmtId="0" fontId="0" fillId="0" borderId="0" xfId="0"/>
    <xf numFmtId="9" fontId="0" fillId="0" borderId="0" xfId="0" applyNumberFormat="1"/>
    <xf numFmtId="0" fontId="0" fillId="0" borderId="0" xfId="0"/>
    <xf numFmtId="10" fontId="0" fillId="0" borderId="0" xfId="0" applyNumberFormat="1"/>
    <xf numFmtId="0" fontId="2" fillId="0" borderId="0" xfId="0" applyFont="1" applyFill="1" applyAlignment="1">
      <alignment wrapText="1"/>
    </xf>
    <xf numFmtId="1" fontId="7" fillId="0" borderId="0" xfId="1" applyNumberFormat="1" applyFont="1" applyBorder="1" applyAlignment="1">
      <alignment horizontal="right"/>
    </xf>
    <xf numFmtId="1" fontId="7" fillId="0" borderId="0" xfId="0" applyNumberFormat="1" applyFont="1" applyAlignment="1">
      <alignment horizontal="right"/>
    </xf>
    <xf numFmtId="0" fontId="0" fillId="0" borderId="0" xfId="0" applyNumberFormat="1" applyFont="1"/>
    <xf numFmtId="3" fontId="1" fillId="0" borderId="0" xfId="0" applyNumberFormat="1" applyFont="1"/>
    <xf numFmtId="3" fontId="0" fillId="0" borderId="0" xfId="0" applyNumberFormat="1" applyFont="1"/>
    <xf numFmtId="0" fontId="7" fillId="0" borderId="0" xfId="0" applyFont="1" applyFill="1" applyAlignment="1">
      <alignment horizontal="right" vertical="center" wrapText="1"/>
    </xf>
    <xf numFmtId="0" fontId="9" fillId="0" borderId="0" xfId="0" applyFont="1" applyAlignment="1">
      <alignment horizontal="center"/>
    </xf>
    <xf numFmtId="0" fontId="0" fillId="8" borderId="0" xfId="0" applyFont="1" applyFill="1" applyBorder="1"/>
    <xf numFmtId="0" fontId="0" fillId="5" borderId="0" xfId="0" applyFont="1" applyFill="1" applyBorder="1"/>
    <xf numFmtId="0" fontId="7" fillId="0" borderId="0" xfId="0" applyFont="1" applyAlignment="1">
      <alignment horizontal="center"/>
    </xf>
    <xf numFmtId="0" fontId="1" fillId="2" borderId="0" xfId="0" applyFont="1" applyFill="1" applyAlignment="1"/>
    <xf numFmtId="0" fontId="2" fillId="0" borderId="0" xfId="0" applyFont="1" applyFill="1" applyAlignment="1">
      <alignment wrapText="1"/>
    </xf>
    <xf numFmtId="0" fontId="2" fillId="0" borderId="0" xfId="0" applyFont="1" applyFill="1" applyAlignment="1"/>
    <xf numFmtId="0" fontId="3" fillId="0" borderId="0" xfId="0" applyFont="1" applyFill="1" applyAlignment="1">
      <alignment wrapText="1"/>
    </xf>
    <xf numFmtId="0" fontId="2" fillId="0" borderId="0" xfId="0" applyFont="1" applyAlignment="1">
      <alignment wrapText="1"/>
    </xf>
    <xf numFmtId="0" fontId="1" fillId="2" borderId="0" xfId="0" applyFont="1" applyFill="1" applyAlignment="1">
      <alignment horizontal="left"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1" fillId="0" borderId="0" xfId="0" applyFont="1" applyFill="1" applyAlignment="1">
      <alignment wrapText="1"/>
    </xf>
    <xf numFmtId="0" fontId="2" fillId="0" borderId="0" xfId="0" applyFont="1" applyFill="1" applyAlignment="1">
      <alignment horizontal="left" wrapText="1"/>
    </xf>
    <xf numFmtId="0" fontId="2" fillId="0" borderId="0" xfId="0" applyFont="1" applyFill="1" applyBorder="1" applyAlignment="1">
      <alignment wrapText="1"/>
    </xf>
    <xf numFmtId="0" fontId="0" fillId="0" borderId="0" xfId="0" applyAlignment="1">
      <alignment wrapText="1"/>
    </xf>
    <xf numFmtId="0" fontId="2" fillId="0" borderId="0" xfId="0" applyFont="1" applyAlignment="1">
      <alignment horizontal="left" wrapText="1"/>
    </xf>
    <xf numFmtId="0" fontId="1" fillId="2" borderId="0" xfId="0" applyFont="1" applyFill="1" applyAlignment="1">
      <alignment horizontal="left"/>
    </xf>
    <xf numFmtId="0" fontId="1" fillId="2" borderId="0" xfId="0" applyFont="1" applyFill="1" applyAlignment="1">
      <alignment wrapText="1"/>
    </xf>
    <xf numFmtId="0" fontId="10" fillId="3" borderId="0" xfId="0" applyFont="1" applyFill="1" applyAlignment="1">
      <alignment horizontal="center" vertical="center"/>
    </xf>
    <xf numFmtId="0" fontId="7" fillId="0" borderId="0" xfId="0" applyFont="1" applyAlignment="1">
      <alignment wrapText="1"/>
    </xf>
    <xf numFmtId="0" fontId="2" fillId="0" borderId="0" xfId="0" applyFont="1" applyAlignment="1">
      <alignment horizontal="center"/>
    </xf>
    <xf numFmtId="0" fontId="9" fillId="0" borderId="0" xfId="0" applyFont="1" applyAlignment="1">
      <alignment horizontal="center"/>
    </xf>
    <xf numFmtId="0" fontId="0" fillId="0" borderId="0" xfId="0" applyAlignment="1">
      <alignment horizontal="center"/>
    </xf>
    <xf numFmtId="0" fontId="0" fillId="0" borderId="0" xfId="0" applyAlignment="1"/>
    <xf numFmtId="0" fontId="2" fillId="0" borderId="0" xfId="0" applyFont="1" applyAlignment="1">
      <alignment horizontal="center" wrapText="1"/>
    </xf>
    <xf numFmtId="0" fontId="7" fillId="0" borderId="0" xfId="0" applyFont="1" applyAlignment="1">
      <alignment horizontal="center"/>
    </xf>
    <xf numFmtId="0" fontId="7" fillId="0" borderId="0" xfId="0" applyFont="1" applyFill="1" applyAlignment="1"/>
  </cellXfs>
  <cellStyles count="4">
    <cellStyle name="Currency" xfId="2" builtinId="4"/>
    <cellStyle name="Hyperlink" xfId="3" builtinId="8"/>
    <cellStyle name="Normal" xfId="0" builtinId="0"/>
    <cellStyle name="Percent" xfId="1" builtinId="5"/>
  </cellStyles>
  <dxfs count="2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Mercer Basic Needs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Overview'!$A$14,'0. Overview'!$A$34,'0. Overview'!$A$55,'0. Overview'!$A$82,'0. Overview'!$A$96,'0. Overview'!$A$116,'0. Overview'!$A$148,'0. Overview'!$A$168,'0. Overview'!$A$193,'0. Overview'!$A$212,'0. Overview'!$A$225)</c:f>
              <c:strCache>
                <c:ptCount val="11"/>
                <c:pt idx="0">
                  <c:v>Mercer</c:v>
                </c:pt>
                <c:pt idx="1">
                  <c:v>Mercer</c:v>
                </c:pt>
                <c:pt idx="2">
                  <c:v>Mercer</c:v>
                </c:pt>
                <c:pt idx="3">
                  <c:v>Mercer</c:v>
                </c:pt>
                <c:pt idx="4">
                  <c:v>Mercer</c:v>
                </c:pt>
                <c:pt idx="5">
                  <c:v>Mercer</c:v>
                </c:pt>
                <c:pt idx="6">
                  <c:v>Mercer</c:v>
                </c:pt>
                <c:pt idx="7">
                  <c:v>Mercer</c:v>
                </c:pt>
                <c:pt idx="8">
                  <c:v>Mercer</c:v>
                </c:pt>
                <c:pt idx="9">
                  <c:v>Mercer</c:v>
                </c:pt>
                <c:pt idx="10">
                  <c:v>Mercer</c:v>
                </c:pt>
              </c:strCache>
            </c:strRef>
          </c:cat>
          <c:val>
            <c:numRef>
              <c:f>('0. Overview'!$C$14,'0. Overview'!$C$34,'0. Overview'!$C$55,'0. Overview'!$C$82,'0. Overview'!$C$96,'0. Overview'!$C$116,'0. Overview'!$C$148,'0. Overview'!$C$168,'0. Overview'!$C$193,'0. Overview'!$C$212,'0. Overview'!$C$225)</c:f>
              <c:numCache>
                <c:formatCode>General</c:formatCode>
                <c:ptCount val="11"/>
                <c:pt idx="0">
                  <c:v>22</c:v>
                </c:pt>
                <c:pt idx="1">
                  <c:v>22</c:v>
                </c:pt>
                <c:pt idx="2">
                  <c:v>22</c:v>
                </c:pt>
                <c:pt idx="3">
                  <c:v>22</c:v>
                </c:pt>
                <c:pt idx="4">
                  <c:v>22</c:v>
                </c:pt>
                <c:pt idx="5">
                  <c:v>22</c:v>
                </c:pt>
                <c:pt idx="6">
                  <c:v>22</c:v>
                </c:pt>
                <c:pt idx="7">
                  <c:v>22</c:v>
                </c:pt>
                <c:pt idx="8">
                  <c:v>22</c:v>
                </c:pt>
                <c:pt idx="9">
                  <c:v>22</c:v>
                </c:pt>
                <c:pt idx="10">
                  <c:v>22</c:v>
                </c:pt>
              </c:numCache>
            </c:numRef>
          </c:val>
          <c:extLst xmlns:c16r2="http://schemas.microsoft.com/office/drawing/2015/06/chart">
            <c:ext xmlns:c16="http://schemas.microsoft.com/office/drawing/2014/chart" uri="{C3380CC4-5D6E-409C-BE32-E72D297353CC}">
              <c16:uniqueId val="{00000000-DF1F-44C6-9CD0-83FB5A3A57E5}"/>
            </c:ext>
          </c:extLst>
        </c:ser>
        <c:dLbls>
          <c:showLegendKey val="0"/>
          <c:showVal val="0"/>
          <c:showCatName val="0"/>
          <c:showSerName val="0"/>
          <c:showPercent val="0"/>
          <c:showBubbleSize val="0"/>
        </c:dLbls>
        <c:gapWidth val="150"/>
        <c:overlap val="100"/>
        <c:axId val="300429536"/>
        <c:axId val="300430320"/>
      </c:barChart>
      <c:barChart>
        <c:barDir val="bar"/>
        <c:grouping val="stacked"/>
        <c:varyColors val="0"/>
        <c:ser>
          <c:idx val="2"/>
          <c:order val="1"/>
          <c:spPr>
            <a:noFill/>
            <a:ln>
              <a:noFill/>
            </a:ln>
            <a:effectLst/>
          </c:spPr>
          <c:invertIfNegative val="0"/>
          <c:cat>
            <c:strRef>
              <c:f>('0. Overview'!$A$14,'0. Overview'!$A$34,'0. Overview'!$A$55,'0. Overview'!$A$82,'0. Overview'!$A$96,'0. Overview'!$A$116,'0. Overview'!$A$148,'0. Overview'!$A$168,'0. Overview'!$A$193,'0. Overview'!$A$212,'0. Overview'!$A$225)</c:f>
              <c:strCache>
                <c:ptCount val="11"/>
                <c:pt idx="0">
                  <c:v>Mercer</c:v>
                </c:pt>
                <c:pt idx="1">
                  <c:v>Mercer</c:v>
                </c:pt>
                <c:pt idx="2">
                  <c:v>Mercer</c:v>
                </c:pt>
                <c:pt idx="3">
                  <c:v>Mercer</c:v>
                </c:pt>
                <c:pt idx="4">
                  <c:v>Mercer</c:v>
                </c:pt>
                <c:pt idx="5">
                  <c:v>Mercer</c:v>
                </c:pt>
                <c:pt idx="6">
                  <c:v>Mercer</c:v>
                </c:pt>
                <c:pt idx="7">
                  <c:v>Mercer</c:v>
                </c:pt>
                <c:pt idx="8">
                  <c:v>Mercer</c:v>
                </c:pt>
                <c:pt idx="9">
                  <c:v>Mercer</c:v>
                </c:pt>
                <c:pt idx="10">
                  <c:v>Mercer</c:v>
                </c:pt>
              </c:strCache>
            </c:strRef>
          </c:cat>
          <c:val>
            <c:numRef>
              <c:f>('0. Overview'!$D$14,'0. Overview'!$D$34,'0. Overview'!$D$55,'0. Overview'!$D$82,'0. Overview'!$D$96,'0. Overview'!$D$116,'0. Overview'!$D$148,'0. Overview'!$D$168,'0. Overview'!$D$193,'0. Overview'!$D$212,'0. Overview'!$D$225)</c:f>
              <c:numCache>
                <c:formatCode>General</c:formatCode>
                <c:ptCount val="11"/>
                <c:pt idx="0">
                  <c:v>9.875</c:v>
                </c:pt>
                <c:pt idx="1">
                  <c:v>11.875</c:v>
                </c:pt>
                <c:pt idx="2">
                  <c:v>12.875</c:v>
                </c:pt>
                <c:pt idx="3">
                  <c:v>6.875</c:v>
                </c:pt>
                <c:pt idx="4">
                  <c:v>15.875</c:v>
                </c:pt>
                <c:pt idx="5">
                  <c:v>17.875</c:v>
                </c:pt>
                <c:pt idx="6">
                  <c:v>7.875</c:v>
                </c:pt>
                <c:pt idx="7">
                  <c:v>9.875</c:v>
                </c:pt>
                <c:pt idx="8">
                  <c:v>6.875</c:v>
                </c:pt>
                <c:pt idx="9">
                  <c:v>7.875</c:v>
                </c:pt>
                <c:pt idx="10">
                  <c:v>16.875</c:v>
                </c:pt>
              </c:numCache>
            </c:numRef>
          </c:val>
          <c:extLst xmlns:c16r2="http://schemas.microsoft.com/office/drawing/2015/06/chart">
            <c:ext xmlns:c16="http://schemas.microsoft.com/office/drawing/2014/chart" uri="{C3380CC4-5D6E-409C-BE32-E72D297353CC}">
              <c16:uniqueId val="{00000001-DF1F-44C6-9CD0-83FB5A3A57E5}"/>
            </c:ext>
          </c:extLst>
        </c:ser>
        <c:ser>
          <c:idx val="3"/>
          <c:order val="2"/>
          <c:spPr>
            <a:solidFill>
              <a:schemeClr val="bg2">
                <a:lumMod val="75000"/>
              </a:schemeClr>
            </a:solidFill>
            <a:ln>
              <a:solidFill>
                <a:schemeClr val="tx1"/>
              </a:solidFill>
            </a:ln>
            <a:effectLst/>
          </c:spPr>
          <c:invertIfNegative val="0"/>
          <c:cat>
            <c:strRef>
              <c:f>('0. Overview'!$A$14,'0. Overview'!$A$34,'0. Overview'!$A$55,'0. Overview'!$A$82,'0. Overview'!$A$96,'0. Overview'!$A$116,'0. Overview'!$A$148,'0. Overview'!$A$168,'0. Overview'!$A$193,'0. Overview'!$A$212,'0. Overview'!$A$225)</c:f>
              <c:strCache>
                <c:ptCount val="11"/>
                <c:pt idx="0">
                  <c:v>Mercer</c:v>
                </c:pt>
                <c:pt idx="1">
                  <c:v>Mercer</c:v>
                </c:pt>
                <c:pt idx="2">
                  <c:v>Mercer</c:v>
                </c:pt>
                <c:pt idx="3">
                  <c:v>Mercer</c:v>
                </c:pt>
                <c:pt idx="4">
                  <c:v>Mercer</c:v>
                </c:pt>
                <c:pt idx="5">
                  <c:v>Mercer</c:v>
                </c:pt>
                <c:pt idx="6">
                  <c:v>Mercer</c:v>
                </c:pt>
                <c:pt idx="7">
                  <c:v>Mercer</c:v>
                </c:pt>
                <c:pt idx="8">
                  <c:v>Mercer</c:v>
                </c:pt>
                <c:pt idx="9">
                  <c:v>Mercer</c:v>
                </c:pt>
                <c:pt idx="10">
                  <c:v>Mercer</c:v>
                </c:pt>
              </c:strCache>
            </c:strRef>
          </c:cat>
          <c:val>
            <c:numRef>
              <c:f>('0. Overview'!$E$14,'0. Overview'!$E$34,'0. Overview'!$E$55,'0. Overview'!$E$82,'0. Overview'!$E$96,'0. Overview'!$E$116,'0. Overview'!$E$148,'0. Overview'!$E$168,'0. Overview'!$E$193,'0. Overview'!$E$212,'0. Overview'!$E$225)</c:f>
              <c:numCache>
                <c:formatCode>General</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extLst xmlns:c16r2="http://schemas.microsoft.com/office/drawing/2015/06/chart">
            <c:ext xmlns:c16="http://schemas.microsoft.com/office/drawing/2014/chart" uri="{C3380CC4-5D6E-409C-BE32-E72D297353CC}">
              <c16:uniqueId val="{00000002-DF1F-44C6-9CD0-83FB5A3A57E5}"/>
            </c:ext>
          </c:extLst>
        </c:ser>
        <c:dLbls>
          <c:showLegendKey val="0"/>
          <c:showVal val="0"/>
          <c:showCatName val="0"/>
          <c:showSerName val="0"/>
          <c:showPercent val="0"/>
          <c:showBubbleSize val="0"/>
        </c:dLbls>
        <c:gapWidth val="50"/>
        <c:overlap val="100"/>
        <c:axId val="307010960"/>
        <c:axId val="300430712"/>
      </c:barChart>
      <c:catAx>
        <c:axId val="300429536"/>
        <c:scaling>
          <c:orientation val="maxMin"/>
        </c:scaling>
        <c:delete val="1"/>
        <c:axPos val="l"/>
        <c:numFmt formatCode="General" sourceLinked="1"/>
        <c:majorTickMark val="none"/>
        <c:minorTickMark val="none"/>
        <c:tickLblPos val="nextTo"/>
        <c:crossAx val="300430320"/>
        <c:crosses val="autoZero"/>
        <c:auto val="1"/>
        <c:lblAlgn val="ctr"/>
        <c:lblOffset val="100"/>
        <c:noMultiLvlLbl val="0"/>
      </c:catAx>
      <c:valAx>
        <c:axId val="300430320"/>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00429536"/>
        <c:crosses val="autoZero"/>
        <c:crossBetween val="between"/>
      </c:valAx>
      <c:valAx>
        <c:axId val="300430712"/>
        <c:scaling>
          <c:orientation val="minMax"/>
          <c:max val="22"/>
          <c:min val="0"/>
        </c:scaling>
        <c:delete val="1"/>
        <c:axPos val="b"/>
        <c:numFmt formatCode="General" sourceLinked="1"/>
        <c:majorTickMark val="out"/>
        <c:minorTickMark val="none"/>
        <c:tickLblPos val="nextTo"/>
        <c:crossAx val="307010960"/>
        <c:crosses val="max"/>
        <c:crossBetween val="between"/>
      </c:valAx>
      <c:catAx>
        <c:axId val="307010960"/>
        <c:scaling>
          <c:orientation val="maxMin"/>
        </c:scaling>
        <c:delete val="1"/>
        <c:axPos val="r"/>
        <c:numFmt formatCode="General" sourceLinked="1"/>
        <c:majorTickMark val="out"/>
        <c:minorTickMark val="none"/>
        <c:tickLblPos val="nextTo"/>
        <c:crossAx val="300430712"/>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Mercer County Service Needs Overview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Overview'!$A$255,'0. Overview'!$A$286,'0. Overview'!$A$306,'0. Overview'!$A$321,'0. Overview'!$A$339,'0. Overview'!$A$377,'0. Overview'!$A$400,'0. Overview'!$A$413,'0. Overview'!$A$435)</c:f>
              <c:strCache>
                <c:ptCount val="9"/>
                <c:pt idx="0">
                  <c:v>Mercer</c:v>
                </c:pt>
                <c:pt idx="1">
                  <c:v>Mercer</c:v>
                </c:pt>
                <c:pt idx="2">
                  <c:v>Mercer</c:v>
                </c:pt>
                <c:pt idx="3">
                  <c:v>Mercer</c:v>
                </c:pt>
                <c:pt idx="4">
                  <c:v>Mercer</c:v>
                </c:pt>
                <c:pt idx="5">
                  <c:v>Mercer</c:v>
                </c:pt>
                <c:pt idx="6">
                  <c:v>Mercer</c:v>
                </c:pt>
                <c:pt idx="7">
                  <c:v>Mercer</c:v>
                </c:pt>
                <c:pt idx="8">
                  <c:v>Mercer</c:v>
                </c:pt>
              </c:strCache>
            </c:strRef>
          </c:cat>
          <c:val>
            <c:numRef>
              <c:f>('0. Overview'!$C$255,'0. Overview'!$C$286,'0. Overview'!$C$306,'0. Overview'!$C$321,'0. Overview'!$C$339,'0. Overview'!$C$377,'0. Overview'!$C$400,'0. Overview'!$C$413,'0. Overview'!$C$435)</c:f>
              <c:numCache>
                <c:formatCode>General</c:formatCode>
                <c:ptCount val="9"/>
                <c:pt idx="0">
                  <c:v>22</c:v>
                </c:pt>
                <c:pt idx="1">
                  <c:v>22</c:v>
                </c:pt>
                <c:pt idx="2">
                  <c:v>22</c:v>
                </c:pt>
                <c:pt idx="3">
                  <c:v>22</c:v>
                </c:pt>
                <c:pt idx="4">
                  <c:v>22</c:v>
                </c:pt>
                <c:pt idx="5">
                  <c:v>22</c:v>
                </c:pt>
                <c:pt idx="6">
                  <c:v>22</c:v>
                </c:pt>
                <c:pt idx="7">
                  <c:v>22</c:v>
                </c:pt>
                <c:pt idx="8">
                  <c:v>22</c:v>
                </c:pt>
              </c:numCache>
            </c:numRef>
          </c:val>
          <c:extLst xmlns:c16r2="http://schemas.microsoft.com/office/drawing/2015/06/chart">
            <c:ext xmlns:c16="http://schemas.microsoft.com/office/drawing/2014/chart" uri="{C3380CC4-5D6E-409C-BE32-E72D297353CC}">
              <c16:uniqueId val="{00000000-FCB1-477E-A7EC-68D676C12961}"/>
            </c:ext>
          </c:extLst>
        </c:ser>
        <c:dLbls>
          <c:showLegendKey val="0"/>
          <c:showVal val="0"/>
          <c:showCatName val="0"/>
          <c:showSerName val="0"/>
          <c:showPercent val="0"/>
          <c:showBubbleSize val="0"/>
        </c:dLbls>
        <c:gapWidth val="150"/>
        <c:overlap val="100"/>
        <c:axId val="302615048"/>
        <c:axId val="302615440"/>
      </c:barChart>
      <c:barChart>
        <c:barDir val="bar"/>
        <c:grouping val="stacked"/>
        <c:varyColors val="0"/>
        <c:ser>
          <c:idx val="2"/>
          <c:order val="1"/>
          <c:spPr>
            <a:noFill/>
            <a:ln>
              <a:noFill/>
            </a:ln>
            <a:effectLst/>
          </c:spPr>
          <c:invertIfNegative val="0"/>
          <c:cat>
            <c:strRef>
              <c:f>('0. Overview'!$A$255,'0. Overview'!$A$286,'0. Overview'!$A$306,'0. Overview'!$A$321,'0. Overview'!$A$339,'0. Overview'!$A$377,'0. Overview'!$A$400,'0. Overview'!$A$413,'0. Overview'!$A$435)</c:f>
              <c:strCache>
                <c:ptCount val="9"/>
                <c:pt idx="0">
                  <c:v>Mercer</c:v>
                </c:pt>
                <c:pt idx="1">
                  <c:v>Mercer</c:v>
                </c:pt>
                <c:pt idx="2">
                  <c:v>Mercer</c:v>
                </c:pt>
                <c:pt idx="3">
                  <c:v>Mercer</c:v>
                </c:pt>
                <c:pt idx="4">
                  <c:v>Mercer</c:v>
                </c:pt>
                <c:pt idx="5">
                  <c:v>Mercer</c:v>
                </c:pt>
                <c:pt idx="6">
                  <c:v>Mercer</c:v>
                </c:pt>
                <c:pt idx="7">
                  <c:v>Mercer</c:v>
                </c:pt>
                <c:pt idx="8">
                  <c:v>Mercer</c:v>
                </c:pt>
              </c:strCache>
            </c:strRef>
          </c:cat>
          <c:val>
            <c:numRef>
              <c:f>('0. Overview'!$D$255,'0. Overview'!$D$286,'0. Overview'!$D$306,'0. Overview'!$D$321,'0. Overview'!$D$339,'0. Overview'!$D$377,'0. Overview'!$D$400,'0. Overview'!$D$413,'0. Overview'!$D$435)</c:f>
              <c:numCache>
                <c:formatCode>General</c:formatCode>
                <c:ptCount val="9"/>
                <c:pt idx="0">
                  <c:v>12.875</c:v>
                </c:pt>
                <c:pt idx="1">
                  <c:v>3.875</c:v>
                </c:pt>
                <c:pt idx="2">
                  <c:v>5.875</c:v>
                </c:pt>
                <c:pt idx="3">
                  <c:v>12.875</c:v>
                </c:pt>
                <c:pt idx="4">
                  <c:v>17.875</c:v>
                </c:pt>
                <c:pt idx="5">
                  <c:v>1.875</c:v>
                </c:pt>
                <c:pt idx="6">
                  <c:v>0.875</c:v>
                </c:pt>
                <c:pt idx="7">
                  <c:v>11.875</c:v>
                </c:pt>
                <c:pt idx="8">
                  <c:v>11.875</c:v>
                </c:pt>
              </c:numCache>
            </c:numRef>
          </c:val>
          <c:extLst xmlns:c16r2="http://schemas.microsoft.com/office/drawing/2015/06/chart">
            <c:ext xmlns:c16="http://schemas.microsoft.com/office/drawing/2014/chart" uri="{C3380CC4-5D6E-409C-BE32-E72D297353CC}">
              <c16:uniqueId val="{00000001-FCB1-477E-A7EC-68D676C12961}"/>
            </c:ext>
          </c:extLst>
        </c:ser>
        <c:ser>
          <c:idx val="3"/>
          <c:order val="2"/>
          <c:spPr>
            <a:solidFill>
              <a:schemeClr val="bg2">
                <a:lumMod val="75000"/>
              </a:schemeClr>
            </a:solidFill>
            <a:ln>
              <a:solidFill>
                <a:schemeClr val="tx1"/>
              </a:solidFill>
            </a:ln>
            <a:effectLst/>
          </c:spPr>
          <c:invertIfNegative val="0"/>
          <c:cat>
            <c:strRef>
              <c:f>('0. Overview'!$A$255,'0. Overview'!$A$286,'0. Overview'!$A$306,'0. Overview'!$A$321,'0. Overview'!$A$339,'0. Overview'!$A$377,'0. Overview'!$A$400,'0. Overview'!$A$413,'0. Overview'!$A$435)</c:f>
              <c:strCache>
                <c:ptCount val="9"/>
                <c:pt idx="0">
                  <c:v>Mercer</c:v>
                </c:pt>
                <c:pt idx="1">
                  <c:v>Mercer</c:v>
                </c:pt>
                <c:pt idx="2">
                  <c:v>Mercer</c:v>
                </c:pt>
                <c:pt idx="3">
                  <c:v>Mercer</c:v>
                </c:pt>
                <c:pt idx="4">
                  <c:v>Mercer</c:v>
                </c:pt>
                <c:pt idx="5">
                  <c:v>Mercer</c:v>
                </c:pt>
                <c:pt idx="6">
                  <c:v>Mercer</c:v>
                </c:pt>
                <c:pt idx="7">
                  <c:v>Mercer</c:v>
                </c:pt>
                <c:pt idx="8">
                  <c:v>Mercer</c:v>
                </c:pt>
              </c:strCache>
            </c:strRef>
          </c:cat>
          <c:val>
            <c:numRef>
              <c:f>('0. Overview'!$E$255,'0. Overview'!$E$286,'0. Overview'!$E$306,'0. Overview'!$E$321,'0. Overview'!$E$339,'0. Overview'!$E$377,'0. Overview'!$E$400,'0. Overview'!$E$413,'0. Overview'!$E$435)</c:f>
              <c:numCache>
                <c:formatCode>General</c:formatCode>
                <c:ptCount val="9"/>
                <c:pt idx="0">
                  <c:v>0.25</c:v>
                </c:pt>
                <c:pt idx="1">
                  <c:v>0.25</c:v>
                </c:pt>
                <c:pt idx="2">
                  <c:v>0.25</c:v>
                </c:pt>
                <c:pt idx="3">
                  <c:v>0.25</c:v>
                </c:pt>
                <c:pt idx="4">
                  <c:v>0.25</c:v>
                </c:pt>
                <c:pt idx="5">
                  <c:v>0.25</c:v>
                </c:pt>
                <c:pt idx="6">
                  <c:v>0.25</c:v>
                </c:pt>
                <c:pt idx="7">
                  <c:v>0.25</c:v>
                </c:pt>
                <c:pt idx="8">
                  <c:v>0.25</c:v>
                </c:pt>
              </c:numCache>
            </c:numRef>
          </c:val>
          <c:extLst xmlns:c16r2="http://schemas.microsoft.com/office/drawing/2015/06/chart">
            <c:ext xmlns:c16="http://schemas.microsoft.com/office/drawing/2014/chart" uri="{C3380CC4-5D6E-409C-BE32-E72D297353CC}">
              <c16:uniqueId val="{00000002-FCB1-477E-A7EC-68D676C12961}"/>
            </c:ext>
          </c:extLst>
        </c:ser>
        <c:dLbls>
          <c:showLegendKey val="0"/>
          <c:showVal val="0"/>
          <c:showCatName val="0"/>
          <c:showSerName val="0"/>
          <c:showPercent val="0"/>
          <c:showBubbleSize val="0"/>
        </c:dLbls>
        <c:gapWidth val="50"/>
        <c:overlap val="100"/>
        <c:axId val="302687072"/>
        <c:axId val="302686680"/>
      </c:barChart>
      <c:catAx>
        <c:axId val="302615048"/>
        <c:scaling>
          <c:orientation val="maxMin"/>
        </c:scaling>
        <c:delete val="1"/>
        <c:axPos val="l"/>
        <c:numFmt formatCode="General" sourceLinked="1"/>
        <c:majorTickMark val="none"/>
        <c:minorTickMark val="none"/>
        <c:tickLblPos val="nextTo"/>
        <c:crossAx val="302615440"/>
        <c:crosses val="autoZero"/>
        <c:auto val="1"/>
        <c:lblAlgn val="ctr"/>
        <c:lblOffset val="100"/>
        <c:noMultiLvlLbl val="0"/>
      </c:catAx>
      <c:valAx>
        <c:axId val="302615440"/>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02615048"/>
        <c:crosses val="autoZero"/>
        <c:crossBetween val="between"/>
      </c:valAx>
      <c:valAx>
        <c:axId val="302686680"/>
        <c:scaling>
          <c:orientation val="minMax"/>
          <c:max val="22"/>
          <c:min val="0"/>
        </c:scaling>
        <c:delete val="1"/>
        <c:axPos val="b"/>
        <c:numFmt formatCode="General" sourceLinked="1"/>
        <c:majorTickMark val="out"/>
        <c:minorTickMark val="none"/>
        <c:tickLblPos val="nextTo"/>
        <c:crossAx val="302687072"/>
        <c:crosses val="max"/>
        <c:crossBetween val="between"/>
      </c:valAx>
      <c:catAx>
        <c:axId val="302687072"/>
        <c:scaling>
          <c:orientation val="maxMin"/>
        </c:scaling>
        <c:delete val="1"/>
        <c:axPos val="r"/>
        <c:numFmt formatCode="General" sourceLinked="1"/>
        <c:majorTickMark val="out"/>
        <c:minorTickMark val="none"/>
        <c:tickLblPos val="nextTo"/>
        <c:crossAx val="30268668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2</xdr:row>
      <xdr:rowOff>0</xdr:rowOff>
    </xdr:from>
    <xdr:to>
      <xdr:col>16</xdr:col>
      <xdr:colOff>47625</xdr:colOff>
      <xdr:row>32</xdr:row>
      <xdr:rowOff>128588</xdr:rowOff>
    </xdr:to>
    <xdr:graphicFrame macro="">
      <xdr:nvGraphicFramePr>
        <xdr:cNvPr id="4" name="Chart 3">
          <a:extLst>
            <a:ext uri="{FF2B5EF4-FFF2-40B4-BE49-F238E27FC236}">
              <a16:creationId xmlns:a16="http://schemas.microsoft.com/office/drawing/2014/main" xmlns=""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514350</xdr:colOff>
      <xdr:row>224</xdr:row>
      <xdr:rowOff>9525</xdr:rowOff>
    </xdr:from>
    <xdr:to>
      <xdr:col>20</xdr:col>
      <xdr:colOff>319088</xdr:colOff>
      <xdr:row>250</xdr:row>
      <xdr:rowOff>166687</xdr:rowOff>
    </xdr:to>
    <xdr:graphicFrame macro="">
      <xdr:nvGraphicFramePr>
        <xdr:cNvPr id="5" name="Chart 4">
          <a:extLst>
            <a:ext uri="{FF2B5EF4-FFF2-40B4-BE49-F238E27FC236}">
              <a16:creationId xmlns:a16="http://schemas.microsoft.com/office/drawing/2014/main" xmlns=""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njsp.org/ucr/2016/index.shtml" TargetMode="External"/><Relationship Id="rId1" Type="http://schemas.openxmlformats.org/officeDocument/2006/relationships/hyperlink" Target="https://www.njsp.org/ucr/2016/index.shtml"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15"/>
  <sheetViews>
    <sheetView tabSelected="1" topLeftCell="A91" workbookViewId="0">
      <selection activeCell="K91" sqref="K91"/>
    </sheetView>
  </sheetViews>
  <sheetFormatPr defaultRowHeight="15"/>
  <cols>
    <col min="2" max="2" width="9.42578125" bestFit="1" customWidth="1"/>
    <col min="3" max="3" width="4.7109375" bestFit="1" customWidth="1"/>
  </cols>
  <sheetData>
    <row r="1" spans="1:1">
      <c r="A1" s="6" t="s">
        <v>0</v>
      </c>
    </row>
    <row r="2" spans="1:1">
      <c r="A2" s="227" t="str">
        <f>'0. Overview'!1:1</f>
        <v>0.1 Mercer County Basic Needs Overview</v>
      </c>
    </row>
    <row r="3" spans="1:1">
      <c r="A3" s="227" t="str">
        <f>'0. Overview'!244:244</f>
        <v>0.2 Mercer County Service Needs Overview</v>
      </c>
    </row>
    <row r="5" spans="1:1">
      <c r="A5" s="6" t="s">
        <v>1</v>
      </c>
    </row>
    <row r="6" spans="1:1">
      <c r="A6" s="227" t="str">
        <f>'1. Demographics'!A1:I1</f>
        <v>1.1. NJ counties race/ethnicity (percentage), 2017</v>
      </c>
    </row>
    <row r="7" spans="1:1">
      <c r="A7" s="227" t="str">
        <f>'1. Demographics'!31:31</f>
        <v>1.2 Racial/ ethnic demographics (%) over time, in county</v>
      </c>
    </row>
    <row r="8" spans="1:1">
      <c r="A8" s="227" t="str">
        <f>'1. Demographics'!44:44</f>
        <v>1.3. Mercer county municipalities race/ethnicity (percentage), 2017</v>
      </c>
    </row>
    <row r="9" spans="1:1">
      <c r="A9" s="227" t="str">
        <f>'1. Demographics'!124:124</f>
        <v>1.4. Population (%) foreign-born in NJ (by county)</v>
      </c>
    </row>
    <row r="10" spans="1:1">
      <c r="A10" s="227" t="str">
        <f>'1. Demographics'!153:153</f>
        <v>1.5 Population (%)  foreign born over time, in county</v>
      </c>
    </row>
    <row r="11" spans="1:1">
      <c r="A11" s="227" t="str">
        <f>'1. Demographics'!165:165</f>
        <v>1.6. Population (%) foreign-born by municipality</v>
      </c>
    </row>
    <row r="12" spans="1:1">
      <c r="A12" s="227" t="str">
        <f>'1. Demographics'!242:242</f>
        <v>1.7. NJ county language demographics (percentage), 2017</v>
      </c>
    </row>
    <row r="13" spans="1:1">
      <c r="A13" s="227" t="str">
        <f>'1. Demographics'!271:271</f>
        <v>1.8 Population (%) English only speakers over time, in county</v>
      </c>
    </row>
    <row r="14" spans="1:1">
      <c r="A14" s="227" t="str">
        <f>'1. Demographics'!283:283</f>
        <v xml:space="preserve">1.9. Illustration of English-only speakers (%) variation by municipality </v>
      </c>
    </row>
    <row r="15" spans="1:1">
      <c r="A15" s="227" t="str">
        <f>'1. Demographics'!363:363</f>
        <v>1.10. Total children in each county under the age of 18</v>
      </c>
    </row>
    <row r="16" spans="1:1">
      <c r="A16" s="227" t="str">
        <f>'1. Demographics'!395:395</f>
        <v>1.11. Children (#) per age category in NJ (by county)</v>
      </c>
    </row>
    <row r="17" spans="1:1">
      <c r="A17" s="227" t="str">
        <f>'1. Demographics'!425:425</f>
        <v>1.12. Children (%) per age category by municipality</v>
      </c>
    </row>
    <row r="18" spans="1:1">
      <c r="A18" s="227" t="str">
        <f>'1. Demographics'!443:443</f>
        <v>1.13. Children served by CP&amp;P</v>
      </c>
    </row>
    <row r="19" spans="1:1">
      <c r="A19" s="227" t="str">
        <f>'1. Demographics'!475:475</f>
        <v>1.14 Children (#) in CP&amp;P out-of-home placement – kin and non-kin, in county</v>
      </c>
    </row>
    <row r="21" spans="1:1">
      <c r="A21" s="6" t="s">
        <v>2</v>
      </c>
    </row>
    <row r="22" spans="1:1">
      <c r="A22" s="227" t="str">
        <f>'2. Poverty'!1:1</f>
        <v>2.1. NJ county poverty rate of families with children &lt;18 (in the past 12 months), 2017</v>
      </c>
    </row>
    <row r="23" spans="1:1">
      <c r="A23" s="227" t="str">
        <f>'2. Poverty'!31:31</f>
        <v>2.2 Families (%) with children under the age of 18 living in poverty over time, in county</v>
      </c>
    </row>
    <row r="24" spans="1:1">
      <c r="A24" s="227" t="str">
        <f>'2. Poverty'!43:43</f>
        <v>2.3. Mercer county municipality poverty rate of families with children &lt; 18  (in the past 12 months), 2017</v>
      </c>
    </row>
    <row r="26" spans="1:1">
      <c r="A26" s="6" t="s">
        <v>3</v>
      </c>
    </row>
    <row r="27" spans="1:1">
      <c r="A27" s="227" t="str">
        <f>'3. Cost of Living'!1:1</f>
        <v xml:space="preserve">3.1. Monthly cost of living estimates ($) for NJ counties </v>
      </c>
    </row>
    <row r="28" spans="1:1">
      <c r="A28" s="227" t="str">
        <f>'3. Cost of Living'!29:29</f>
        <v>3.2 Annual cost of living estimates ($) in NJ (by county)</v>
      </c>
    </row>
    <row r="30" spans="1:1">
      <c r="A30" s="6" t="s">
        <v>4</v>
      </c>
    </row>
    <row r="31" spans="1:1">
      <c r="A31" s="227" t="str">
        <f>'4. Income'!1:1</f>
        <v xml:space="preserve">4.1. NJ counties median household income, 2017 </v>
      </c>
    </row>
    <row r="32" spans="1:1">
      <c r="A32" s="227" t="str">
        <f>'4. Income'!31:31</f>
        <v>4.2 Median household income ($) over time, in county</v>
      </c>
    </row>
    <row r="33" spans="1:1">
      <c r="A33" s="227" t="str">
        <f>'4. Income'!43:43</f>
        <v>4.3. Mercer county municipalities median household income, 2017</v>
      </c>
    </row>
    <row r="35" spans="1:1">
      <c r="A35" s="6" t="s">
        <v>5</v>
      </c>
    </row>
    <row r="36" spans="1:1">
      <c r="A36" s="227" t="str">
        <f>'5. Housing'!1:1</f>
        <v>5.1. Households (%) with severe cost burden for housing (by county)</v>
      </c>
    </row>
    <row r="37" spans="1:1">
      <c r="A37" s="227" t="str">
        <f>'5. Housing'!31:31</f>
        <v>5.2 Households (%) with severe housing problems* over time, in county</v>
      </c>
    </row>
    <row r="39" spans="1:1">
      <c r="A39" s="6" t="s">
        <v>6</v>
      </c>
    </row>
    <row r="40" spans="1:1">
      <c r="A40" s="227" t="str">
        <f>'6. Food &amp; Nutrition'!1:1</f>
        <v>6.1. NJ counties % of food insecurity over past 3 years, 2015-2017</v>
      </c>
    </row>
    <row r="41" spans="1:1" s="227" customFormat="1">
      <c r="A41" s="227" t="str">
        <f>'6. Food &amp; Nutrition'!A33</f>
        <v>6.2 Food Insecurity (%) across counties, 2017</v>
      </c>
    </row>
    <row r="42" spans="1:1">
      <c r="A42" s="227" t="str">
        <f>'6. Food &amp; Nutrition'!69:69</f>
        <v>6.3 Individuals (#) enrolled in WIV nutrition program, in county</v>
      </c>
    </row>
    <row r="43" spans="1:1">
      <c r="A43" s="227" t="str">
        <f>'6. Food &amp; Nutrition'!98:98</f>
        <v>6.4 Children (#) receiving free or reduced lunch, in county</v>
      </c>
    </row>
    <row r="44" spans="1:1">
      <c r="A44" s="227" t="str">
        <f>'6. Food &amp; Nutrition'!127:127</f>
        <v xml:space="preserve">6.5 Children (#) receiving NJ SNAP supplemental nutritional assistance, in county </v>
      </c>
    </row>
    <row r="46" spans="1:1">
      <c r="A46" s="6" t="s">
        <v>7</v>
      </c>
    </row>
    <row r="47" spans="1:1">
      <c r="A47" s="227" t="str">
        <f>'7. Child Care'!1:1</f>
        <v>7.1. Median monthly child care cost of center-based care by age of child​</v>
      </c>
    </row>
    <row r="48" spans="1:1">
      <c r="A48" s="227" t="str">
        <f>'7. Child Care'!36:36</f>
        <v>7.2. Median monthly child care cost of center-based care by age of child compared with median household income, by county</v>
      </c>
    </row>
    <row r="50" spans="1:1">
      <c r="A50" s="6" t="s">
        <v>8</v>
      </c>
    </row>
    <row r="51" spans="1:1">
      <c r="A51" s="227" t="str">
        <f>'8. Transportation &amp; Commute'!1:1</f>
        <v xml:space="preserve">8.1 Average commute (minutes) in NJ (by county)
</v>
      </c>
    </row>
    <row r="52" spans="1:1">
      <c r="A52" s="227" t="str">
        <f>'8. Transportation &amp; Commute'!31:31</f>
        <v>8.2 Average commute (minutes) over time, in county</v>
      </c>
    </row>
    <row r="53" spans="1:1">
      <c r="A53" s="227" t="str">
        <f>'8. Transportation &amp; Commute'!43:43</f>
        <v>8.3 Average commute (minutes) by municipality</v>
      </c>
    </row>
    <row r="54" spans="1:1">
      <c r="A54" s="227" t="str">
        <f>'8. Transportation &amp; Commute'!120:120</f>
        <v>8.4. Cost of transportation as a % of income in NJ counties, 2019</v>
      </c>
    </row>
    <row r="55" spans="1:1">
      <c r="A55" s="227" t="str">
        <f>'8. Transportation &amp; Commute'!149:149</f>
        <v>8.5. Cost of car ownership across NJ counties, 2019</v>
      </c>
    </row>
    <row r="57" spans="1:1">
      <c r="A57" s="6" t="s">
        <v>9</v>
      </c>
    </row>
    <row r="58" spans="1:1">
      <c r="A58" s="227" t="str">
        <f>'9. Health Ins. &amp; Health Care'!1:1</f>
        <v>9.1. Proportion of NJ county minors with no health insurance coverage, 2017</v>
      </c>
    </row>
    <row r="59" spans="1:1">
      <c r="A59" s="227" t="str">
        <f>'9. Health Ins. &amp; Health Care'!32:32</f>
        <v>9.2 Children without health insurance (%) over time, in county</v>
      </c>
    </row>
    <row r="60" spans="1:1">
      <c r="A60" s="227" t="str">
        <f>'9. Health Ins. &amp; Health Care'!45:45</f>
        <v>9.3. Proportion of Mercer county municipality minors with no health insurance coverage, 2017</v>
      </c>
    </row>
    <row r="61" spans="1:1">
      <c r="A61" s="227" t="str">
        <f>'9. Health Ins. &amp; Health Care'!124:124</f>
        <v>9.4 NJ Family Care Medicaid Participation, by County, September 2019</v>
      </c>
    </row>
    <row r="62" spans="1:1">
      <c r="A62" s="227" t="str">
        <f>'9. Health Ins. &amp; Health Care'!153:153</f>
        <v>9.5 Percentage of Children Meeting All Immunization Requirements by Grade Type and County, NJ, 2018-2019</v>
      </c>
    </row>
    <row r="63" spans="1:1">
      <c r="A63" s="227" t="str">
        <f>'9. Health Ins. &amp; Health Care'!184:184</f>
        <v>9.6 County immunization rates (%) (all grade types), in county</v>
      </c>
    </row>
    <row r="64" spans="1:1">
      <c r="A64" s="227" t="str">
        <f>'9. Health Ins. &amp; Health Care'!199:199</f>
        <v>9.7 Reports of late or lack of prenatal care, by County, 2017-2018</v>
      </c>
    </row>
    <row r="65" spans="1:1">
      <c r="A65" s="227" t="str">
        <f>'9. Health Ins. &amp; Health Care'!231:231</f>
        <v>9.8 Late or lack of prenatal care reports (#) over time, in county</v>
      </c>
    </row>
    <row r="67" spans="1:1">
      <c r="A67" s="6" t="s">
        <v>10</v>
      </c>
    </row>
    <row r="68" spans="1:1">
      <c r="A68" s="227" t="str">
        <f>'10. Employment'!1:1</f>
        <v>10.1. NJ county average weekly wage ($) by quarter, 2018</v>
      </c>
    </row>
    <row r="69" spans="1:1">
      <c r="A69" s="227" t="str">
        <f>'10. Employment'!31:31</f>
        <v>10.2. Mercer county average weekly wage by quarter, 2016-2018</v>
      </c>
    </row>
    <row r="70" spans="1:1">
      <c r="A70" s="227" t="str">
        <f>'10. Employment'!43:43</f>
        <v xml:space="preserve">10.3. County level unemployment rates, June 2018-May 2019 (unadjusted) </v>
      </c>
    </row>
    <row r="71" spans="1:1" s="227" customFormat="1">
      <c r="A71" s="227" t="str">
        <f>'10. Employment'!A74</f>
        <v>10.4 Median unemployment rates, June 2018-May 2019, across counties</v>
      </c>
    </row>
    <row r="72" spans="1:1">
      <c r="A72" s="227" t="str">
        <f>'10. Employment'!105:105</f>
        <v>10.5. NJ counties median Income by Sex, 2017</v>
      </c>
    </row>
    <row r="73" spans="1:1">
      <c r="A73" t="str">
        <f>'10. Employment'!A135:I135</f>
        <v xml:space="preserve">10.6 Median income ($) by sex: national, state, and county comparison </v>
      </c>
    </row>
    <row r="74" spans="1:1">
      <c r="A74" s="227" t="str">
        <f>'10. Employment'!147:147</f>
        <v>10.7 Median income ($) by sex over time, in county</v>
      </c>
    </row>
    <row r="75" spans="1:1">
      <c r="A75" s="227" t="str">
        <f>'10. Employment'!162:162</f>
        <v>10.8 Mercer county municipalities median Income by Sex, 2017</v>
      </c>
    </row>
    <row r="76" spans="1:1" s="112" customFormat="1">
      <c r="A76"/>
    </row>
    <row r="77" spans="1:1" s="112" customFormat="1">
      <c r="A77" s="6" t="s">
        <v>11</v>
      </c>
    </row>
    <row r="78" spans="1:1" s="112" customFormat="1">
      <c r="A78" s="112" t="str">
        <f>'11. Community Violence'!1:1</f>
        <v>11.1. Violent Crimes (#) and the Crime Rate (per 1,000), 2016</v>
      </c>
    </row>
    <row r="79" spans="1:1" s="112" customFormat="1">
      <c r="A79" s="112" t="str">
        <f>'11. Community Violence'!34:34</f>
        <v>11.2 Crimes by type (#) in county</v>
      </c>
    </row>
    <row r="80" spans="1:1" s="112" customFormat="1">
      <c r="A80" s="112" t="str">
        <f>'11. Community Violence'!58:58</f>
        <v xml:space="preserve">11.3. NJ county juvenile arrest rates, 2016 </v>
      </c>
    </row>
    <row r="81" spans="1:1" s="112" customFormat="1">
      <c r="A81" s="112" t="str">
        <f>'11. Community Violence'!87:87</f>
        <v>11.4. Mercer county juvenile arrest rate, 2012-2016</v>
      </c>
    </row>
    <row r="82" spans="1:1" s="112" customFormat="1">
      <c r="A82" s="112" t="str">
        <f>'11. Community Violence'!100:100</f>
        <v>11.5. Age adjusted death by homicide rate among NJ counties, 2017</v>
      </c>
    </row>
    <row r="83" spans="1:1">
      <c r="A83" s="112" t="str">
        <f>'11. Community Violence'!129:129</f>
        <v>11.6. Mercer county age adjusted death by homicide rate over past 5 years, 2013-2017</v>
      </c>
    </row>
    <row r="84" spans="1:1">
      <c r="A84" s="112" t="str">
        <f>'11. Community Violence'!141:141</f>
        <v>11.7  Homicide rates (deaths per 100K) by racial/ethnic group, in county</v>
      </c>
    </row>
    <row r="85" spans="1:1" s="378" customFormat="1">
      <c r="A85" s="379" t="str">
        <f>'11. Community Violence'!A153:H153</f>
        <v>11.8 Homicide rates (deaths per 100K) by sex, in county</v>
      </c>
    </row>
    <row r="86" spans="1:1">
      <c r="A86" s="6"/>
    </row>
    <row r="87" spans="1:1">
      <c r="A87" s="6" t="s">
        <v>12</v>
      </c>
    </row>
    <row r="88" spans="1:1">
      <c r="A88" s="112" t="str">
        <f>'12. Domestic Violence'!1:1</f>
        <v>12.1. NJ county domestic violence incidents, 2016</v>
      </c>
    </row>
    <row r="89" spans="1:1">
      <c r="A89" s="112" t="str">
        <f>'12. Domestic Violence'!30:30</f>
        <v>12.2 Domestic violence incidents (# reported) over time, in county</v>
      </c>
    </row>
    <row r="90" spans="1:1">
      <c r="A90" s="112" t="str">
        <f>'12. Domestic Violence'!42:42</f>
        <v>12.3. Domestic violence incidents by Mercer county municipality, 2010-2016</v>
      </c>
    </row>
    <row r="91" spans="1:1">
      <c r="A91" s="112" t="str">
        <f>'12. Domestic Violence'!117:117</f>
        <v>12.4 Domestic violence offenses by type (#) in New Jersey, 2012-2016</v>
      </c>
    </row>
    <row r="92" spans="1:1" s="378" customFormat="1">
      <c r="A92" s="379" t="str">
        <f>'12. Domestic Violence'!141:141</f>
        <v>12.5 Domestic violence arrests by offense (#) in New Jersey, 2012-2016</v>
      </c>
    </row>
    <row r="93" spans="1:1">
      <c r="A93" s="112"/>
    </row>
    <row r="94" spans="1:1">
      <c r="A94" s="6" t="s">
        <v>542</v>
      </c>
    </row>
    <row r="95" spans="1:1">
      <c r="A95" s="112" t="str">
        <f>'13. Substance Abuse Disorder'!1:1</f>
        <v>13.1. NJ counties suspected opioid overdose deaths and % change, 2017-2018</v>
      </c>
    </row>
    <row r="96" spans="1:1">
      <c r="A96" s="112" t="str">
        <f>'13. Substance Abuse Disorder'!31:31</f>
        <v>13.2 Number of (#) suspected opioid deaths over time, in county</v>
      </c>
    </row>
    <row r="97" spans="1:8">
      <c r="A97" s="112" t="str">
        <f>'13. Substance Abuse Disorder'!43:43</f>
        <v>13.3. Change in Population for every one overdose death, 2017-2018</v>
      </c>
    </row>
    <row r="98" spans="1:8">
      <c r="A98" s="112" t="str">
        <f>'13. Substance Abuse Disorder'!73:73</f>
        <v>13.4 Population for every 1 overdose death over time, in county</v>
      </c>
    </row>
    <row r="99" spans="1:8">
      <c r="A99" s="112" t="str">
        <f>'13. Substance Abuse Disorder'!85:85</f>
        <v>13.5. Proportion of substances (percentage) identified at substance abuse treatment center admissions across NJ counties, 2017</v>
      </c>
    </row>
    <row r="100" spans="1:8">
      <c r="A100" s="112"/>
    </row>
    <row r="101" spans="1:8">
      <c r="A101" s="6" t="s">
        <v>13</v>
      </c>
    </row>
    <row r="102" spans="1:8">
      <c r="A102" s="227" t="str">
        <f>'14. Mental Health Services'!1:1</f>
        <v>14.1. Mercer county mental health services (programs), 2017</v>
      </c>
    </row>
    <row r="103" spans="1:8">
      <c r="A103" s="227" t="str">
        <f>'14. Mental Health Services'!29:29</f>
        <v>14.2. NJ county age adjusted frequency of mental health distress, 2017</v>
      </c>
    </row>
    <row r="104" spans="1:8">
      <c r="A104" s="227" t="str">
        <f>'14. Mental Health Services'!57:57</f>
        <v>14.3 Frequency (%) of mental health distress over time – age adjusted, in county</v>
      </c>
    </row>
    <row r="105" spans="1:8">
      <c r="A105" s="227" t="str">
        <f>'14. Mental Health Services'!69:69</f>
        <v>14.4. Frequency (%) of mental health distress by race/ethnicity – age adjusted, in county</v>
      </c>
    </row>
    <row r="106" spans="1:8">
      <c r="A106" t="str">
        <f>'14. Mental Health Services'!A81:I81</f>
        <v>14.5 Frequency (%) of mental health distress by sex – age adjusted, in county</v>
      </c>
    </row>
    <row r="107" spans="1:8">
      <c r="A107" s="227" t="str">
        <f>'14. Mental Health Services'!90:90</f>
        <v>14.6. NJ county age adjusted prevalence of diagnosed depression, 2017</v>
      </c>
    </row>
    <row r="108" spans="1:8">
      <c r="A108" s="227" t="str">
        <f>'14. Mental Health Services'!118:118</f>
        <v>14.7 Frequency (%) of depression over time, in county</v>
      </c>
    </row>
    <row r="109" spans="1:8" s="378" customFormat="1">
      <c r="A109" s="227" t="str">
        <f>'14. Mental Health Services'!130:130</f>
        <v>14.8. Diagnosed depression by race/ethnicity, in county</v>
      </c>
      <c r="B109"/>
      <c r="C109"/>
      <c r="D109"/>
      <c r="E109"/>
      <c r="F109"/>
      <c r="G109"/>
      <c r="H109"/>
    </row>
    <row r="110" spans="1:8" s="378" customFormat="1">
      <c r="A110" s="378" t="str">
        <f>'14. Mental Health Services'!A143:I143</f>
        <v>14.9 Diagnosed depression by sex, in county</v>
      </c>
    </row>
    <row r="111" spans="1:8">
      <c r="A111" s="378"/>
      <c r="B111" s="378"/>
      <c r="C111" s="378"/>
      <c r="D111" s="378"/>
      <c r="E111" s="378"/>
      <c r="F111" s="378"/>
      <c r="G111" s="378"/>
      <c r="H111" s="378"/>
    </row>
    <row r="112" spans="1:8">
      <c r="A112" s="6" t="s">
        <v>541</v>
      </c>
    </row>
    <row r="113" spans="1:1">
      <c r="A113" s="227" t="str">
        <f>'15. Education'!1:1</f>
        <v>15.1 Children enrolled in special education services, by County, 2017-2018</v>
      </c>
    </row>
    <row r="114" spans="1:1">
      <c r="A114" s="227" t="str">
        <f>'15. Education'!33:33</f>
        <v>15.2 Percentage of children classified, by County, 2017-2018</v>
      </c>
    </row>
    <row r="115" spans="1:1">
      <c r="A115" s="227" t="str">
        <f>'15. Education'!65:65</f>
        <v>15.3 Children Receiving Early Intervention Services, by County, 2017-2018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T177"/>
  <sheetViews>
    <sheetView topLeftCell="A166" workbookViewId="0">
      <selection activeCell="J186" sqref="J186"/>
    </sheetView>
  </sheetViews>
  <sheetFormatPr defaultRowHeight="15"/>
  <cols>
    <col min="1" max="1" width="15.42578125" customWidth="1"/>
    <col min="2" max="2" width="15.140625" customWidth="1"/>
    <col min="3" max="3" width="11.140625" customWidth="1"/>
    <col min="4" max="4" width="12.140625" bestFit="1" customWidth="1"/>
    <col min="5" max="5" width="10.140625" customWidth="1"/>
    <col min="6" max="6" width="12.140625" customWidth="1"/>
  </cols>
  <sheetData>
    <row r="1" spans="1:20" s="84" customFormat="1">
      <c r="A1" s="468" t="s">
        <v>437</v>
      </c>
      <c r="B1" s="454"/>
      <c r="C1" s="454"/>
      <c r="D1" s="454"/>
      <c r="E1" s="454"/>
      <c r="F1" s="454"/>
      <c r="G1" s="454"/>
      <c r="H1" s="454"/>
      <c r="I1" s="454"/>
    </row>
    <row r="2" spans="1:20">
      <c r="A2" s="227"/>
      <c r="B2" s="227"/>
      <c r="C2" s="227"/>
      <c r="D2" s="227"/>
      <c r="E2" s="227"/>
      <c r="F2" s="227"/>
      <c r="G2" s="227"/>
      <c r="H2" s="227"/>
      <c r="I2" s="227"/>
      <c r="J2" s="4"/>
      <c r="K2" s="4"/>
      <c r="L2" s="5"/>
      <c r="M2" s="5"/>
      <c r="N2" s="5"/>
      <c r="O2" s="5"/>
      <c r="P2" s="4"/>
      <c r="Q2" s="4"/>
      <c r="R2" s="4"/>
      <c r="S2" s="4"/>
      <c r="T2" s="4"/>
    </row>
    <row r="3" spans="1:20" ht="36">
      <c r="A3" s="227"/>
      <c r="B3" s="1"/>
      <c r="C3" s="82" t="s">
        <v>164</v>
      </c>
      <c r="D3" s="82" t="s">
        <v>165</v>
      </c>
      <c r="E3" s="82" t="s">
        <v>166</v>
      </c>
      <c r="F3" s="400" t="s">
        <v>82</v>
      </c>
      <c r="G3" s="409" t="s">
        <v>482</v>
      </c>
      <c r="H3" s="409" t="s">
        <v>483</v>
      </c>
      <c r="I3" s="227"/>
      <c r="J3" s="227"/>
      <c r="K3" s="227"/>
      <c r="L3" s="12"/>
      <c r="M3" s="12"/>
      <c r="N3" s="12"/>
      <c r="O3" s="12"/>
      <c r="P3" s="227"/>
      <c r="Q3" s="227"/>
      <c r="R3" s="227"/>
      <c r="S3" s="227"/>
      <c r="T3" s="227"/>
    </row>
    <row r="4" spans="1:20">
      <c r="A4" s="227"/>
      <c r="B4" s="231" t="s">
        <v>22</v>
      </c>
      <c r="C4" s="128">
        <v>38.200000000000003</v>
      </c>
      <c r="D4" s="128">
        <v>0.6</v>
      </c>
      <c r="E4" s="163">
        <f t="shared" ref="E4:E18" si="0">C4-$C$25</f>
        <v>6.7000000000000028</v>
      </c>
      <c r="F4" s="1"/>
      <c r="G4" s="407">
        <v>26.4</v>
      </c>
      <c r="H4" s="407">
        <v>31.5</v>
      </c>
      <c r="I4" s="227"/>
      <c r="J4" s="227"/>
      <c r="K4" s="227"/>
      <c r="L4" s="12"/>
      <c r="M4" s="12"/>
      <c r="N4" s="12"/>
      <c r="O4" s="12"/>
      <c r="P4" s="227"/>
      <c r="Q4" s="227"/>
      <c r="R4" s="227"/>
      <c r="S4" s="227"/>
      <c r="T4" s="227"/>
    </row>
    <row r="5" spans="1:20">
      <c r="A5" s="227"/>
      <c r="B5" s="229" t="s">
        <v>37</v>
      </c>
      <c r="C5" s="128">
        <v>35.700000000000003</v>
      </c>
      <c r="D5" s="128">
        <v>0.3</v>
      </c>
      <c r="E5" s="163">
        <f t="shared" si="0"/>
        <v>4.2000000000000028</v>
      </c>
      <c r="F5" s="1"/>
      <c r="G5" s="407">
        <v>26.4</v>
      </c>
      <c r="H5" s="407">
        <v>31.5</v>
      </c>
      <c r="I5" s="227"/>
      <c r="J5" s="227"/>
      <c r="K5" s="227"/>
      <c r="L5" s="12"/>
      <c r="M5" s="12"/>
      <c r="N5" s="12"/>
      <c r="O5" s="12"/>
      <c r="P5" s="227"/>
      <c r="Q5" s="227"/>
      <c r="R5" s="227"/>
      <c r="S5" s="227"/>
      <c r="T5" s="227"/>
    </row>
    <row r="6" spans="1:20">
      <c r="A6" s="227"/>
      <c r="B6" s="231" t="s">
        <v>28</v>
      </c>
      <c r="C6" s="128">
        <v>35.4</v>
      </c>
      <c r="D6" s="128">
        <v>0.6</v>
      </c>
      <c r="E6" s="163">
        <f t="shared" si="0"/>
        <v>3.8999999999999986</v>
      </c>
      <c r="F6" s="1"/>
      <c r="G6" s="407">
        <v>26.4</v>
      </c>
      <c r="H6" s="407">
        <v>31.5</v>
      </c>
      <c r="I6" s="227"/>
      <c r="J6" s="227"/>
      <c r="K6" s="227"/>
      <c r="L6" s="12"/>
      <c r="M6" s="12"/>
      <c r="N6" s="12"/>
      <c r="O6" s="12"/>
      <c r="P6" s="227"/>
      <c r="Q6" s="227"/>
      <c r="R6" s="227"/>
      <c r="S6" s="227"/>
      <c r="T6" s="227"/>
    </row>
    <row r="7" spans="1:20">
      <c r="A7" s="227"/>
      <c r="B7" s="231" t="s">
        <v>34</v>
      </c>
      <c r="C7" s="128">
        <v>34.4</v>
      </c>
      <c r="D7" s="128">
        <v>0.3</v>
      </c>
      <c r="E7" s="163">
        <f t="shared" si="0"/>
        <v>2.8999999999999986</v>
      </c>
      <c r="F7" s="1"/>
      <c r="G7" s="407">
        <v>26.4</v>
      </c>
      <c r="H7" s="407">
        <v>31.5</v>
      </c>
      <c r="I7" s="227"/>
      <c r="J7" s="227"/>
      <c r="K7" s="227"/>
      <c r="L7" s="12"/>
      <c r="M7" s="12"/>
      <c r="N7" s="12"/>
      <c r="O7" s="12"/>
      <c r="P7" s="227"/>
      <c r="Q7" s="227"/>
      <c r="R7" s="227"/>
      <c r="S7" s="227"/>
      <c r="T7" s="227"/>
    </row>
    <row r="8" spans="1:20">
      <c r="A8" s="227"/>
      <c r="B8" s="231" t="s">
        <v>154</v>
      </c>
      <c r="C8" s="128">
        <v>33.9</v>
      </c>
      <c r="D8" s="128">
        <v>0.7</v>
      </c>
      <c r="E8" s="163">
        <f t="shared" si="0"/>
        <v>2.3999999999999986</v>
      </c>
      <c r="F8" s="1"/>
      <c r="G8" s="407">
        <v>26.4</v>
      </c>
      <c r="H8" s="407">
        <v>31.5</v>
      </c>
      <c r="I8" s="227"/>
      <c r="J8" s="227"/>
      <c r="K8" s="227"/>
      <c r="L8" s="12"/>
      <c r="M8" s="12"/>
      <c r="N8" s="12"/>
      <c r="O8" s="12"/>
      <c r="P8" s="227"/>
      <c r="Q8" s="227"/>
      <c r="R8" s="227"/>
      <c r="S8" s="227"/>
      <c r="T8" s="227"/>
    </row>
    <row r="9" spans="1:20">
      <c r="A9" s="227"/>
      <c r="B9" s="231" t="s">
        <v>25</v>
      </c>
      <c r="C9" s="128">
        <v>33.6</v>
      </c>
      <c r="D9" s="128">
        <v>0.3</v>
      </c>
      <c r="E9" s="163">
        <f t="shared" si="0"/>
        <v>2.1000000000000014</v>
      </c>
      <c r="F9" s="1"/>
      <c r="G9" s="407">
        <v>26.4</v>
      </c>
      <c r="H9" s="407">
        <v>31.5</v>
      </c>
      <c r="I9" s="227"/>
      <c r="J9" s="227"/>
      <c r="K9" s="227"/>
      <c r="L9" s="12"/>
      <c r="M9" s="12"/>
      <c r="N9" s="12"/>
      <c r="O9" s="12"/>
      <c r="P9" s="227"/>
      <c r="Q9" s="227"/>
      <c r="R9" s="227"/>
      <c r="S9" s="227"/>
      <c r="T9" s="227"/>
    </row>
    <row r="10" spans="1:20">
      <c r="A10" s="227"/>
      <c r="B10" s="231" t="s">
        <v>26</v>
      </c>
      <c r="C10" s="128">
        <v>33.299999999999997</v>
      </c>
      <c r="D10" s="128">
        <v>0.3</v>
      </c>
      <c r="E10" s="163">
        <f t="shared" si="0"/>
        <v>1.7999999999999972</v>
      </c>
      <c r="F10" s="1"/>
      <c r="G10" s="407">
        <v>26.4</v>
      </c>
      <c r="H10" s="407">
        <v>31.5</v>
      </c>
      <c r="I10" s="227"/>
      <c r="J10" s="227"/>
      <c r="K10" s="227"/>
      <c r="L10" s="12"/>
      <c r="M10" s="12"/>
      <c r="N10" s="12"/>
      <c r="O10" s="12"/>
      <c r="P10" s="227"/>
      <c r="Q10" s="227"/>
      <c r="R10" s="227"/>
      <c r="S10" s="227"/>
      <c r="T10" s="227"/>
    </row>
    <row r="11" spans="1:20">
      <c r="A11" s="227"/>
      <c r="B11" s="231" t="s">
        <v>24</v>
      </c>
      <c r="C11" s="128">
        <v>32.299999999999997</v>
      </c>
      <c r="D11" s="128">
        <v>0.3</v>
      </c>
      <c r="E11" s="163">
        <f t="shared" si="0"/>
        <v>0.79999999999999716</v>
      </c>
      <c r="F11" s="1"/>
      <c r="G11" s="407">
        <v>26.4</v>
      </c>
      <c r="H11" s="407">
        <v>31.5</v>
      </c>
      <c r="I11" s="227"/>
      <c r="J11" s="227"/>
      <c r="K11" s="227"/>
      <c r="L11" s="12"/>
      <c r="M11" s="12"/>
      <c r="N11" s="12"/>
      <c r="O11" s="12"/>
      <c r="P11" s="227"/>
      <c r="Q11" s="227"/>
      <c r="R11" s="227"/>
      <c r="S11" s="227"/>
      <c r="T11" s="227"/>
    </row>
    <row r="12" spans="1:20">
      <c r="A12" s="227"/>
      <c r="B12" s="232" t="s">
        <v>21</v>
      </c>
      <c r="C12" s="128">
        <v>32</v>
      </c>
      <c r="D12" s="128">
        <v>0.5</v>
      </c>
      <c r="E12" s="163">
        <f t="shared" si="0"/>
        <v>0.5</v>
      </c>
      <c r="F12" s="1"/>
      <c r="G12" s="407">
        <v>26.4</v>
      </c>
      <c r="H12" s="407">
        <v>31.5</v>
      </c>
      <c r="I12" s="227"/>
      <c r="J12" s="227"/>
      <c r="K12" s="227"/>
      <c r="L12" s="12"/>
      <c r="M12" s="12"/>
      <c r="N12" s="12"/>
      <c r="O12" s="12"/>
      <c r="P12" s="227"/>
      <c r="Q12" s="227"/>
      <c r="R12" s="227"/>
      <c r="S12" s="227"/>
      <c r="T12" s="227"/>
    </row>
    <row r="13" spans="1:20">
      <c r="A13" s="227"/>
      <c r="B13" s="231" t="s">
        <v>29</v>
      </c>
      <c r="C13" s="128">
        <v>31.1</v>
      </c>
      <c r="D13" s="128">
        <v>0.3</v>
      </c>
      <c r="E13" s="163">
        <f t="shared" si="0"/>
        <v>-0.39999999999999858</v>
      </c>
      <c r="F13" s="1"/>
      <c r="G13" s="407">
        <v>26.4</v>
      </c>
      <c r="H13" s="407">
        <v>31.5</v>
      </c>
      <c r="I13" s="227"/>
      <c r="J13" s="227"/>
      <c r="K13" s="227"/>
      <c r="L13" s="12"/>
      <c r="M13" s="12"/>
      <c r="N13" s="12"/>
      <c r="O13" s="12"/>
      <c r="P13" s="227"/>
      <c r="Q13" s="227"/>
      <c r="R13" s="227"/>
      <c r="S13" s="227"/>
      <c r="T13" s="227"/>
    </row>
    <row r="14" spans="1:20">
      <c r="A14" s="227"/>
      <c r="B14" s="231" t="s">
        <v>20</v>
      </c>
      <c r="C14" s="128">
        <v>30.9</v>
      </c>
      <c r="D14" s="128">
        <v>0.3</v>
      </c>
      <c r="E14" s="163">
        <f t="shared" si="0"/>
        <v>-0.60000000000000142</v>
      </c>
      <c r="F14" s="1"/>
      <c r="G14" s="407">
        <v>26.4</v>
      </c>
      <c r="H14" s="407">
        <v>31.5</v>
      </c>
      <c r="I14" s="227"/>
      <c r="J14" s="227"/>
      <c r="K14" s="227"/>
      <c r="L14" s="12"/>
      <c r="M14" s="12"/>
      <c r="N14" s="12"/>
      <c r="O14" s="12"/>
      <c r="P14" s="227"/>
      <c r="Q14" s="227"/>
      <c r="R14" s="227"/>
      <c r="S14" s="227"/>
      <c r="T14" s="227"/>
    </row>
    <row r="15" spans="1:20">
      <c r="A15" s="227"/>
      <c r="B15" s="231" t="s">
        <v>31</v>
      </c>
      <c r="C15" s="128">
        <v>30.7</v>
      </c>
      <c r="D15" s="128">
        <v>0.4</v>
      </c>
      <c r="E15" s="163">
        <f t="shared" si="0"/>
        <v>-0.80000000000000071</v>
      </c>
      <c r="F15" s="227"/>
      <c r="G15" s="407">
        <v>26.4</v>
      </c>
      <c r="H15" s="407">
        <v>31.5</v>
      </c>
      <c r="I15" s="227"/>
      <c r="J15" s="227"/>
      <c r="K15" s="227"/>
      <c r="L15" s="12"/>
      <c r="M15" s="12"/>
      <c r="N15" s="12"/>
      <c r="O15" s="12"/>
      <c r="P15" s="227"/>
      <c r="Q15" s="227"/>
      <c r="R15" s="227"/>
      <c r="S15" s="227"/>
      <c r="T15" s="227"/>
    </row>
    <row r="16" spans="1:20">
      <c r="A16" s="227"/>
      <c r="B16" s="231" t="s">
        <v>27</v>
      </c>
      <c r="C16" s="128">
        <v>29.9</v>
      </c>
      <c r="D16" s="128">
        <v>0.4</v>
      </c>
      <c r="E16" s="163">
        <f t="shared" si="0"/>
        <v>-1.6000000000000014</v>
      </c>
      <c r="F16" s="227"/>
      <c r="G16" s="407">
        <v>26.4</v>
      </c>
      <c r="H16" s="407">
        <v>31.5</v>
      </c>
      <c r="I16" s="227"/>
      <c r="J16" s="227"/>
      <c r="K16" s="227"/>
      <c r="L16" s="227"/>
      <c r="M16" s="227"/>
      <c r="N16" s="227"/>
      <c r="O16" s="227"/>
      <c r="P16" s="227"/>
      <c r="Q16" s="227"/>
      <c r="R16" s="227"/>
      <c r="S16" s="227"/>
      <c r="T16" s="227"/>
    </row>
    <row r="17" spans="1:20">
      <c r="A17" s="227"/>
      <c r="B17" s="231" t="s">
        <v>23</v>
      </c>
      <c r="C17" s="128">
        <v>29.3</v>
      </c>
      <c r="D17" s="128">
        <v>0.4</v>
      </c>
      <c r="E17" s="163">
        <f t="shared" si="0"/>
        <v>-2.1999999999999993</v>
      </c>
      <c r="F17" s="227"/>
      <c r="G17" s="407">
        <v>26.4</v>
      </c>
      <c r="H17" s="407">
        <v>31.5</v>
      </c>
      <c r="I17" s="227"/>
      <c r="J17" s="227"/>
      <c r="K17" s="227"/>
      <c r="L17" s="227"/>
      <c r="M17" s="227"/>
      <c r="N17" s="227"/>
      <c r="O17" s="227"/>
      <c r="P17" s="227"/>
      <c r="Q17" s="227"/>
      <c r="R17" s="227"/>
      <c r="S17" s="227"/>
      <c r="T17" s="227"/>
    </row>
    <row r="18" spans="1:20">
      <c r="A18" s="50"/>
      <c r="B18" s="232" t="s">
        <v>33</v>
      </c>
      <c r="C18" s="128">
        <v>28.3</v>
      </c>
      <c r="D18" s="128">
        <v>0.3</v>
      </c>
      <c r="E18" s="163">
        <f t="shared" si="0"/>
        <v>-3.1999999999999993</v>
      </c>
      <c r="F18" s="227"/>
      <c r="G18" s="407">
        <v>26.4</v>
      </c>
      <c r="H18" s="407">
        <v>31.5</v>
      </c>
      <c r="I18" s="227"/>
      <c r="J18" s="227"/>
      <c r="K18" s="227"/>
      <c r="L18" s="227"/>
      <c r="M18" s="227"/>
      <c r="N18" s="227"/>
      <c r="O18" s="227"/>
      <c r="P18" s="227"/>
      <c r="Q18" s="227"/>
      <c r="R18" s="227"/>
      <c r="S18" s="227"/>
      <c r="T18" s="227"/>
    </row>
    <row r="19" spans="1:20">
      <c r="A19" s="227"/>
      <c r="B19" s="235" t="s">
        <v>30</v>
      </c>
      <c r="D19" s="60">
        <v>0.5</v>
      </c>
      <c r="E19" s="164">
        <f>F19-$C$25</f>
        <v>-3.1999999999999993</v>
      </c>
      <c r="F19" s="60">
        <v>28.3</v>
      </c>
      <c r="G19" s="407">
        <v>26.4</v>
      </c>
      <c r="H19" s="407">
        <v>31.5</v>
      </c>
      <c r="I19" s="227"/>
      <c r="J19" s="227"/>
      <c r="K19" s="227"/>
      <c r="L19" s="227"/>
      <c r="M19" s="227"/>
      <c r="N19" s="227"/>
      <c r="O19" s="227"/>
      <c r="P19" s="227"/>
      <c r="Q19" s="227"/>
      <c r="R19" s="227"/>
      <c r="S19" s="227"/>
      <c r="T19" s="227"/>
    </row>
    <row r="20" spans="1:20">
      <c r="A20" s="227"/>
      <c r="B20" s="21" t="s">
        <v>168</v>
      </c>
      <c r="C20" s="277">
        <v>27.6</v>
      </c>
      <c r="D20" s="277">
        <v>0.4</v>
      </c>
      <c r="E20" s="163">
        <f t="shared" ref="E20:E26" si="1">C20-$C$25</f>
        <v>-3.8999999999999986</v>
      </c>
      <c r="F20" s="227"/>
      <c r="G20" s="407">
        <v>26.4</v>
      </c>
      <c r="H20" s="407">
        <v>31.5</v>
      </c>
      <c r="I20" s="227"/>
      <c r="J20" s="227"/>
      <c r="K20" s="227"/>
      <c r="L20" s="227"/>
      <c r="M20" s="227"/>
      <c r="N20" s="227"/>
      <c r="O20" s="227"/>
      <c r="P20" s="227"/>
      <c r="Q20" s="227"/>
      <c r="R20" s="227"/>
      <c r="S20" s="227"/>
      <c r="T20" s="227"/>
    </row>
    <row r="21" spans="1:20">
      <c r="A21" s="227"/>
      <c r="B21" s="231" t="s">
        <v>35</v>
      </c>
      <c r="C21" s="128">
        <v>25.6</v>
      </c>
      <c r="D21" s="128">
        <v>0.8</v>
      </c>
      <c r="E21" s="163">
        <f t="shared" si="1"/>
        <v>-5.8999999999999986</v>
      </c>
      <c r="F21" s="227"/>
      <c r="G21" s="407">
        <v>26.4</v>
      </c>
      <c r="H21" s="407">
        <v>31.5</v>
      </c>
      <c r="I21" s="227"/>
      <c r="J21" s="227"/>
      <c r="K21" s="227"/>
      <c r="L21" s="227"/>
      <c r="M21" s="227"/>
      <c r="N21" s="227"/>
      <c r="O21" s="227"/>
      <c r="P21" s="227"/>
      <c r="Q21" s="227"/>
      <c r="R21" s="227"/>
      <c r="S21" s="227"/>
      <c r="T21" s="227"/>
    </row>
    <row r="22" spans="1:20">
      <c r="A22" s="227"/>
      <c r="B22" s="231" t="s">
        <v>36</v>
      </c>
      <c r="C22" s="128">
        <v>24.2</v>
      </c>
      <c r="D22" s="128">
        <v>0.4</v>
      </c>
      <c r="E22" s="163">
        <f t="shared" si="1"/>
        <v>-7.3000000000000007</v>
      </c>
      <c r="F22" s="227"/>
      <c r="G22" s="407">
        <v>26.4</v>
      </c>
      <c r="H22" s="407">
        <v>31.5</v>
      </c>
      <c r="I22" s="227"/>
      <c r="J22" s="227"/>
      <c r="K22" s="227"/>
      <c r="L22" s="227"/>
      <c r="M22" s="227"/>
      <c r="N22" s="227"/>
      <c r="O22" s="227"/>
      <c r="P22" s="227"/>
      <c r="Q22" s="227"/>
      <c r="R22" s="227"/>
      <c r="S22" s="227"/>
      <c r="T22" s="227"/>
    </row>
    <row r="23" spans="1:20">
      <c r="A23" s="227"/>
      <c r="B23" s="229" t="s">
        <v>39</v>
      </c>
      <c r="C23" s="128">
        <v>23.6</v>
      </c>
      <c r="D23" s="128">
        <v>0.7</v>
      </c>
      <c r="E23" s="163">
        <f t="shared" si="1"/>
        <v>-7.8999999999999986</v>
      </c>
      <c r="F23" s="227"/>
      <c r="G23" s="407">
        <v>26.4</v>
      </c>
      <c r="H23" s="407">
        <v>31.5</v>
      </c>
      <c r="I23" s="227"/>
      <c r="J23" s="227"/>
      <c r="K23" s="227"/>
      <c r="L23" s="227"/>
      <c r="M23" s="227"/>
      <c r="N23" s="227"/>
      <c r="O23" s="227"/>
      <c r="P23" s="227"/>
      <c r="Q23" s="227"/>
      <c r="R23" s="227"/>
      <c r="S23" s="227"/>
      <c r="T23" s="227"/>
    </row>
    <row r="24" spans="1:20">
      <c r="A24" s="227"/>
      <c r="B24" s="229" t="s">
        <v>32</v>
      </c>
      <c r="C24" s="128">
        <v>22.9</v>
      </c>
      <c r="D24" s="128">
        <v>0.7</v>
      </c>
      <c r="E24" s="163">
        <f t="shared" si="1"/>
        <v>-8.6000000000000014</v>
      </c>
      <c r="F24" s="227"/>
      <c r="G24" s="407">
        <v>26.4</v>
      </c>
      <c r="H24" s="407">
        <v>31.5</v>
      </c>
      <c r="I24" s="227"/>
      <c r="J24" s="227"/>
      <c r="K24" s="227"/>
      <c r="L24" s="227"/>
      <c r="M24" s="227"/>
      <c r="N24" s="227"/>
      <c r="O24" s="227"/>
      <c r="P24" s="227"/>
      <c r="Q24" s="227"/>
      <c r="R24" s="227"/>
      <c r="S24" s="227"/>
      <c r="T24" s="227"/>
    </row>
    <row r="25" spans="1:20">
      <c r="A25" s="165" t="s">
        <v>167</v>
      </c>
      <c r="B25" s="93" t="s">
        <v>55</v>
      </c>
      <c r="C25" s="166">
        <v>31.5</v>
      </c>
      <c r="D25" s="166">
        <v>0.1</v>
      </c>
      <c r="E25" s="167">
        <f t="shared" si="1"/>
        <v>0</v>
      </c>
      <c r="F25" s="1"/>
      <c r="J25" s="227"/>
      <c r="K25" s="227"/>
      <c r="L25" s="227"/>
      <c r="M25" s="227"/>
      <c r="N25" s="227"/>
      <c r="O25" s="227"/>
      <c r="P25" s="227"/>
      <c r="Q25" s="227"/>
      <c r="R25" s="227"/>
      <c r="S25" s="227"/>
      <c r="T25" s="227"/>
    </row>
    <row r="26" spans="1:20">
      <c r="A26" s="227"/>
      <c r="B26" s="93" t="s">
        <v>64</v>
      </c>
      <c r="C26" s="128">
        <v>26.4</v>
      </c>
      <c r="D26" s="128">
        <v>0.1</v>
      </c>
      <c r="E26" s="163">
        <f t="shared" si="1"/>
        <v>-5.1000000000000014</v>
      </c>
      <c r="F26" s="227"/>
      <c r="G26" s="227"/>
      <c r="H26" s="227"/>
      <c r="I26" s="227"/>
      <c r="J26" s="227"/>
      <c r="K26" s="227"/>
      <c r="L26" s="227"/>
      <c r="M26" s="227"/>
      <c r="N26" s="227"/>
      <c r="O26" s="227"/>
      <c r="P26" s="227"/>
      <c r="Q26" s="227"/>
      <c r="R26" s="227"/>
      <c r="S26" s="227"/>
      <c r="T26" s="227"/>
    </row>
    <row r="27" spans="1:20" s="441" customFormat="1">
      <c r="B27" s="358"/>
      <c r="C27" s="418"/>
      <c r="D27" s="418"/>
      <c r="E27" s="163"/>
    </row>
    <row r="28" spans="1:20">
      <c r="A28" s="455" t="s">
        <v>169</v>
      </c>
      <c r="B28" s="455"/>
      <c r="C28" s="455"/>
      <c r="D28" s="455"/>
      <c r="E28" s="455"/>
      <c r="F28" s="455"/>
      <c r="G28" s="455"/>
      <c r="H28" s="455"/>
      <c r="I28" s="4"/>
      <c r="J28" s="227"/>
      <c r="K28" s="227"/>
      <c r="L28" s="227"/>
      <c r="M28" s="227"/>
      <c r="N28" s="227"/>
      <c r="O28" s="227"/>
      <c r="P28" s="227"/>
      <c r="Q28" s="227"/>
      <c r="R28" s="227"/>
      <c r="S28" s="227"/>
      <c r="T28" s="227"/>
    </row>
    <row r="29" spans="1:20">
      <c r="A29" s="455" t="s">
        <v>170</v>
      </c>
      <c r="B29" s="455"/>
      <c r="C29" s="455"/>
      <c r="D29" s="455"/>
      <c r="E29" s="455"/>
      <c r="F29" s="455"/>
      <c r="G29" s="455"/>
      <c r="H29" s="455"/>
      <c r="I29" s="4"/>
      <c r="J29" s="227"/>
      <c r="K29" s="227"/>
      <c r="L29" s="227"/>
      <c r="M29" s="227"/>
      <c r="N29" s="227"/>
      <c r="O29" s="227"/>
      <c r="P29" s="227"/>
      <c r="Q29" s="227"/>
      <c r="R29" s="227"/>
      <c r="S29" s="227"/>
      <c r="T29" s="227"/>
    </row>
    <row r="30" spans="1:20">
      <c r="A30" s="256"/>
      <c r="B30" s="256"/>
      <c r="C30" s="256"/>
      <c r="D30" s="256"/>
      <c r="E30" s="256"/>
      <c r="F30" s="256"/>
      <c r="G30" s="256"/>
      <c r="H30" s="256"/>
      <c r="I30" s="4"/>
      <c r="J30" s="227"/>
      <c r="K30" s="227"/>
      <c r="L30" s="227"/>
      <c r="M30" s="227"/>
      <c r="N30" s="227"/>
      <c r="O30" s="227"/>
      <c r="P30" s="227"/>
      <c r="Q30" s="227"/>
      <c r="R30" s="227"/>
      <c r="S30" s="227"/>
      <c r="T30" s="227"/>
    </row>
    <row r="31" spans="1:20" s="84" customFormat="1">
      <c r="A31" s="454" t="s">
        <v>438</v>
      </c>
      <c r="B31" s="454"/>
      <c r="C31" s="454"/>
      <c r="D31" s="454"/>
      <c r="E31" s="454"/>
      <c r="F31" s="454"/>
      <c r="G31" s="454"/>
      <c r="H31" s="454"/>
      <c r="I31" s="454"/>
    </row>
    <row r="32" spans="1:20">
      <c r="A32" s="227"/>
      <c r="B32" s="227"/>
      <c r="C32" s="227"/>
      <c r="D32" s="227"/>
      <c r="E32" s="227"/>
      <c r="F32" s="227"/>
      <c r="G32" s="227"/>
      <c r="H32" s="227"/>
      <c r="I32" s="227"/>
      <c r="J32" s="4"/>
      <c r="K32" s="4"/>
      <c r="L32" s="5"/>
      <c r="M32" s="5"/>
      <c r="N32" s="5"/>
      <c r="O32" s="5"/>
      <c r="P32" s="4"/>
      <c r="Q32" s="4"/>
      <c r="R32" s="4"/>
      <c r="S32" s="4"/>
      <c r="T32" s="4"/>
    </row>
    <row r="33" spans="1:20" ht="24">
      <c r="A33" s="227"/>
      <c r="B33" s="1"/>
      <c r="C33" s="82" t="s">
        <v>164</v>
      </c>
      <c r="D33" s="82" t="s">
        <v>165</v>
      </c>
      <c r="E33" s="29"/>
      <c r="F33" s="1"/>
      <c r="G33" s="227"/>
      <c r="H33" s="227"/>
      <c r="I33" s="227"/>
      <c r="J33" s="227"/>
      <c r="K33" s="227"/>
      <c r="L33" s="12"/>
      <c r="M33" s="12"/>
      <c r="N33" s="12"/>
      <c r="O33" s="12"/>
      <c r="P33" s="227"/>
      <c r="Q33" s="227"/>
      <c r="R33" s="227"/>
      <c r="S33" s="227"/>
      <c r="T33" s="227"/>
    </row>
    <row r="34" spans="1:20">
      <c r="A34" s="227"/>
      <c r="B34" s="261">
        <v>2013</v>
      </c>
      <c r="C34" s="160">
        <v>27.2</v>
      </c>
      <c r="D34" s="160">
        <v>0.4</v>
      </c>
      <c r="E34" s="38"/>
      <c r="F34" s="1"/>
      <c r="G34" s="227"/>
      <c r="H34" s="227"/>
      <c r="I34" s="227"/>
      <c r="J34" s="227"/>
      <c r="K34" s="227"/>
      <c r="L34" s="12"/>
      <c r="M34" s="12"/>
      <c r="N34" s="12"/>
      <c r="O34" s="12"/>
      <c r="P34" s="227"/>
      <c r="Q34" s="227"/>
      <c r="R34" s="227"/>
      <c r="S34" s="227"/>
      <c r="T34" s="227"/>
    </row>
    <row r="35" spans="1:20">
      <c r="A35" s="227"/>
      <c r="B35" s="261">
        <v>2014</v>
      </c>
      <c r="C35" s="160">
        <v>27.5</v>
      </c>
      <c r="D35" s="160">
        <v>0.4</v>
      </c>
      <c r="E35" s="38"/>
      <c r="F35" s="1"/>
      <c r="G35" s="227"/>
      <c r="H35" s="227"/>
      <c r="I35" s="227"/>
      <c r="J35" s="227"/>
      <c r="K35" s="227"/>
      <c r="L35" s="12"/>
      <c r="M35" s="12"/>
      <c r="N35" s="12"/>
      <c r="O35" s="12"/>
      <c r="P35" s="227"/>
      <c r="Q35" s="227"/>
      <c r="R35" s="227"/>
      <c r="S35" s="227"/>
      <c r="T35" s="227"/>
    </row>
    <row r="36" spans="1:20">
      <c r="A36" s="227"/>
      <c r="B36" s="261">
        <v>2015</v>
      </c>
      <c r="C36" s="160">
        <v>27.6</v>
      </c>
      <c r="D36" s="160">
        <v>0.5</v>
      </c>
      <c r="E36" s="38"/>
      <c r="F36" s="1"/>
      <c r="G36" s="227"/>
      <c r="H36" s="227"/>
      <c r="I36" s="227"/>
      <c r="J36" s="227"/>
      <c r="K36" s="227"/>
      <c r="L36" s="12"/>
      <c r="M36" s="12"/>
      <c r="N36" s="12"/>
      <c r="O36" s="12"/>
      <c r="P36" s="227"/>
      <c r="Q36" s="227"/>
      <c r="R36" s="227"/>
      <c r="S36" s="227"/>
      <c r="T36" s="227"/>
    </row>
    <row r="37" spans="1:20">
      <c r="A37" s="227"/>
      <c r="B37" s="24">
        <v>2016</v>
      </c>
      <c r="C37" s="161">
        <v>28</v>
      </c>
      <c r="D37" s="161">
        <v>0.4</v>
      </c>
      <c r="E37" s="38"/>
      <c r="F37" s="1"/>
      <c r="G37" s="227"/>
      <c r="H37" s="227"/>
      <c r="I37" s="227"/>
      <c r="J37" s="227"/>
      <c r="K37" s="227"/>
      <c r="L37" s="12"/>
      <c r="M37" s="12"/>
      <c r="N37" s="12"/>
      <c r="O37" s="12"/>
      <c r="P37" s="227"/>
      <c r="Q37" s="227"/>
      <c r="R37" s="227"/>
      <c r="S37" s="227"/>
      <c r="T37" s="227"/>
    </row>
    <row r="38" spans="1:20">
      <c r="A38" s="227"/>
      <c r="B38" s="261">
        <v>2017</v>
      </c>
      <c r="C38" s="162">
        <v>28.3</v>
      </c>
      <c r="D38" s="162">
        <v>0.5</v>
      </c>
      <c r="E38" s="38"/>
      <c r="F38" s="1"/>
      <c r="G38" s="227"/>
      <c r="H38" s="227"/>
      <c r="I38" s="227"/>
      <c r="J38" s="227"/>
      <c r="K38" s="227"/>
      <c r="L38" s="12"/>
      <c r="M38" s="12"/>
      <c r="N38" s="12"/>
      <c r="O38" s="12"/>
      <c r="P38" s="227"/>
      <c r="Q38" s="227"/>
      <c r="R38" s="227"/>
      <c r="S38" s="227"/>
      <c r="T38" s="227"/>
    </row>
    <row r="40" spans="1:20">
      <c r="A40" s="455" t="s">
        <v>169</v>
      </c>
      <c r="B40" s="455"/>
      <c r="C40" s="455"/>
      <c r="D40" s="455"/>
      <c r="E40" s="455"/>
      <c r="F40" s="455"/>
      <c r="G40" s="455"/>
      <c r="H40" s="455"/>
      <c r="I40" s="4"/>
      <c r="J40" s="227"/>
      <c r="K40" s="227"/>
      <c r="L40" s="227"/>
      <c r="M40" s="227"/>
      <c r="N40" s="227"/>
      <c r="O40" s="227"/>
      <c r="P40" s="227"/>
      <c r="Q40" s="227"/>
      <c r="R40" s="227"/>
      <c r="S40" s="227"/>
      <c r="T40" s="227"/>
    </row>
    <row r="41" spans="1:20">
      <c r="A41" s="455" t="s">
        <v>76</v>
      </c>
      <c r="B41" s="455"/>
      <c r="C41" s="455"/>
      <c r="D41" s="455"/>
      <c r="E41" s="455"/>
      <c r="F41" s="455"/>
      <c r="G41" s="455"/>
      <c r="H41" s="455"/>
      <c r="I41" s="4"/>
      <c r="J41" s="227"/>
      <c r="K41" s="227"/>
      <c r="L41" s="227"/>
      <c r="M41" s="227"/>
      <c r="N41" s="227"/>
      <c r="O41" s="227"/>
      <c r="P41" s="227"/>
      <c r="Q41" s="227"/>
      <c r="R41" s="227"/>
      <c r="S41" s="227"/>
      <c r="T41" s="227"/>
    </row>
    <row r="42" spans="1:20">
      <c r="A42" s="256"/>
      <c r="B42" s="256"/>
      <c r="C42" s="256"/>
      <c r="D42" s="256"/>
      <c r="E42" s="256"/>
      <c r="F42" s="256"/>
      <c r="G42" s="256"/>
      <c r="H42" s="256"/>
      <c r="I42" s="4"/>
      <c r="J42" s="227"/>
      <c r="K42" s="227"/>
      <c r="L42" s="227"/>
      <c r="M42" s="227"/>
      <c r="N42" s="227"/>
      <c r="O42" s="227"/>
      <c r="P42" s="227"/>
      <c r="Q42" s="227"/>
      <c r="R42" s="227"/>
      <c r="S42" s="227"/>
      <c r="T42" s="227"/>
    </row>
    <row r="43" spans="1:20" s="84" customFormat="1">
      <c r="A43" s="454" t="s">
        <v>439</v>
      </c>
      <c r="B43" s="454"/>
      <c r="C43" s="454"/>
      <c r="D43" s="454"/>
      <c r="E43" s="454"/>
      <c r="F43" s="454"/>
      <c r="G43" s="454"/>
      <c r="H43" s="454"/>
      <c r="I43" s="454"/>
    </row>
    <row r="44" spans="1:20">
      <c r="A44" s="227"/>
      <c r="B44" s="227"/>
      <c r="C44" s="227"/>
      <c r="D44" s="227"/>
      <c r="E44" s="227"/>
      <c r="F44" s="227"/>
      <c r="G44" s="227"/>
      <c r="H44" s="227"/>
      <c r="I44" s="227"/>
      <c r="J44" s="4"/>
      <c r="K44" s="4"/>
      <c r="L44" s="5"/>
      <c r="M44" s="5"/>
      <c r="N44" s="5"/>
      <c r="O44" s="5"/>
      <c r="P44" s="4"/>
      <c r="Q44" s="4"/>
      <c r="R44" s="4"/>
      <c r="S44" s="4"/>
      <c r="T44" s="4"/>
    </row>
    <row r="45" spans="1:20" ht="24">
      <c r="A45" s="227"/>
      <c r="B45" s="1"/>
      <c r="C45" s="82" t="s">
        <v>164</v>
      </c>
      <c r="D45" s="82" t="s">
        <v>165</v>
      </c>
      <c r="E45" s="82" t="s">
        <v>171</v>
      </c>
      <c r="F45" s="409" t="s">
        <v>484</v>
      </c>
      <c r="G45" s="227"/>
      <c r="H45" s="227"/>
      <c r="I45" s="227"/>
      <c r="J45" s="227"/>
      <c r="K45" s="227"/>
      <c r="L45" s="12"/>
      <c r="M45" s="12"/>
      <c r="N45" s="12"/>
      <c r="O45" s="12"/>
      <c r="P45" s="227"/>
      <c r="Q45" s="227"/>
      <c r="R45" s="227"/>
      <c r="S45" s="227"/>
      <c r="T45" s="227"/>
    </row>
    <row r="46" spans="1:20">
      <c r="A46" s="227"/>
      <c r="B46" t="s">
        <v>409</v>
      </c>
      <c r="C46" s="318">
        <v>44.7</v>
      </c>
      <c r="D46" s="318">
        <v>2.8</v>
      </c>
      <c r="E46" s="245">
        <f>C46-$C$38</f>
        <v>16.400000000000002</v>
      </c>
      <c r="F46" s="1">
        <v>28.3</v>
      </c>
      <c r="G46" s="227"/>
      <c r="H46" s="227"/>
      <c r="I46" s="227"/>
      <c r="J46" s="227"/>
      <c r="K46" s="227"/>
      <c r="L46" s="12"/>
      <c r="M46" s="12"/>
      <c r="N46" s="12"/>
      <c r="O46" s="12"/>
      <c r="P46" s="227"/>
      <c r="Q46" s="227"/>
      <c r="R46" s="227"/>
      <c r="S46" s="227"/>
      <c r="T46" s="227"/>
    </row>
    <row r="47" spans="1:20">
      <c r="A47" s="227"/>
      <c r="B47" t="s">
        <v>546</v>
      </c>
      <c r="C47" s="39">
        <v>36</v>
      </c>
      <c r="D47" s="39">
        <v>2.5</v>
      </c>
      <c r="E47" s="245">
        <f t="shared" ref="E47:E57" si="2">C47-$C$38</f>
        <v>7.6999999999999993</v>
      </c>
      <c r="F47" s="441">
        <v>28.3</v>
      </c>
      <c r="G47" s="227"/>
      <c r="H47" s="227"/>
      <c r="I47" s="227"/>
      <c r="J47" s="227"/>
      <c r="K47" s="227"/>
      <c r="L47" s="12"/>
      <c r="M47" s="12"/>
      <c r="N47" s="12"/>
      <c r="O47" s="12"/>
      <c r="P47" s="227"/>
      <c r="Q47" s="227"/>
      <c r="R47" s="227"/>
      <c r="S47" s="227"/>
      <c r="T47" s="227"/>
    </row>
    <row r="48" spans="1:20">
      <c r="A48" s="227"/>
      <c r="B48" t="s">
        <v>396</v>
      </c>
      <c r="C48" s="453">
        <v>34.6</v>
      </c>
      <c r="D48" s="331">
        <v>2.1</v>
      </c>
      <c r="E48" s="245">
        <f t="shared" si="2"/>
        <v>6.3000000000000007</v>
      </c>
      <c r="F48" s="441">
        <v>28.3</v>
      </c>
      <c r="G48" s="227"/>
      <c r="H48" s="227"/>
      <c r="I48" s="227"/>
      <c r="J48" s="227"/>
      <c r="K48" s="227"/>
      <c r="L48" s="12"/>
      <c r="M48" s="12"/>
      <c r="N48" s="12"/>
      <c r="O48" s="12"/>
      <c r="P48" s="227"/>
      <c r="Q48" s="227"/>
      <c r="R48" s="227"/>
      <c r="S48" s="227"/>
      <c r="T48" s="227"/>
    </row>
    <row r="49" spans="1:15">
      <c r="A49" s="227"/>
      <c r="B49" t="s">
        <v>543</v>
      </c>
      <c r="C49" s="453">
        <v>29.7</v>
      </c>
      <c r="D49" s="453">
        <v>1.8</v>
      </c>
      <c r="E49" s="245">
        <f t="shared" si="2"/>
        <v>1.3999999999999986</v>
      </c>
      <c r="F49" s="441">
        <v>28.3</v>
      </c>
      <c r="G49" s="227"/>
      <c r="H49" s="227"/>
      <c r="I49" s="227"/>
      <c r="J49" s="227"/>
      <c r="K49" s="227"/>
      <c r="L49" s="12"/>
      <c r="M49" s="12"/>
      <c r="N49" s="12"/>
      <c r="O49" s="12"/>
    </row>
    <row r="50" spans="1:15">
      <c r="B50" t="s">
        <v>402</v>
      </c>
      <c r="C50" s="331">
        <v>27.9</v>
      </c>
      <c r="D50" s="331">
        <v>1.3</v>
      </c>
      <c r="E50" s="245">
        <f t="shared" si="2"/>
        <v>-0.40000000000000213</v>
      </c>
      <c r="F50" s="227">
        <v>28.3</v>
      </c>
      <c r="G50" s="227"/>
      <c r="H50" s="227"/>
      <c r="I50" s="227"/>
      <c r="J50" s="245"/>
      <c r="K50" s="227"/>
      <c r="L50" s="227"/>
      <c r="M50" s="227"/>
      <c r="N50" s="227"/>
      <c r="O50" s="227"/>
    </row>
    <row r="51" spans="1:15">
      <c r="A51" s="50"/>
      <c r="B51" t="s">
        <v>418</v>
      </c>
      <c r="C51" s="331">
        <v>27.9</v>
      </c>
      <c r="D51" s="318">
        <v>1.7</v>
      </c>
      <c r="E51" s="245">
        <f t="shared" si="2"/>
        <v>-0.40000000000000213</v>
      </c>
      <c r="F51" s="1">
        <v>28.3</v>
      </c>
      <c r="G51" s="227"/>
      <c r="H51" s="227"/>
      <c r="I51" s="227"/>
      <c r="J51" s="227"/>
      <c r="K51" s="227"/>
      <c r="L51" s="227"/>
      <c r="M51" s="227"/>
      <c r="N51" s="227"/>
      <c r="O51" s="227"/>
    </row>
    <row r="52" spans="1:15">
      <c r="B52" t="s">
        <v>400</v>
      </c>
      <c r="C52" s="318">
        <v>26.6</v>
      </c>
      <c r="D52" s="318">
        <v>2.2999999999999998</v>
      </c>
      <c r="E52" s="245">
        <f t="shared" si="2"/>
        <v>-1.6999999999999993</v>
      </c>
      <c r="F52" s="227">
        <v>28.3</v>
      </c>
      <c r="G52" s="227"/>
      <c r="H52" s="227"/>
      <c r="I52" s="227"/>
      <c r="J52" s="227"/>
      <c r="K52" s="227"/>
      <c r="L52" s="227"/>
      <c r="M52" s="227"/>
      <c r="N52" s="227"/>
      <c r="O52" s="227"/>
    </row>
    <row r="53" spans="1:15">
      <c r="B53" t="s">
        <v>403</v>
      </c>
      <c r="C53" s="49">
        <v>25.9</v>
      </c>
      <c r="D53" s="318">
        <v>2.9</v>
      </c>
      <c r="E53" s="245">
        <f t="shared" si="2"/>
        <v>-2.4000000000000021</v>
      </c>
      <c r="F53" s="1">
        <v>28.3</v>
      </c>
      <c r="G53" s="227"/>
      <c r="H53" s="227"/>
      <c r="I53" s="227"/>
      <c r="J53" s="227"/>
      <c r="K53" s="227"/>
      <c r="L53" s="227"/>
      <c r="M53" s="227"/>
      <c r="N53" s="227"/>
      <c r="O53" s="227"/>
    </row>
    <row r="54" spans="1:15">
      <c r="A54" s="227"/>
      <c r="B54" t="s">
        <v>398</v>
      </c>
      <c r="C54" s="341">
        <v>25.3</v>
      </c>
      <c r="D54" s="453">
        <v>0.8</v>
      </c>
      <c r="E54" s="245">
        <f t="shared" si="2"/>
        <v>-3</v>
      </c>
      <c r="F54" s="227">
        <v>28.3</v>
      </c>
      <c r="G54" s="245"/>
      <c r="H54" s="227"/>
      <c r="I54" s="227"/>
      <c r="J54" s="227"/>
      <c r="K54" s="227"/>
      <c r="L54" s="227"/>
      <c r="M54" s="227"/>
      <c r="N54" s="227"/>
      <c r="O54" s="227"/>
    </row>
    <row r="55" spans="1:15">
      <c r="A55" s="227"/>
      <c r="B55" t="s">
        <v>408</v>
      </c>
      <c r="C55" s="453">
        <v>24.8</v>
      </c>
      <c r="D55" s="453">
        <v>0.8</v>
      </c>
      <c r="E55" s="245">
        <f t="shared" si="2"/>
        <v>-3.5</v>
      </c>
      <c r="F55" s="227">
        <v>28.3</v>
      </c>
      <c r="G55" s="227"/>
      <c r="H55" s="227"/>
      <c r="I55" s="227"/>
      <c r="J55" s="227"/>
      <c r="K55" s="227"/>
      <c r="L55" s="227"/>
      <c r="M55" s="227"/>
      <c r="N55" s="227"/>
      <c r="O55" s="227"/>
    </row>
    <row r="56" spans="1:15">
      <c r="A56" s="227"/>
      <c r="B56" t="s">
        <v>397</v>
      </c>
      <c r="C56" s="318">
        <v>23.1</v>
      </c>
      <c r="D56" s="318">
        <v>1.1000000000000001</v>
      </c>
      <c r="E56" s="245">
        <f t="shared" si="2"/>
        <v>-5.1999999999999993</v>
      </c>
      <c r="F56" s="227">
        <v>28.3</v>
      </c>
      <c r="G56" s="227"/>
      <c r="H56" s="227"/>
      <c r="I56" s="227"/>
      <c r="J56" s="227"/>
      <c r="K56" s="227"/>
      <c r="L56" s="227"/>
      <c r="M56" s="227"/>
      <c r="N56" s="227"/>
      <c r="O56" s="227"/>
    </row>
    <row r="57" spans="1:15">
      <c r="A57" s="227"/>
      <c r="B57" t="s">
        <v>545</v>
      </c>
      <c r="C57" s="39">
        <v>22.9</v>
      </c>
      <c r="D57" s="39">
        <v>3.7</v>
      </c>
      <c r="E57" s="245">
        <f t="shared" si="2"/>
        <v>-5.4000000000000021</v>
      </c>
      <c r="F57" s="1">
        <v>28.3</v>
      </c>
      <c r="G57" s="227"/>
      <c r="H57" s="227"/>
      <c r="I57" s="227"/>
      <c r="J57" s="227"/>
      <c r="K57" s="227"/>
      <c r="L57" s="227"/>
      <c r="M57" s="227"/>
      <c r="N57" s="227"/>
      <c r="O57" s="227"/>
    </row>
    <row r="58" spans="1:15" s="441" customFormat="1">
      <c r="B58" s="375"/>
      <c r="C58" s="39"/>
      <c r="D58" s="39"/>
      <c r="E58" s="342"/>
    </row>
    <row r="59" spans="1:15" s="441" customFormat="1">
      <c r="B59" s="375"/>
      <c r="E59" s="342"/>
    </row>
    <row r="60" spans="1:15" s="441" customFormat="1">
      <c r="B60" s="375"/>
      <c r="E60" s="342"/>
    </row>
    <row r="61" spans="1:15" s="441" customFormat="1">
      <c r="B61" s="375"/>
      <c r="E61" s="342"/>
    </row>
    <row r="62" spans="1:15" s="441" customFormat="1">
      <c r="B62" s="375"/>
      <c r="E62" s="342"/>
    </row>
    <row r="63" spans="1:15" s="441" customFormat="1">
      <c r="B63" s="375"/>
      <c r="E63" s="342"/>
    </row>
    <row r="64" spans="1:15" s="441" customFormat="1">
      <c r="B64" s="375"/>
      <c r="E64" s="342"/>
    </row>
    <row r="65" spans="2:5" s="441" customFormat="1">
      <c r="B65" s="375"/>
      <c r="E65" s="342"/>
    </row>
    <row r="66" spans="2:5" s="441" customFormat="1">
      <c r="B66" s="375"/>
      <c r="E66" s="342"/>
    </row>
    <row r="67" spans="2:5" s="441" customFormat="1">
      <c r="B67" s="375"/>
      <c r="E67" s="342"/>
    </row>
    <row r="68" spans="2:5" s="441" customFormat="1">
      <c r="B68" s="375"/>
      <c r="E68" s="342"/>
    </row>
    <row r="69" spans="2:5" s="441" customFormat="1">
      <c r="B69" s="375"/>
      <c r="E69" s="342"/>
    </row>
    <row r="70" spans="2:5" s="441" customFormat="1">
      <c r="B70" s="375"/>
      <c r="E70" s="342"/>
    </row>
    <row r="71" spans="2:5" s="441" customFormat="1">
      <c r="B71" s="375"/>
      <c r="C71" s="39"/>
      <c r="D71" s="39"/>
      <c r="E71" s="342"/>
    </row>
    <row r="72" spans="2:5" s="441" customFormat="1">
      <c r="B72" s="375"/>
      <c r="C72" s="39"/>
      <c r="D72" s="39"/>
      <c r="E72" s="342"/>
    </row>
    <row r="73" spans="2:5" s="441" customFormat="1">
      <c r="B73" s="375"/>
      <c r="C73" s="39"/>
      <c r="D73" s="39"/>
      <c r="E73" s="342"/>
    </row>
    <row r="74" spans="2:5" s="441" customFormat="1">
      <c r="B74" s="375"/>
      <c r="C74" s="39"/>
      <c r="D74" s="39"/>
      <c r="E74" s="342"/>
    </row>
    <row r="75" spans="2:5" s="441" customFormat="1">
      <c r="B75" s="375"/>
      <c r="C75" s="39"/>
      <c r="D75" s="39"/>
      <c r="E75" s="342"/>
    </row>
    <row r="76" spans="2:5" s="441" customFormat="1">
      <c r="B76" s="375"/>
      <c r="C76" s="39"/>
      <c r="D76" s="39"/>
      <c r="E76" s="342"/>
    </row>
    <row r="77" spans="2:5" s="441" customFormat="1">
      <c r="B77" s="375"/>
      <c r="C77" s="39"/>
      <c r="D77" s="39"/>
      <c r="E77" s="342"/>
    </row>
    <row r="78" spans="2:5" s="441" customFormat="1">
      <c r="B78" s="375"/>
      <c r="C78" s="39"/>
      <c r="D78" s="39"/>
      <c r="E78" s="342"/>
    </row>
    <row r="79" spans="2:5" s="441" customFormat="1">
      <c r="B79" s="375"/>
      <c r="C79" s="39"/>
      <c r="D79" s="39"/>
      <c r="E79" s="342"/>
    </row>
    <row r="80" spans="2:5" s="441" customFormat="1">
      <c r="B80" s="375"/>
      <c r="C80" s="39"/>
      <c r="D80" s="39"/>
      <c r="E80" s="342"/>
    </row>
    <row r="81" spans="2:5" s="441" customFormat="1">
      <c r="B81" s="375"/>
      <c r="C81" s="39"/>
      <c r="D81" s="39"/>
      <c r="E81" s="342"/>
    </row>
    <row r="82" spans="2:5" s="441" customFormat="1">
      <c r="B82" s="375"/>
      <c r="C82" s="39"/>
      <c r="D82" s="39"/>
      <c r="E82" s="342"/>
    </row>
    <row r="83" spans="2:5" s="441" customFormat="1">
      <c r="B83" s="375"/>
      <c r="C83" s="39"/>
      <c r="D83" s="39"/>
      <c r="E83" s="342"/>
    </row>
    <row r="84" spans="2:5" s="441" customFormat="1">
      <c r="B84" s="375"/>
      <c r="C84" s="39"/>
      <c r="D84" s="39"/>
      <c r="E84" s="342"/>
    </row>
    <row r="85" spans="2:5" s="441" customFormat="1">
      <c r="B85" s="375"/>
      <c r="C85" s="39"/>
      <c r="D85" s="39"/>
      <c r="E85" s="342"/>
    </row>
    <row r="86" spans="2:5" s="441" customFormat="1">
      <c r="B86" s="375"/>
      <c r="C86" s="39"/>
      <c r="D86" s="39"/>
      <c r="E86" s="342"/>
    </row>
    <row r="87" spans="2:5" s="441" customFormat="1">
      <c r="B87" s="375"/>
      <c r="C87" s="39"/>
      <c r="D87" s="39"/>
      <c r="E87" s="342"/>
    </row>
    <row r="88" spans="2:5" s="441" customFormat="1">
      <c r="B88" s="375"/>
      <c r="C88" s="39"/>
      <c r="D88" s="39"/>
      <c r="E88" s="342"/>
    </row>
    <row r="89" spans="2:5" s="441" customFormat="1">
      <c r="B89" s="375"/>
      <c r="C89" s="39"/>
      <c r="D89" s="39"/>
      <c r="E89" s="342"/>
    </row>
    <row r="90" spans="2:5" s="441" customFormat="1">
      <c r="B90" s="375"/>
      <c r="C90" s="39"/>
      <c r="D90" s="39"/>
      <c r="E90" s="342"/>
    </row>
    <row r="91" spans="2:5" s="441" customFormat="1">
      <c r="B91" s="375"/>
      <c r="C91" s="39"/>
      <c r="D91" s="39"/>
      <c r="E91" s="342"/>
    </row>
    <row r="92" spans="2:5" s="441" customFormat="1">
      <c r="B92" s="375"/>
      <c r="C92" s="39"/>
      <c r="D92" s="39"/>
      <c r="E92" s="342"/>
    </row>
    <row r="93" spans="2:5" s="441" customFormat="1">
      <c r="B93" s="375"/>
      <c r="C93" s="39"/>
      <c r="D93" s="39"/>
      <c r="E93" s="342"/>
    </row>
    <row r="94" spans="2:5" s="441" customFormat="1">
      <c r="B94" s="375"/>
      <c r="C94" s="39"/>
      <c r="D94" s="39"/>
      <c r="E94" s="342"/>
    </row>
    <row r="95" spans="2:5" s="441" customFormat="1">
      <c r="B95" s="375"/>
      <c r="C95" s="39"/>
      <c r="D95" s="39"/>
      <c r="E95" s="342"/>
    </row>
    <row r="96" spans="2:5" s="441" customFormat="1">
      <c r="B96" s="375"/>
      <c r="C96" s="39"/>
      <c r="D96" s="39"/>
      <c r="E96" s="342"/>
    </row>
    <row r="97" spans="1:15" s="441" customFormat="1">
      <c r="B97" s="375"/>
      <c r="C97" s="39"/>
      <c r="D97" s="39"/>
      <c r="E97" s="342"/>
    </row>
    <row r="98" spans="1:15" s="441" customFormat="1">
      <c r="B98" s="375"/>
      <c r="C98" s="39"/>
      <c r="D98" s="39"/>
      <c r="E98" s="342"/>
    </row>
    <row r="99" spans="1:15" s="441" customFormat="1">
      <c r="B99" s="375"/>
      <c r="C99" s="39"/>
      <c r="D99" s="39"/>
      <c r="E99" s="342"/>
    </row>
    <row r="100" spans="1:15" s="441" customFormat="1">
      <c r="B100" s="375"/>
      <c r="C100" s="39"/>
      <c r="D100" s="39"/>
      <c r="E100" s="342"/>
    </row>
    <row r="101" spans="1:15" s="441" customFormat="1">
      <c r="B101" s="375"/>
      <c r="C101" s="39"/>
      <c r="D101" s="39"/>
      <c r="E101" s="342"/>
    </row>
    <row r="102" spans="1:15" s="441" customFormat="1">
      <c r="B102" s="375"/>
      <c r="C102" s="39"/>
      <c r="D102" s="39"/>
      <c r="E102" s="342"/>
    </row>
    <row r="103" spans="1:15" s="441" customFormat="1">
      <c r="B103" s="375"/>
      <c r="C103" s="39"/>
      <c r="D103" s="39"/>
      <c r="E103" s="342"/>
    </row>
    <row r="104" spans="1:15" s="441" customFormat="1">
      <c r="B104" s="375"/>
      <c r="C104" s="39"/>
      <c r="D104" s="39"/>
      <c r="E104" s="342"/>
    </row>
    <row r="105" spans="1:15" s="441" customFormat="1">
      <c r="B105" s="375"/>
      <c r="C105" s="39"/>
      <c r="D105" s="39"/>
      <c r="E105" s="342"/>
    </row>
    <row r="106" spans="1:15" s="441" customFormat="1">
      <c r="B106" s="375"/>
      <c r="C106" s="39"/>
      <c r="D106" s="39"/>
      <c r="E106" s="342"/>
    </row>
    <row r="107" spans="1:15" s="441" customFormat="1">
      <c r="B107" s="375"/>
      <c r="C107" s="39"/>
      <c r="D107" s="39"/>
      <c r="E107" s="342"/>
    </row>
    <row r="108" spans="1:15" s="441" customFormat="1">
      <c r="B108" s="375"/>
      <c r="C108" s="39"/>
      <c r="D108" s="39"/>
      <c r="E108" s="342"/>
    </row>
    <row r="109" spans="1:15" s="441" customFormat="1">
      <c r="B109" s="375"/>
      <c r="C109" s="39"/>
      <c r="D109" s="39"/>
      <c r="E109" s="342"/>
    </row>
    <row r="110" spans="1:15" s="441" customFormat="1">
      <c r="B110" s="375"/>
      <c r="C110" s="39"/>
      <c r="D110" s="39"/>
      <c r="E110" s="342"/>
    </row>
    <row r="111" spans="1:15" s="441" customFormat="1">
      <c r="B111" s="375"/>
      <c r="C111" s="39"/>
      <c r="D111" s="39"/>
      <c r="E111" s="342"/>
    </row>
    <row r="112" spans="1:15">
      <c r="A112" s="227"/>
      <c r="B112" s="33"/>
      <c r="C112" s="261"/>
      <c r="D112" s="261"/>
      <c r="E112" s="38"/>
      <c r="F112" s="227"/>
      <c r="G112" s="227"/>
      <c r="H112" s="227"/>
      <c r="I112" s="227"/>
      <c r="J112" s="227"/>
      <c r="K112" s="227"/>
      <c r="L112" s="227"/>
      <c r="M112" s="227"/>
      <c r="N112" s="227"/>
      <c r="O112" s="227"/>
    </row>
    <row r="113" spans="1:20">
      <c r="A113" s="227"/>
      <c r="B113" s="33"/>
      <c r="C113" s="261"/>
      <c r="D113" s="261"/>
      <c r="E113" s="38"/>
      <c r="F113" s="227"/>
      <c r="G113" s="227"/>
      <c r="H113" s="227"/>
      <c r="I113" s="227"/>
      <c r="J113" s="227"/>
      <c r="K113" s="227"/>
      <c r="L113" s="227"/>
      <c r="M113" s="227"/>
      <c r="N113" s="227"/>
      <c r="O113" s="227"/>
    </row>
    <row r="114" spans="1:20">
      <c r="A114" s="227"/>
      <c r="B114" s="33"/>
      <c r="C114" s="261"/>
      <c r="D114" s="261"/>
      <c r="E114" s="38"/>
      <c r="F114" s="227"/>
      <c r="G114" s="227"/>
      <c r="H114" s="227"/>
      <c r="I114" s="227"/>
      <c r="J114" s="227"/>
      <c r="K114" s="227"/>
      <c r="L114" s="227"/>
      <c r="M114" s="227"/>
      <c r="N114" s="227"/>
      <c r="O114" s="227"/>
    </row>
    <row r="115" spans="1:20">
      <c r="A115" s="227"/>
      <c r="B115" s="33"/>
      <c r="C115" s="49"/>
      <c r="D115" s="261"/>
      <c r="E115" s="38"/>
      <c r="F115" s="227"/>
      <c r="G115" s="245"/>
      <c r="H115" s="227"/>
      <c r="I115" s="227"/>
      <c r="J115" s="227"/>
      <c r="K115" s="227"/>
      <c r="L115" s="227"/>
      <c r="M115" s="227"/>
      <c r="N115" s="227"/>
      <c r="O115" s="227"/>
    </row>
    <row r="117" spans="1:20" ht="14.25" customHeight="1">
      <c r="A117" s="455" t="s">
        <v>172</v>
      </c>
      <c r="B117" s="455"/>
      <c r="C117" s="455"/>
      <c r="D117" s="455"/>
      <c r="E117" s="455"/>
      <c r="F117" s="455"/>
      <c r="G117" s="455"/>
      <c r="H117" s="455"/>
      <c r="I117" s="4"/>
      <c r="J117" s="227"/>
      <c r="K117" s="227"/>
      <c r="L117" s="227"/>
      <c r="M117" s="227"/>
      <c r="N117" s="227"/>
      <c r="O117" s="227"/>
      <c r="P117" s="227"/>
      <c r="Q117" s="227"/>
      <c r="R117" s="227"/>
      <c r="S117" s="227"/>
      <c r="T117" s="227"/>
    </row>
    <row r="118" spans="1:20">
      <c r="A118" s="455" t="s">
        <v>170</v>
      </c>
      <c r="B118" s="455"/>
      <c r="C118" s="455"/>
      <c r="D118" s="455"/>
      <c r="E118" s="455"/>
      <c r="F118" s="455"/>
      <c r="G118" s="455"/>
      <c r="H118" s="455"/>
      <c r="I118" s="4"/>
      <c r="J118" s="227"/>
      <c r="K118" s="227"/>
      <c r="L118" s="227"/>
      <c r="M118" s="227"/>
      <c r="N118" s="227"/>
      <c r="O118" s="227"/>
      <c r="P118" s="227"/>
      <c r="Q118" s="227"/>
      <c r="R118" s="227"/>
      <c r="S118" s="227"/>
      <c r="T118" s="227"/>
    </row>
    <row r="119" spans="1:20">
      <c r="A119" s="256"/>
      <c r="B119" s="256"/>
      <c r="C119" s="256"/>
      <c r="D119" s="256"/>
      <c r="E119" s="256"/>
      <c r="F119" s="256"/>
      <c r="G119" s="256"/>
      <c r="H119" s="256"/>
      <c r="I119" s="4"/>
      <c r="J119" s="227"/>
      <c r="K119" s="227"/>
      <c r="L119" s="227"/>
      <c r="M119" s="227"/>
      <c r="N119" s="227"/>
      <c r="O119" s="227"/>
      <c r="P119" s="227"/>
      <c r="Q119" s="227"/>
      <c r="R119" s="227"/>
      <c r="S119" s="227"/>
      <c r="T119" s="227"/>
    </row>
    <row r="120" spans="1:20" s="84" customFormat="1">
      <c r="A120" s="454" t="s">
        <v>173</v>
      </c>
      <c r="B120" s="454"/>
      <c r="C120" s="454"/>
      <c r="D120" s="454"/>
      <c r="E120" s="454"/>
      <c r="F120" s="454"/>
      <c r="G120" s="454"/>
      <c r="H120" s="454"/>
      <c r="I120" s="454"/>
    </row>
    <row r="122" spans="1:20" ht="36">
      <c r="A122" s="227"/>
      <c r="B122" s="227"/>
      <c r="C122" s="32" t="s">
        <v>174</v>
      </c>
      <c r="D122" s="32" t="s">
        <v>175</v>
      </c>
      <c r="E122" s="32" t="s">
        <v>176</v>
      </c>
      <c r="F122" s="32" t="s">
        <v>177</v>
      </c>
      <c r="G122" s="408" t="s">
        <v>485</v>
      </c>
      <c r="H122" s="227"/>
      <c r="I122" s="227"/>
      <c r="J122" s="227"/>
      <c r="K122" s="227"/>
      <c r="L122" s="227"/>
      <c r="M122" s="227"/>
      <c r="N122" s="227"/>
      <c r="O122" s="227"/>
      <c r="P122" s="227"/>
      <c r="Q122" s="227"/>
      <c r="R122" s="227"/>
      <c r="S122" s="227"/>
      <c r="T122" s="227"/>
    </row>
    <row r="123" spans="1:20">
      <c r="A123" s="227"/>
      <c r="B123" s="33" t="s">
        <v>37</v>
      </c>
      <c r="C123" s="40">
        <v>0.11</v>
      </c>
      <c r="D123" s="230">
        <v>67296</v>
      </c>
      <c r="E123" s="43">
        <v>1.23</v>
      </c>
      <c r="F123" s="43">
        <v>2.75</v>
      </c>
      <c r="G123" s="227"/>
      <c r="H123" s="227"/>
      <c r="I123" s="227"/>
      <c r="J123" s="227"/>
      <c r="K123" s="227"/>
      <c r="L123" s="227"/>
      <c r="M123" s="227"/>
      <c r="N123" s="227"/>
      <c r="O123" s="227"/>
      <c r="P123" s="227"/>
      <c r="Q123" s="227"/>
      <c r="R123" s="227"/>
      <c r="S123" s="227"/>
      <c r="T123" s="227"/>
    </row>
    <row r="124" spans="1:20">
      <c r="A124" s="227"/>
      <c r="B124" s="33" t="s">
        <v>34</v>
      </c>
      <c r="C124" s="40">
        <v>0.15</v>
      </c>
      <c r="D124" s="230">
        <v>67296</v>
      </c>
      <c r="E124" s="43">
        <v>1.23</v>
      </c>
      <c r="F124" s="43">
        <v>2.75</v>
      </c>
      <c r="G124" s="227"/>
      <c r="H124" s="227"/>
      <c r="I124" s="227"/>
      <c r="J124" s="227"/>
      <c r="K124" s="227"/>
      <c r="L124" s="227"/>
      <c r="M124" s="227"/>
      <c r="N124" s="227"/>
      <c r="O124" s="227"/>
      <c r="P124" s="227"/>
      <c r="Q124" s="227"/>
      <c r="R124" s="227"/>
      <c r="S124" s="227"/>
      <c r="T124" s="227"/>
    </row>
    <row r="125" spans="1:20">
      <c r="A125" s="227"/>
      <c r="B125" s="33" t="s">
        <v>24</v>
      </c>
      <c r="C125" s="40">
        <v>0.17</v>
      </c>
      <c r="D125" s="230">
        <v>67296</v>
      </c>
      <c r="E125" s="43">
        <v>1.23</v>
      </c>
      <c r="F125" s="43">
        <v>2.75</v>
      </c>
      <c r="G125" s="227"/>
      <c r="H125" s="227"/>
      <c r="I125" s="227"/>
      <c r="J125" s="227"/>
      <c r="K125" s="227"/>
      <c r="L125" s="227"/>
      <c r="M125" s="227"/>
      <c r="N125" s="227"/>
      <c r="O125" s="227"/>
      <c r="P125" s="227"/>
      <c r="Q125" s="227"/>
      <c r="R125" s="227"/>
      <c r="S125" s="227"/>
      <c r="T125" s="227"/>
    </row>
    <row r="126" spans="1:20">
      <c r="A126" s="227"/>
      <c r="B126" s="34" t="s">
        <v>30</v>
      </c>
      <c r="D126" s="236">
        <v>72804</v>
      </c>
      <c r="E126" s="44">
        <v>1.2</v>
      </c>
      <c r="F126" s="44">
        <v>2.69</v>
      </c>
      <c r="G126" s="42">
        <v>0.18</v>
      </c>
      <c r="H126" s="227"/>
      <c r="I126" s="227"/>
      <c r="J126" s="227"/>
      <c r="K126" s="227"/>
      <c r="L126" s="227"/>
      <c r="M126" s="227"/>
      <c r="N126" s="227"/>
      <c r="O126" s="227"/>
      <c r="P126" s="227"/>
      <c r="Q126" s="227"/>
      <c r="R126" s="227"/>
      <c r="S126" s="227"/>
      <c r="T126" s="227"/>
    </row>
    <row r="127" spans="1:20">
      <c r="A127" s="227"/>
      <c r="B127" s="33" t="s">
        <v>38</v>
      </c>
      <c r="C127" s="40">
        <v>0.18</v>
      </c>
      <c r="D127" s="230">
        <v>67296</v>
      </c>
      <c r="E127" s="43">
        <v>1.23</v>
      </c>
      <c r="F127" s="43">
        <v>2.75</v>
      </c>
      <c r="G127" s="227"/>
      <c r="H127" s="227"/>
      <c r="I127" s="227"/>
      <c r="J127" s="227"/>
      <c r="K127" s="227"/>
      <c r="L127" s="227"/>
      <c r="M127" s="227"/>
      <c r="N127" s="227"/>
      <c r="O127" s="227"/>
      <c r="P127" s="227"/>
      <c r="Q127" s="227"/>
      <c r="R127" s="227"/>
      <c r="S127" s="227"/>
      <c r="T127" s="227"/>
    </row>
    <row r="128" spans="1:20">
      <c r="A128" s="227"/>
      <c r="B128" s="33" t="s">
        <v>29</v>
      </c>
      <c r="C128" s="40">
        <v>0.18</v>
      </c>
      <c r="D128" s="230">
        <v>67296</v>
      </c>
      <c r="E128" s="43">
        <v>1.23</v>
      </c>
      <c r="F128" s="43">
        <v>2.75</v>
      </c>
      <c r="G128" s="227"/>
      <c r="H128" s="227"/>
      <c r="I128" s="227"/>
      <c r="J128" s="227"/>
      <c r="K128" s="227"/>
      <c r="L128" s="227"/>
      <c r="M128" s="227"/>
      <c r="N128" s="227"/>
      <c r="O128" s="227"/>
      <c r="P128" s="227"/>
      <c r="Q128" s="227"/>
      <c r="R128" s="227"/>
      <c r="S128" s="227"/>
      <c r="T128" s="227"/>
    </row>
    <row r="129" spans="1:20">
      <c r="A129" s="227"/>
      <c r="B129" s="33" t="s">
        <v>26</v>
      </c>
      <c r="C129" s="40">
        <v>0.19</v>
      </c>
      <c r="D129" s="230">
        <v>67296</v>
      </c>
      <c r="E129" s="43">
        <v>1.23</v>
      </c>
      <c r="F129" s="43">
        <v>2.75</v>
      </c>
      <c r="G129" s="227"/>
      <c r="H129" s="227"/>
      <c r="I129" s="227"/>
      <c r="J129" s="227"/>
      <c r="K129" s="227"/>
      <c r="L129" s="227"/>
      <c r="M129" s="227"/>
      <c r="N129" s="227"/>
      <c r="O129" s="227"/>
      <c r="P129" s="227"/>
      <c r="Q129" s="227"/>
      <c r="R129" s="227"/>
      <c r="S129" s="227"/>
      <c r="T129" s="227"/>
    </row>
    <row r="130" spans="1:20">
      <c r="A130" s="227"/>
      <c r="B130" s="33" t="s">
        <v>33</v>
      </c>
      <c r="C130" s="41">
        <v>0.21</v>
      </c>
      <c r="D130" s="230">
        <v>62513</v>
      </c>
      <c r="E130" s="43">
        <v>1.17</v>
      </c>
      <c r="F130" s="43">
        <v>2.63</v>
      </c>
      <c r="G130" s="227"/>
      <c r="H130" s="227"/>
      <c r="I130" s="227"/>
      <c r="J130" s="227"/>
      <c r="K130" s="227"/>
      <c r="L130" s="227"/>
      <c r="M130" s="227"/>
      <c r="N130" s="227"/>
      <c r="O130" s="227"/>
      <c r="P130" s="227"/>
      <c r="Q130" s="227"/>
      <c r="R130" s="227"/>
      <c r="S130" s="227"/>
      <c r="T130" s="227"/>
    </row>
    <row r="131" spans="1:20" s="227" customFormat="1">
      <c r="B131" s="33" t="s">
        <v>25</v>
      </c>
      <c r="C131" s="40">
        <v>0.21</v>
      </c>
      <c r="D131" s="230">
        <v>67296</v>
      </c>
      <c r="E131" s="43">
        <v>1.23</v>
      </c>
      <c r="F131" s="43">
        <v>2.75</v>
      </c>
    </row>
    <row r="132" spans="1:20">
      <c r="A132" s="227"/>
      <c r="B132" s="33" t="s">
        <v>20</v>
      </c>
      <c r="C132" s="40">
        <v>0.21</v>
      </c>
      <c r="D132" s="230">
        <v>67296</v>
      </c>
      <c r="E132" s="43">
        <v>1.23</v>
      </c>
      <c r="F132" s="43">
        <v>2.75</v>
      </c>
      <c r="G132" s="227"/>
      <c r="H132" s="227"/>
      <c r="I132" s="227"/>
      <c r="J132" s="227"/>
      <c r="K132" s="227"/>
      <c r="L132" s="227"/>
      <c r="M132" s="227"/>
      <c r="N132" s="227"/>
      <c r="O132" s="227"/>
      <c r="P132" s="227"/>
      <c r="Q132" s="227"/>
      <c r="R132" s="227"/>
      <c r="S132" s="227"/>
      <c r="T132" s="227"/>
    </row>
    <row r="133" spans="1:20">
      <c r="A133" s="227"/>
      <c r="B133" s="33" t="s">
        <v>31</v>
      </c>
      <c r="C133" s="40">
        <v>0.21</v>
      </c>
      <c r="D133" s="230">
        <v>67296</v>
      </c>
      <c r="E133" s="43">
        <v>1.23</v>
      </c>
      <c r="F133" s="43">
        <v>2.75</v>
      </c>
      <c r="G133" s="227"/>
      <c r="H133" s="227"/>
      <c r="I133" s="227"/>
      <c r="J133" s="227"/>
      <c r="K133" s="227"/>
      <c r="L133" s="227"/>
      <c r="M133" s="227"/>
      <c r="N133" s="227"/>
      <c r="O133" s="227"/>
      <c r="P133" s="227"/>
      <c r="Q133" s="227"/>
      <c r="R133" s="227"/>
      <c r="S133" s="227"/>
      <c r="T133" s="227"/>
    </row>
    <row r="134" spans="1:20">
      <c r="A134" s="227"/>
      <c r="B134" s="33" t="s">
        <v>21</v>
      </c>
      <c r="C134" s="40">
        <v>0.21</v>
      </c>
      <c r="D134" s="230">
        <v>67296</v>
      </c>
      <c r="E134" s="43">
        <v>1.23</v>
      </c>
      <c r="F134" s="43">
        <v>2.75</v>
      </c>
      <c r="G134" s="227"/>
      <c r="H134" s="227"/>
      <c r="I134" s="227"/>
      <c r="J134" s="227"/>
      <c r="K134" s="227"/>
      <c r="L134" s="227"/>
      <c r="M134" s="227"/>
      <c r="N134" s="227"/>
      <c r="O134" s="227"/>
      <c r="P134" s="227"/>
      <c r="Q134" s="227"/>
      <c r="R134" s="227"/>
      <c r="S134" s="227"/>
      <c r="T134" s="227"/>
    </row>
    <row r="135" spans="1:20">
      <c r="A135" s="227"/>
      <c r="B135" s="33" t="s">
        <v>32</v>
      </c>
      <c r="C135" s="40">
        <v>0.22</v>
      </c>
      <c r="D135" s="230">
        <v>57637</v>
      </c>
      <c r="E135" s="43">
        <v>0.97</v>
      </c>
      <c r="F135" s="43">
        <v>2.2999999999999998</v>
      </c>
      <c r="G135" s="227"/>
      <c r="H135" s="227"/>
      <c r="I135" s="227"/>
      <c r="J135" s="227"/>
      <c r="K135" s="227"/>
      <c r="L135" s="227"/>
      <c r="M135" s="227"/>
      <c r="N135" s="227"/>
      <c r="O135" s="227"/>
      <c r="P135" s="227"/>
      <c r="Q135" s="227"/>
      <c r="R135" s="227"/>
      <c r="S135" s="227"/>
      <c r="T135" s="227"/>
    </row>
    <row r="136" spans="1:20">
      <c r="A136" s="227"/>
      <c r="B136" s="33" t="s">
        <v>23</v>
      </c>
      <c r="C136" s="40">
        <v>0.22</v>
      </c>
      <c r="D136" s="230">
        <v>62513</v>
      </c>
      <c r="E136" s="43">
        <v>1.17</v>
      </c>
      <c r="F136" s="43">
        <v>2.63</v>
      </c>
      <c r="G136" s="227"/>
      <c r="H136" s="227"/>
      <c r="I136" s="227"/>
      <c r="J136" s="227"/>
      <c r="K136" s="227"/>
      <c r="L136" s="227"/>
      <c r="M136" s="227"/>
      <c r="N136" s="227"/>
      <c r="O136" s="227"/>
      <c r="P136" s="227"/>
      <c r="Q136" s="227"/>
      <c r="R136" s="227"/>
      <c r="S136" s="227"/>
      <c r="T136" s="227"/>
    </row>
    <row r="137" spans="1:20">
      <c r="A137" s="227"/>
      <c r="B137" s="33" t="s">
        <v>27</v>
      </c>
      <c r="C137" s="40">
        <v>0.23</v>
      </c>
      <c r="D137" s="230">
        <v>62513</v>
      </c>
      <c r="E137" s="43">
        <v>1.17</v>
      </c>
      <c r="F137" s="43">
        <v>2.63</v>
      </c>
      <c r="G137" s="227"/>
      <c r="H137" s="227"/>
      <c r="I137" s="227"/>
      <c r="J137" s="227"/>
      <c r="K137" s="227"/>
      <c r="L137" s="227"/>
      <c r="M137" s="227"/>
      <c r="N137" s="227"/>
      <c r="O137" s="227"/>
      <c r="P137" s="227"/>
      <c r="Q137" s="227"/>
      <c r="R137" s="227"/>
      <c r="S137" s="227"/>
      <c r="T137" s="227"/>
    </row>
    <row r="138" spans="1:20">
      <c r="A138" s="227"/>
      <c r="B138" s="33" t="s">
        <v>19</v>
      </c>
      <c r="C138" s="40">
        <v>0.23</v>
      </c>
      <c r="D138" s="230">
        <v>67296</v>
      </c>
      <c r="E138" s="43">
        <v>1.23</v>
      </c>
      <c r="F138" s="43">
        <v>2.75</v>
      </c>
      <c r="G138" s="227"/>
      <c r="H138" s="227"/>
      <c r="I138" s="227"/>
      <c r="J138" s="227"/>
      <c r="K138" s="227"/>
      <c r="L138" s="227"/>
      <c r="M138" s="227"/>
      <c r="N138" s="227"/>
      <c r="O138" s="227"/>
      <c r="P138" s="227"/>
      <c r="Q138" s="227"/>
      <c r="R138" s="227"/>
      <c r="S138" s="227"/>
      <c r="T138" s="227"/>
    </row>
    <row r="139" spans="1:20">
      <c r="A139" s="227"/>
      <c r="B139" s="33" t="s">
        <v>22</v>
      </c>
      <c r="C139" s="40">
        <v>0.23</v>
      </c>
      <c r="D139" s="230">
        <v>67296</v>
      </c>
      <c r="E139" s="43">
        <v>1.23</v>
      </c>
      <c r="F139" s="43">
        <v>2.75</v>
      </c>
      <c r="G139" s="227"/>
      <c r="H139" s="227"/>
      <c r="I139" s="227"/>
      <c r="J139" s="227"/>
      <c r="K139" s="227"/>
      <c r="L139" s="227"/>
      <c r="M139" s="227"/>
      <c r="N139" s="227"/>
      <c r="O139" s="227"/>
      <c r="P139" s="227"/>
      <c r="Q139" s="227"/>
      <c r="R139" s="227"/>
      <c r="S139" s="227"/>
      <c r="T139" s="227"/>
    </row>
    <row r="140" spans="1:20">
      <c r="A140" s="227"/>
      <c r="B140" s="33" t="s">
        <v>28</v>
      </c>
      <c r="C140" s="40">
        <v>0.23</v>
      </c>
      <c r="D140" s="230">
        <v>58699</v>
      </c>
      <c r="E140" s="43">
        <v>1.1599999999999999</v>
      </c>
      <c r="F140" s="43">
        <v>2.56</v>
      </c>
      <c r="G140" s="227"/>
      <c r="H140" s="227"/>
      <c r="I140" s="227"/>
      <c r="J140" s="227"/>
      <c r="K140" s="227"/>
      <c r="L140" s="227"/>
      <c r="M140" s="227"/>
      <c r="N140" s="227"/>
      <c r="O140" s="227"/>
      <c r="P140" s="227"/>
      <c r="Q140" s="227"/>
      <c r="R140" s="227"/>
      <c r="S140" s="227"/>
      <c r="T140" s="227"/>
    </row>
    <row r="141" spans="1:20">
      <c r="A141" s="227"/>
      <c r="B141" s="33" t="s">
        <v>36</v>
      </c>
      <c r="C141" s="40">
        <v>0.24</v>
      </c>
      <c r="D141" s="230">
        <v>54461</v>
      </c>
      <c r="E141" s="43">
        <v>1.17</v>
      </c>
      <c r="F141" s="43">
        <v>2.64</v>
      </c>
      <c r="G141" s="227"/>
      <c r="H141" s="227"/>
      <c r="I141" s="227"/>
      <c r="J141" s="227"/>
      <c r="K141" s="227"/>
      <c r="L141" s="227"/>
      <c r="M141" s="227"/>
      <c r="N141" s="227"/>
      <c r="O141" s="227"/>
      <c r="P141" s="227"/>
      <c r="Q141" s="227"/>
      <c r="R141" s="227"/>
      <c r="S141" s="227"/>
      <c r="T141" s="227"/>
    </row>
    <row r="142" spans="1:20">
      <c r="A142" s="227"/>
      <c r="B142" s="33" t="s">
        <v>35</v>
      </c>
      <c r="C142" s="40">
        <v>0.24</v>
      </c>
      <c r="D142" s="230">
        <v>62513</v>
      </c>
      <c r="E142" s="43">
        <v>1.17</v>
      </c>
      <c r="F142" s="43">
        <v>2.63</v>
      </c>
      <c r="G142" s="227"/>
      <c r="H142" s="227"/>
      <c r="I142" s="227"/>
      <c r="J142" s="227"/>
      <c r="K142" s="227"/>
      <c r="L142" s="227"/>
      <c r="M142" s="227"/>
      <c r="N142" s="227"/>
      <c r="O142" s="227"/>
      <c r="P142" s="227"/>
      <c r="Q142" s="227"/>
      <c r="R142" s="227"/>
      <c r="S142" s="227"/>
      <c r="T142" s="227"/>
    </row>
    <row r="143" spans="1:20">
      <c r="A143" s="227"/>
      <c r="B143" s="33" t="s">
        <v>39</v>
      </c>
      <c r="C143" s="40">
        <v>0.27</v>
      </c>
      <c r="D143" s="230">
        <v>49984</v>
      </c>
      <c r="E143" s="43">
        <v>1.1000000000000001</v>
      </c>
      <c r="F143" s="43">
        <v>2.86</v>
      </c>
      <c r="G143" s="227"/>
      <c r="H143" s="227"/>
      <c r="I143" s="227"/>
      <c r="J143" s="227"/>
      <c r="K143" s="227"/>
      <c r="L143" s="227"/>
      <c r="M143" s="227"/>
      <c r="N143" s="227"/>
      <c r="O143" s="227"/>
      <c r="P143" s="227"/>
      <c r="Q143" s="227"/>
      <c r="R143" s="227"/>
      <c r="S143" s="227"/>
      <c r="T143" s="227"/>
    </row>
    <row r="145" spans="1:20" ht="14.25" customHeight="1">
      <c r="A145" s="455" t="s">
        <v>178</v>
      </c>
      <c r="B145" s="455"/>
      <c r="C145" s="455"/>
      <c r="D145" s="455"/>
      <c r="E145" s="455"/>
      <c r="F145" s="455"/>
      <c r="G145" s="455"/>
      <c r="H145" s="455"/>
      <c r="I145" s="4"/>
      <c r="J145" s="227"/>
      <c r="K145" s="227"/>
      <c r="L145" s="227"/>
      <c r="M145" s="227"/>
      <c r="N145" s="227"/>
      <c r="O145" s="227"/>
      <c r="P145" s="227"/>
      <c r="Q145" s="227"/>
      <c r="R145" s="227"/>
      <c r="S145" s="227"/>
      <c r="T145" s="227"/>
    </row>
    <row r="146" spans="1:20">
      <c r="A146" s="455" t="s">
        <v>179</v>
      </c>
      <c r="B146" s="455"/>
      <c r="C146" s="455"/>
      <c r="D146" s="455"/>
      <c r="E146" s="455"/>
      <c r="F146" s="455"/>
      <c r="G146" s="455"/>
      <c r="H146" s="455"/>
      <c r="I146" s="4"/>
      <c r="J146" s="227"/>
      <c r="K146" s="227"/>
      <c r="L146" s="227"/>
      <c r="M146" s="227"/>
      <c r="N146" s="227"/>
      <c r="O146" s="227"/>
      <c r="P146" s="227"/>
      <c r="Q146" s="227"/>
      <c r="R146" s="227"/>
      <c r="S146" s="227"/>
      <c r="T146" s="227"/>
    </row>
    <row r="149" spans="1:20" s="84" customFormat="1">
      <c r="A149" s="454" t="s">
        <v>180</v>
      </c>
      <c r="B149" s="454"/>
      <c r="C149" s="454"/>
      <c r="D149" s="454"/>
      <c r="E149" s="454"/>
      <c r="F149" s="454"/>
      <c r="G149" s="454"/>
      <c r="H149" s="454"/>
      <c r="I149" s="454"/>
    </row>
    <row r="151" spans="1:20">
      <c r="A151" s="227"/>
      <c r="B151" s="469" t="s">
        <v>181</v>
      </c>
      <c r="C151" s="469"/>
      <c r="D151" s="46"/>
      <c r="E151" s="46"/>
      <c r="F151" s="46"/>
      <c r="G151" s="227"/>
      <c r="H151" s="227"/>
      <c r="I151" s="227"/>
      <c r="J151" s="227"/>
      <c r="K151" s="227"/>
      <c r="L151" s="227"/>
      <c r="M151" s="227"/>
      <c r="N151" s="227"/>
      <c r="O151" s="227"/>
      <c r="P151" s="227"/>
      <c r="Q151" s="227"/>
      <c r="R151" s="227"/>
      <c r="S151" s="227"/>
      <c r="T151" s="227"/>
    </row>
    <row r="152" spans="1:20" ht="60">
      <c r="A152" s="227"/>
      <c r="B152" s="32" t="s">
        <v>182</v>
      </c>
      <c r="C152" s="32" t="s">
        <v>183</v>
      </c>
      <c r="D152" s="265" t="s">
        <v>181</v>
      </c>
      <c r="E152" s="32" t="s">
        <v>184</v>
      </c>
      <c r="F152" s="32" t="s">
        <v>185</v>
      </c>
      <c r="G152" s="32" t="s">
        <v>186</v>
      </c>
      <c r="H152" s="20" t="s">
        <v>82</v>
      </c>
      <c r="I152" s="410"/>
      <c r="J152" s="227"/>
      <c r="K152" s="227"/>
      <c r="L152" s="227"/>
      <c r="M152" s="227"/>
      <c r="N152" s="227"/>
      <c r="O152" s="227"/>
      <c r="P152" s="227"/>
      <c r="Q152" s="227"/>
      <c r="R152" s="227"/>
      <c r="S152" s="227"/>
      <c r="T152" s="227"/>
    </row>
    <row r="153" spans="1:20">
      <c r="A153" s="33" t="s">
        <v>37</v>
      </c>
      <c r="B153" s="230">
        <v>6043</v>
      </c>
      <c r="C153" s="230">
        <v>1058</v>
      </c>
      <c r="D153" s="267">
        <v>7101</v>
      </c>
      <c r="E153" s="230">
        <v>10094</v>
      </c>
      <c r="F153" s="27">
        <v>0.7</v>
      </c>
      <c r="G153" s="47">
        <f t="shared" ref="G153:G164" si="3">F153-15%</f>
        <v>0.54999999999999993</v>
      </c>
      <c r="H153" s="7"/>
      <c r="I153" s="411"/>
      <c r="J153" s="227"/>
      <c r="K153" s="227"/>
      <c r="L153" s="227"/>
      <c r="M153" s="227"/>
      <c r="N153" s="227"/>
      <c r="O153" s="227"/>
      <c r="P153" s="227"/>
      <c r="Q153" s="227"/>
      <c r="R153" s="227"/>
      <c r="S153" s="227"/>
      <c r="T153" s="227"/>
    </row>
    <row r="154" spans="1:20">
      <c r="A154" s="33" t="s">
        <v>34</v>
      </c>
      <c r="B154" s="230">
        <v>8640</v>
      </c>
      <c r="C154" s="230">
        <v>1825</v>
      </c>
      <c r="D154" s="267">
        <v>10465</v>
      </c>
      <c r="E154" s="230">
        <v>10094</v>
      </c>
      <c r="F154" s="27">
        <v>1.04</v>
      </c>
      <c r="G154" s="47">
        <f t="shared" si="3"/>
        <v>0.89</v>
      </c>
      <c r="H154" s="7"/>
      <c r="I154" s="411"/>
      <c r="J154" s="227"/>
      <c r="K154" s="227"/>
      <c r="L154" s="227"/>
      <c r="M154" s="227"/>
      <c r="N154" s="227"/>
      <c r="O154" s="227"/>
      <c r="P154" s="227"/>
      <c r="Q154" s="227"/>
      <c r="R154" s="227"/>
      <c r="S154" s="227"/>
      <c r="T154" s="227"/>
    </row>
    <row r="155" spans="1:20">
      <c r="A155" s="33" t="s">
        <v>24</v>
      </c>
      <c r="B155" s="230">
        <v>9838</v>
      </c>
      <c r="C155" s="230">
        <v>2126</v>
      </c>
      <c r="D155" s="267">
        <v>11964</v>
      </c>
      <c r="E155" s="359">
        <v>10094</v>
      </c>
      <c r="F155" s="27">
        <v>1.19</v>
      </c>
      <c r="G155" s="47">
        <f t="shared" si="3"/>
        <v>1.04</v>
      </c>
      <c r="H155" s="7"/>
      <c r="I155" s="411"/>
      <c r="J155" s="227"/>
      <c r="K155" s="227"/>
      <c r="L155" s="227"/>
      <c r="M155" s="227"/>
      <c r="N155" s="227"/>
      <c r="O155" s="227"/>
      <c r="P155" s="227"/>
      <c r="Q155" s="227"/>
      <c r="R155" s="227"/>
      <c r="S155" s="227"/>
      <c r="T155" s="227"/>
    </row>
    <row r="156" spans="1:20">
      <c r="A156" s="33" t="s">
        <v>29</v>
      </c>
      <c r="B156" s="230">
        <v>9833</v>
      </c>
      <c r="C156" s="230">
        <v>2221</v>
      </c>
      <c r="D156" s="267">
        <v>12054</v>
      </c>
      <c r="E156" s="359">
        <v>10094</v>
      </c>
      <c r="F156" s="27">
        <v>1.19</v>
      </c>
      <c r="G156" s="47">
        <f t="shared" si="3"/>
        <v>1.04</v>
      </c>
      <c r="H156" s="7"/>
      <c r="I156" s="411"/>
      <c r="J156" s="227"/>
      <c r="K156" s="227"/>
      <c r="L156" s="227"/>
      <c r="M156" s="227"/>
      <c r="N156" s="227"/>
      <c r="O156" s="227"/>
      <c r="P156" s="227"/>
      <c r="Q156" s="227"/>
      <c r="R156" s="227"/>
      <c r="S156" s="227"/>
      <c r="T156" s="227"/>
    </row>
    <row r="157" spans="1:20">
      <c r="A157" s="33" t="s">
        <v>38</v>
      </c>
      <c r="B157" s="230">
        <v>9855</v>
      </c>
      <c r="C157" s="230">
        <v>2212</v>
      </c>
      <c r="D157" s="278">
        <v>12067</v>
      </c>
      <c r="E157" s="230">
        <v>10094</v>
      </c>
      <c r="F157" s="27">
        <v>1.2</v>
      </c>
      <c r="G157" s="47">
        <f t="shared" si="3"/>
        <v>1.05</v>
      </c>
      <c r="H157" s="7"/>
      <c r="I157" s="411"/>
      <c r="J157" s="227"/>
      <c r="K157" s="227"/>
      <c r="L157" s="227"/>
      <c r="M157" s="227"/>
      <c r="N157" s="227"/>
      <c r="O157" s="227"/>
      <c r="P157" s="227"/>
      <c r="Q157" s="227"/>
      <c r="R157" s="227"/>
      <c r="S157" s="227"/>
      <c r="T157" s="227"/>
    </row>
    <row r="158" spans="1:20">
      <c r="A158" s="33" t="s">
        <v>33</v>
      </c>
      <c r="B158" s="230">
        <v>10548</v>
      </c>
      <c r="C158" s="230">
        <v>2567</v>
      </c>
      <c r="D158" s="267">
        <v>13115</v>
      </c>
      <c r="E158" s="230">
        <v>9377</v>
      </c>
      <c r="F158" s="27">
        <v>1.4</v>
      </c>
      <c r="G158" s="47">
        <f t="shared" si="3"/>
        <v>1.25</v>
      </c>
      <c r="H158" s="7"/>
      <c r="I158" s="411"/>
      <c r="J158" s="227"/>
      <c r="K158" s="227"/>
      <c r="L158" s="227"/>
      <c r="M158" s="227"/>
      <c r="N158" s="227"/>
      <c r="O158" s="227"/>
      <c r="P158" s="227"/>
      <c r="Q158" s="227"/>
      <c r="R158" s="227"/>
      <c r="S158" s="227"/>
      <c r="T158" s="227"/>
    </row>
    <row r="159" spans="1:20">
      <c r="A159" s="33" t="s">
        <v>26</v>
      </c>
      <c r="B159" s="230">
        <v>10574</v>
      </c>
      <c r="C159" s="230">
        <v>2564</v>
      </c>
      <c r="D159" s="267">
        <v>13138</v>
      </c>
      <c r="E159" s="230">
        <v>10094</v>
      </c>
      <c r="F159" s="27">
        <v>1.3</v>
      </c>
      <c r="G159" s="47">
        <f t="shared" si="3"/>
        <v>1.1500000000000001</v>
      </c>
      <c r="H159" s="7"/>
      <c r="I159" s="411"/>
      <c r="J159" s="227"/>
      <c r="K159" s="227"/>
      <c r="L159" s="227"/>
      <c r="M159" s="227"/>
      <c r="N159" s="227"/>
      <c r="O159" s="227"/>
      <c r="P159" s="227"/>
      <c r="Q159" s="227"/>
      <c r="R159" s="227"/>
      <c r="S159" s="227"/>
      <c r="T159" s="227"/>
    </row>
    <row r="160" spans="1:20">
      <c r="A160" s="33" t="s">
        <v>32</v>
      </c>
      <c r="B160" s="230">
        <v>10433</v>
      </c>
      <c r="C160" s="230">
        <v>2709</v>
      </c>
      <c r="D160" s="267">
        <v>13142</v>
      </c>
      <c r="E160" s="230">
        <v>8646</v>
      </c>
      <c r="F160" s="27">
        <v>1.52</v>
      </c>
      <c r="G160" s="47">
        <f t="shared" si="3"/>
        <v>1.37</v>
      </c>
      <c r="H160" s="7"/>
      <c r="I160" s="411"/>
      <c r="J160" s="227"/>
      <c r="K160" s="227"/>
      <c r="L160" s="227"/>
      <c r="M160" s="227"/>
      <c r="N160" s="227"/>
      <c r="O160" s="227"/>
      <c r="P160" s="227"/>
      <c r="Q160" s="227"/>
      <c r="R160" s="227"/>
      <c r="S160" s="227"/>
      <c r="T160" s="227"/>
    </row>
    <row r="161" spans="1:20">
      <c r="A161" s="395" t="s">
        <v>30</v>
      </c>
      <c r="B161" s="405">
        <v>10603</v>
      </c>
      <c r="C161" s="405">
        <v>2648</v>
      </c>
      <c r="D161" s="441"/>
      <c r="E161" s="405">
        <v>10921</v>
      </c>
      <c r="F161" s="35">
        <v>1.21</v>
      </c>
      <c r="G161" s="48">
        <f t="shared" si="3"/>
        <v>1.06</v>
      </c>
      <c r="H161" s="279">
        <v>13251</v>
      </c>
      <c r="I161" s="411"/>
      <c r="J161" s="227"/>
      <c r="K161" s="227"/>
      <c r="L161" s="227"/>
      <c r="M161" s="227"/>
      <c r="N161" s="227"/>
      <c r="O161" s="227"/>
      <c r="P161" s="227"/>
      <c r="Q161" s="227"/>
      <c r="R161" s="227"/>
      <c r="S161" s="227"/>
      <c r="T161" s="227"/>
    </row>
    <row r="162" spans="1:20" s="227" customFormat="1">
      <c r="A162" s="33" t="s">
        <v>36</v>
      </c>
      <c r="B162" s="230">
        <v>10505</v>
      </c>
      <c r="C162" s="230">
        <v>2802</v>
      </c>
      <c r="D162" s="267">
        <v>13307</v>
      </c>
      <c r="E162" s="230">
        <v>8169</v>
      </c>
      <c r="F162" s="27">
        <v>1.63</v>
      </c>
      <c r="G162" s="47">
        <f t="shared" si="3"/>
        <v>1.48</v>
      </c>
      <c r="H162" s="7"/>
      <c r="I162" s="411"/>
    </row>
    <row r="163" spans="1:20">
      <c r="A163" s="33" t="s">
        <v>28</v>
      </c>
      <c r="B163" s="230">
        <v>11076</v>
      </c>
      <c r="C163" s="230">
        <v>2979</v>
      </c>
      <c r="D163" s="267">
        <v>14055</v>
      </c>
      <c r="E163" s="266">
        <v>8805</v>
      </c>
      <c r="F163" s="27">
        <v>1.6</v>
      </c>
      <c r="G163" s="47">
        <f t="shared" si="3"/>
        <v>1.4500000000000002</v>
      </c>
      <c r="H163" s="7"/>
      <c r="I163" s="411"/>
      <c r="J163" s="227"/>
      <c r="K163" s="227"/>
      <c r="L163" s="227"/>
      <c r="M163" s="227"/>
      <c r="N163" s="227"/>
      <c r="O163" s="227"/>
      <c r="P163" s="227"/>
      <c r="Q163" s="227"/>
      <c r="R163" s="227"/>
      <c r="S163" s="227"/>
      <c r="T163" s="227"/>
    </row>
    <row r="164" spans="1:20">
      <c r="A164" s="33" t="s">
        <v>39</v>
      </c>
      <c r="B164" s="230">
        <v>11103</v>
      </c>
      <c r="C164" s="230">
        <v>3000</v>
      </c>
      <c r="D164" s="267">
        <v>14103</v>
      </c>
      <c r="E164" s="230">
        <v>7498</v>
      </c>
      <c r="F164" s="27">
        <v>1.88</v>
      </c>
      <c r="G164" s="47">
        <f t="shared" si="3"/>
        <v>1.73</v>
      </c>
      <c r="H164" s="7"/>
      <c r="I164" s="411"/>
      <c r="J164" s="227"/>
      <c r="K164" s="227"/>
      <c r="L164" s="227"/>
      <c r="M164" s="227"/>
      <c r="N164" s="227"/>
      <c r="O164" s="227"/>
      <c r="P164" s="227"/>
      <c r="Q164" s="227"/>
      <c r="R164" s="227"/>
      <c r="S164" s="227"/>
      <c r="T164" s="227"/>
    </row>
    <row r="165" spans="1:20">
      <c r="A165" s="33" t="s">
        <v>23</v>
      </c>
      <c r="B165" s="230">
        <v>11256</v>
      </c>
      <c r="C165" s="230">
        <v>2863</v>
      </c>
      <c r="D165" s="267">
        <v>14119</v>
      </c>
      <c r="E165" s="230">
        <v>9377</v>
      </c>
      <c r="F165" s="27">
        <v>1.51</v>
      </c>
      <c r="G165" s="47">
        <v>1.36</v>
      </c>
      <c r="H165" s="7"/>
      <c r="I165" s="411"/>
      <c r="J165" s="227"/>
      <c r="K165" s="227"/>
      <c r="L165" s="227"/>
      <c r="M165" s="227"/>
      <c r="N165" s="227"/>
      <c r="O165" s="227"/>
      <c r="P165" s="227"/>
      <c r="Q165" s="227"/>
      <c r="R165" s="227"/>
      <c r="S165" s="227"/>
      <c r="T165" s="227"/>
    </row>
    <row r="166" spans="1:20">
      <c r="A166" s="33" t="s">
        <v>25</v>
      </c>
      <c r="B166" s="230">
        <v>11362</v>
      </c>
      <c r="C166" s="230">
        <v>2829</v>
      </c>
      <c r="D166" s="267">
        <v>14191</v>
      </c>
      <c r="E166" s="230">
        <v>10094</v>
      </c>
      <c r="F166" s="27">
        <v>1.41</v>
      </c>
      <c r="G166" s="47">
        <f t="shared" ref="G166:G173" si="4">F166-15%</f>
        <v>1.26</v>
      </c>
      <c r="H166" s="7"/>
      <c r="I166" s="411"/>
      <c r="J166" s="227"/>
      <c r="K166" s="227"/>
      <c r="L166" s="227"/>
      <c r="M166" s="227"/>
      <c r="N166" s="227"/>
      <c r="O166" s="227"/>
      <c r="P166" s="227"/>
      <c r="Q166" s="227"/>
      <c r="R166" s="227"/>
      <c r="S166" s="227"/>
      <c r="T166" s="227"/>
    </row>
    <row r="167" spans="1:20">
      <c r="A167" s="33" t="s">
        <v>20</v>
      </c>
      <c r="B167" s="230">
        <v>11384</v>
      </c>
      <c r="C167" s="230">
        <v>2862</v>
      </c>
      <c r="D167" s="267">
        <v>14246</v>
      </c>
      <c r="E167" s="230">
        <v>10094</v>
      </c>
      <c r="F167" s="27">
        <v>1.41</v>
      </c>
      <c r="G167" s="47">
        <f t="shared" si="4"/>
        <v>1.26</v>
      </c>
      <c r="H167" s="7"/>
      <c r="I167" s="411"/>
      <c r="J167" s="227"/>
      <c r="K167" s="227"/>
      <c r="L167" s="227"/>
      <c r="M167" s="227"/>
      <c r="N167" s="227"/>
      <c r="O167" s="227"/>
      <c r="P167" s="227"/>
      <c r="Q167" s="227"/>
      <c r="R167" s="227"/>
      <c r="S167" s="227"/>
      <c r="T167" s="227"/>
    </row>
    <row r="168" spans="1:20">
      <c r="A168" s="33" t="s">
        <v>21</v>
      </c>
      <c r="B168" s="230">
        <v>11424</v>
      </c>
      <c r="C168" s="230">
        <v>2879</v>
      </c>
      <c r="D168" s="267">
        <v>14303</v>
      </c>
      <c r="E168" s="230">
        <v>10094</v>
      </c>
      <c r="F168" s="27">
        <v>1.42</v>
      </c>
      <c r="G168" s="47">
        <f t="shared" si="4"/>
        <v>1.27</v>
      </c>
      <c r="H168" s="7"/>
      <c r="I168" s="411"/>
      <c r="J168" s="227"/>
      <c r="K168" s="227"/>
      <c r="L168" s="227"/>
      <c r="M168" s="227"/>
      <c r="N168" s="227"/>
      <c r="O168" s="227"/>
      <c r="P168" s="227"/>
      <c r="Q168" s="227"/>
      <c r="R168" s="227"/>
      <c r="S168" s="227"/>
      <c r="T168" s="227"/>
    </row>
    <row r="169" spans="1:20">
      <c r="A169" s="437" t="s">
        <v>31</v>
      </c>
      <c r="B169" s="359">
        <v>11730</v>
      </c>
      <c r="C169" s="359">
        <v>2975</v>
      </c>
      <c r="D169" s="267">
        <v>14705</v>
      </c>
      <c r="E169" s="359">
        <v>10094</v>
      </c>
      <c r="F169" s="27">
        <v>1.46</v>
      </c>
      <c r="G169" s="47">
        <f t="shared" si="4"/>
        <v>1.31</v>
      </c>
      <c r="H169" s="7"/>
      <c r="I169" s="411"/>
      <c r="J169" s="227"/>
      <c r="K169" s="227"/>
      <c r="L169" s="227"/>
      <c r="M169" s="227"/>
      <c r="N169" s="227"/>
      <c r="O169" s="227"/>
      <c r="P169" s="227"/>
      <c r="Q169" s="227"/>
      <c r="R169" s="227"/>
      <c r="S169" s="227"/>
      <c r="T169" s="227"/>
    </row>
    <row r="170" spans="1:20">
      <c r="A170" s="33" t="s">
        <v>27</v>
      </c>
      <c r="B170" s="230">
        <v>11894</v>
      </c>
      <c r="C170" s="230">
        <v>2964</v>
      </c>
      <c r="D170" s="267">
        <v>14858</v>
      </c>
      <c r="E170" s="230">
        <v>9377</v>
      </c>
      <c r="F170" s="27">
        <v>1.58</v>
      </c>
      <c r="G170" s="47">
        <f t="shared" si="4"/>
        <v>1.4300000000000002</v>
      </c>
      <c r="H170" s="7"/>
      <c r="I170" s="411"/>
      <c r="J170" s="227"/>
      <c r="K170" s="227"/>
      <c r="L170" s="227"/>
      <c r="M170" s="227"/>
      <c r="N170" s="227"/>
      <c r="O170" s="227"/>
      <c r="P170" s="227"/>
      <c r="Q170" s="227"/>
      <c r="R170" s="227"/>
      <c r="S170" s="227"/>
      <c r="T170" s="227"/>
    </row>
    <row r="171" spans="1:20">
      <c r="A171" s="33" t="s">
        <v>35</v>
      </c>
      <c r="B171" s="230">
        <v>12042</v>
      </c>
      <c r="C171" s="230">
        <v>3064</v>
      </c>
      <c r="D171" s="267">
        <v>15106</v>
      </c>
      <c r="E171" s="266">
        <v>9377</v>
      </c>
      <c r="F171" s="27">
        <v>1.61</v>
      </c>
      <c r="G171" s="47">
        <f t="shared" si="4"/>
        <v>1.4600000000000002</v>
      </c>
      <c r="H171" s="7"/>
      <c r="I171" s="411"/>
      <c r="J171" s="227"/>
      <c r="K171" s="227"/>
      <c r="L171" s="227"/>
      <c r="M171" s="227"/>
      <c r="N171" s="227"/>
      <c r="O171" s="227"/>
      <c r="P171" s="227"/>
      <c r="Q171" s="227"/>
      <c r="R171" s="227"/>
      <c r="S171" s="227"/>
      <c r="T171" s="227"/>
    </row>
    <row r="172" spans="1:20">
      <c r="A172" s="33" t="s">
        <v>22</v>
      </c>
      <c r="B172" s="230">
        <v>12437</v>
      </c>
      <c r="C172" s="230">
        <v>3203</v>
      </c>
      <c r="D172" s="267">
        <v>15640</v>
      </c>
      <c r="E172" s="230">
        <v>10094</v>
      </c>
      <c r="F172" s="27">
        <v>1.55</v>
      </c>
      <c r="G172" s="47">
        <f t="shared" si="4"/>
        <v>1.4000000000000001</v>
      </c>
      <c r="H172" s="7"/>
      <c r="I172" s="411"/>
      <c r="J172" s="227"/>
      <c r="K172" s="227"/>
      <c r="L172" s="227"/>
      <c r="M172" s="227"/>
      <c r="N172" s="227"/>
      <c r="O172" s="227"/>
      <c r="P172" s="227"/>
      <c r="Q172" s="227"/>
      <c r="R172" s="227"/>
      <c r="S172" s="227"/>
      <c r="T172" s="227"/>
    </row>
    <row r="173" spans="1:20">
      <c r="A173" s="33" t="s">
        <v>19</v>
      </c>
      <c r="B173" s="230">
        <v>12631</v>
      </c>
      <c r="C173" s="230">
        <v>3228</v>
      </c>
      <c r="D173" s="267">
        <v>15859</v>
      </c>
      <c r="E173" s="230">
        <v>10094</v>
      </c>
      <c r="F173" s="27">
        <v>1.57</v>
      </c>
      <c r="G173" s="47">
        <f t="shared" si="4"/>
        <v>1.4200000000000002</v>
      </c>
      <c r="H173" s="7"/>
      <c r="I173" s="411"/>
      <c r="J173" s="227"/>
      <c r="K173" s="227"/>
      <c r="L173" s="227"/>
      <c r="M173" s="227"/>
      <c r="N173" s="227"/>
      <c r="O173" s="227"/>
      <c r="P173" s="227"/>
      <c r="Q173" s="227"/>
      <c r="R173" s="227"/>
      <c r="S173" s="227"/>
      <c r="T173" s="227"/>
    </row>
    <row r="176" spans="1:20" ht="39.4" customHeight="1">
      <c r="A176" s="455" t="s">
        <v>187</v>
      </c>
      <c r="B176" s="455"/>
      <c r="C176" s="455"/>
      <c r="D176" s="455"/>
      <c r="E176" s="455"/>
      <c r="F176" s="455"/>
      <c r="G176" s="455"/>
      <c r="H176" s="455"/>
      <c r="I176" s="4"/>
      <c r="J176" s="227"/>
      <c r="K176" s="227"/>
      <c r="L176" s="227"/>
      <c r="M176" s="227"/>
      <c r="N176" s="227"/>
      <c r="O176" s="227"/>
      <c r="P176" s="227"/>
      <c r="Q176" s="227"/>
      <c r="R176" s="227"/>
      <c r="S176" s="227"/>
      <c r="T176" s="227"/>
    </row>
    <row r="177" spans="1:20">
      <c r="A177" s="455" t="s">
        <v>188</v>
      </c>
      <c r="B177" s="455"/>
      <c r="C177" s="455"/>
      <c r="D177" s="455"/>
      <c r="E177" s="455"/>
      <c r="F177" s="455"/>
      <c r="G177" s="455"/>
      <c r="H177" s="455"/>
      <c r="I177" s="4"/>
      <c r="J177" s="227"/>
      <c r="K177" s="227"/>
      <c r="L177" s="227"/>
      <c r="M177" s="227"/>
      <c r="N177" s="227"/>
      <c r="O177" s="227"/>
      <c r="P177" s="227"/>
      <c r="Q177" s="227"/>
      <c r="R177" s="227"/>
      <c r="S177" s="227"/>
      <c r="T177" s="227"/>
    </row>
  </sheetData>
  <sortState ref="B46:D57">
    <sortCondition descending="1" ref="C46:C57"/>
  </sortState>
  <mergeCells count="16">
    <mergeCell ref="A177:H177"/>
    <mergeCell ref="B151:C151"/>
    <mergeCell ref="A120:I120"/>
    <mergeCell ref="A145:H145"/>
    <mergeCell ref="A146:H146"/>
    <mergeCell ref="A149:I149"/>
    <mergeCell ref="A176:H176"/>
    <mergeCell ref="A117:H117"/>
    <mergeCell ref="A118:H118"/>
    <mergeCell ref="A1:I1"/>
    <mergeCell ref="A28:H28"/>
    <mergeCell ref="A29:H29"/>
    <mergeCell ref="A43:I43"/>
    <mergeCell ref="A31:I31"/>
    <mergeCell ref="A41:H41"/>
    <mergeCell ref="A40:H4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T239"/>
  <sheetViews>
    <sheetView topLeftCell="A40" workbookViewId="0">
      <selection activeCell="H56" sqref="H56"/>
    </sheetView>
  </sheetViews>
  <sheetFormatPr defaultRowHeight="15"/>
  <cols>
    <col min="2" max="2" width="18.28515625" bestFit="1" customWidth="1"/>
  </cols>
  <sheetData>
    <row r="1" spans="1:16" s="84" customFormat="1">
      <c r="A1" s="454" t="s">
        <v>189</v>
      </c>
      <c r="B1" s="454"/>
      <c r="C1" s="454"/>
      <c r="D1" s="454"/>
      <c r="E1" s="454"/>
      <c r="F1" s="454"/>
      <c r="G1" s="454"/>
      <c r="H1" s="454"/>
      <c r="I1" s="454"/>
      <c r="K1" s="273"/>
      <c r="L1" s="273"/>
      <c r="M1" s="273"/>
      <c r="N1" s="273"/>
      <c r="O1" s="273"/>
      <c r="P1" s="273"/>
    </row>
    <row r="2" spans="1:16" s="300" customFormat="1">
      <c r="K2" s="20"/>
      <c r="L2" s="20"/>
      <c r="M2" s="20"/>
      <c r="N2" s="20"/>
      <c r="O2" s="20"/>
      <c r="P2" s="20"/>
    </row>
    <row r="3" spans="1:16" s="300" customFormat="1" ht="24">
      <c r="C3" s="81" t="s">
        <v>190</v>
      </c>
      <c r="D3" s="81" t="s">
        <v>48</v>
      </c>
      <c r="E3" s="300" t="s">
        <v>82</v>
      </c>
      <c r="F3" s="412" t="s">
        <v>486</v>
      </c>
      <c r="G3" s="412" t="s">
        <v>487</v>
      </c>
      <c r="K3" s="20"/>
      <c r="L3" s="20"/>
      <c r="M3" s="20"/>
      <c r="N3" s="20"/>
      <c r="O3" s="20"/>
      <c r="P3" s="20"/>
    </row>
    <row r="4" spans="1:16" s="300" customFormat="1">
      <c r="B4" s="231" t="s">
        <v>23</v>
      </c>
      <c r="C4" s="304">
        <v>2.5000000000000001E-2</v>
      </c>
      <c r="D4" s="187">
        <v>0.4</v>
      </c>
      <c r="F4" s="414">
        <v>4.3999999999999997E-2</v>
      </c>
      <c r="G4" s="414">
        <v>5.7000000000000002E-2</v>
      </c>
      <c r="K4" s="20"/>
      <c r="L4" s="20"/>
      <c r="M4" s="20"/>
      <c r="N4" s="20"/>
      <c r="O4" s="20"/>
      <c r="P4" s="20"/>
    </row>
    <row r="5" spans="1:16" s="300" customFormat="1">
      <c r="B5" s="231" t="s">
        <v>154</v>
      </c>
      <c r="C5" s="304">
        <v>2.5000000000000001E-2</v>
      </c>
      <c r="D5" s="187">
        <v>0.8</v>
      </c>
      <c r="F5" s="414">
        <v>4.3999999999999997E-2</v>
      </c>
      <c r="G5" s="414">
        <v>5.7000000000000002E-2</v>
      </c>
      <c r="K5" s="20"/>
      <c r="L5" s="20"/>
      <c r="M5" s="20"/>
      <c r="N5" s="20"/>
      <c r="O5" s="20"/>
      <c r="P5" s="20"/>
    </row>
    <row r="6" spans="1:16" s="300" customFormat="1">
      <c r="B6" s="231" t="s">
        <v>27</v>
      </c>
      <c r="C6" s="304">
        <v>2.8000000000000001E-2</v>
      </c>
      <c r="D6" s="187">
        <v>0.5</v>
      </c>
      <c r="F6" s="414">
        <v>4.3999999999999997E-2</v>
      </c>
      <c r="G6" s="414">
        <v>5.7000000000000002E-2</v>
      </c>
      <c r="K6" s="20"/>
      <c r="L6" s="20"/>
      <c r="M6" s="20"/>
      <c r="N6" s="20"/>
      <c r="O6" s="20"/>
      <c r="P6" s="20"/>
    </row>
    <row r="7" spans="1:16" s="300" customFormat="1">
      <c r="B7" s="231" t="s">
        <v>20</v>
      </c>
      <c r="C7" s="304">
        <v>2.9000000000000001E-2</v>
      </c>
      <c r="D7" s="187">
        <v>0.5</v>
      </c>
      <c r="F7" s="414">
        <v>4.3999999999999997E-2</v>
      </c>
      <c r="G7" s="414">
        <v>5.7000000000000002E-2</v>
      </c>
      <c r="K7" s="20"/>
      <c r="L7" s="20"/>
      <c r="M7" s="20"/>
      <c r="N7" s="20"/>
      <c r="O7" s="20"/>
      <c r="P7" s="20"/>
    </row>
    <row r="8" spans="1:16" s="300" customFormat="1">
      <c r="B8" s="232" t="s">
        <v>33</v>
      </c>
      <c r="C8" s="304">
        <v>3.3000000000000002E-2</v>
      </c>
      <c r="D8" s="187">
        <v>0.5</v>
      </c>
      <c r="F8" s="414">
        <v>4.3999999999999997E-2</v>
      </c>
      <c r="G8" s="414">
        <v>5.7000000000000002E-2</v>
      </c>
      <c r="K8" s="20"/>
      <c r="L8" s="20"/>
      <c r="M8" s="20"/>
      <c r="N8" s="20"/>
      <c r="O8" s="20"/>
      <c r="P8" s="20"/>
    </row>
    <row r="9" spans="1:16" s="300" customFormat="1">
      <c r="B9" s="231" t="s">
        <v>22</v>
      </c>
      <c r="C9" s="304">
        <v>3.4000000000000002E-2</v>
      </c>
      <c r="D9" s="187">
        <v>1</v>
      </c>
      <c r="F9" s="414">
        <v>4.3999999999999997E-2</v>
      </c>
      <c r="G9" s="414">
        <v>5.7000000000000002E-2</v>
      </c>
      <c r="K9" s="20"/>
      <c r="L9" s="20"/>
      <c r="M9" s="20"/>
      <c r="N9" s="20"/>
      <c r="O9" s="20"/>
      <c r="P9" s="20"/>
    </row>
    <row r="10" spans="1:16" s="300" customFormat="1">
      <c r="B10" s="231" t="s">
        <v>25</v>
      </c>
      <c r="C10" s="304">
        <v>3.5000000000000003E-2</v>
      </c>
      <c r="D10" s="187">
        <v>0.6</v>
      </c>
      <c r="F10" s="414">
        <v>4.3999999999999997E-2</v>
      </c>
      <c r="G10" s="414">
        <v>5.7000000000000002E-2</v>
      </c>
      <c r="K10" s="20"/>
      <c r="L10" s="20"/>
      <c r="M10" s="20"/>
      <c r="N10" s="20"/>
      <c r="O10" s="20"/>
      <c r="P10" s="20"/>
    </row>
    <row r="11" spans="1:16" s="300" customFormat="1">
      <c r="B11" s="232" t="s">
        <v>21</v>
      </c>
      <c r="C11" s="304">
        <v>3.5999999999999997E-2</v>
      </c>
      <c r="D11" s="187">
        <v>0.7</v>
      </c>
      <c r="F11" s="414">
        <v>4.3999999999999997E-2</v>
      </c>
      <c r="G11" s="414">
        <v>5.7000000000000002E-2</v>
      </c>
      <c r="K11" s="20"/>
      <c r="L11" s="20"/>
      <c r="M11" s="20"/>
      <c r="N11" s="20"/>
      <c r="O11" s="20"/>
      <c r="P11" s="20"/>
    </row>
    <row r="12" spans="1:16" s="300" customFormat="1">
      <c r="B12" s="229" t="s">
        <v>32</v>
      </c>
      <c r="C12" s="304">
        <v>3.6999999999999998E-2</v>
      </c>
      <c r="D12" s="187">
        <v>1.3</v>
      </c>
      <c r="F12" s="414">
        <v>4.3999999999999997E-2</v>
      </c>
      <c r="G12" s="414">
        <v>5.7000000000000002E-2</v>
      </c>
      <c r="K12" s="20"/>
      <c r="L12" s="20"/>
      <c r="M12" s="20"/>
      <c r="N12" s="20"/>
      <c r="O12" s="20"/>
      <c r="P12" s="20"/>
    </row>
    <row r="13" spans="1:16" s="300" customFormat="1">
      <c r="B13" s="231" t="s">
        <v>31</v>
      </c>
      <c r="C13" s="304">
        <v>3.6999999999999998E-2</v>
      </c>
      <c r="D13" s="187">
        <v>0.5</v>
      </c>
      <c r="F13" s="414">
        <v>4.3999999999999997E-2</v>
      </c>
      <c r="G13" s="414">
        <v>5.7000000000000002E-2</v>
      </c>
      <c r="K13" s="20"/>
      <c r="L13" s="20"/>
      <c r="M13" s="20"/>
      <c r="N13" s="20"/>
      <c r="O13" s="20"/>
      <c r="P13" s="20"/>
    </row>
    <row r="14" spans="1:16" s="300" customFormat="1">
      <c r="B14" s="231" t="s">
        <v>35</v>
      </c>
      <c r="C14" s="304">
        <v>3.6999999999999998E-2</v>
      </c>
      <c r="D14" s="187">
        <v>1.8</v>
      </c>
      <c r="F14" s="414">
        <v>4.3999999999999997E-2</v>
      </c>
      <c r="G14" s="414">
        <v>5.7000000000000002E-2</v>
      </c>
      <c r="K14" s="20"/>
      <c r="L14" s="20"/>
      <c r="M14" s="20"/>
      <c r="N14" s="20"/>
      <c r="O14" s="20"/>
      <c r="P14" s="20"/>
    </row>
    <row r="15" spans="1:16" s="300" customFormat="1">
      <c r="B15" s="231" t="s">
        <v>28</v>
      </c>
      <c r="C15" s="304">
        <v>3.6999999999999998E-2</v>
      </c>
      <c r="D15" s="187">
        <v>1.2</v>
      </c>
      <c r="F15" s="414">
        <v>4.3999999999999997E-2</v>
      </c>
      <c r="G15" s="414">
        <v>5.7000000000000002E-2</v>
      </c>
      <c r="K15" s="20"/>
      <c r="L15" s="20"/>
      <c r="M15" s="20"/>
      <c r="N15" s="20"/>
      <c r="O15" s="20"/>
      <c r="P15" s="20"/>
    </row>
    <row r="16" spans="1:16" s="300" customFormat="1">
      <c r="B16" s="231" t="s">
        <v>26</v>
      </c>
      <c r="C16" s="304">
        <v>3.7999999999999999E-2</v>
      </c>
      <c r="D16" s="187">
        <v>0.5</v>
      </c>
      <c r="F16" s="414">
        <v>4.3999999999999997E-2</v>
      </c>
      <c r="G16" s="414">
        <v>5.7000000000000002E-2</v>
      </c>
      <c r="K16" s="20"/>
      <c r="L16" s="20"/>
      <c r="M16" s="20"/>
      <c r="N16" s="20"/>
      <c r="O16" s="20"/>
      <c r="P16" s="20"/>
    </row>
    <row r="17" spans="1:16" s="300" customFormat="1">
      <c r="B17" s="235" t="s">
        <v>30</v>
      </c>
      <c r="D17" s="280">
        <v>0.7</v>
      </c>
      <c r="E17" s="306">
        <v>0.04</v>
      </c>
      <c r="F17" s="414">
        <v>4.3999999999999997E-2</v>
      </c>
      <c r="G17" s="414">
        <v>5.7000000000000002E-2</v>
      </c>
      <c r="K17" s="20"/>
      <c r="L17" s="20"/>
      <c r="M17" s="20"/>
      <c r="N17" s="20"/>
      <c r="O17" s="20"/>
      <c r="P17" s="20"/>
    </row>
    <row r="18" spans="1:16" s="300" customFormat="1">
      <c r="A18" s="4"/>
      <c r="B18" s="231" t="s">
        <v>24</v>
      </c>
      <c r="C18" s="304">
        <v>5.0999999999999997E-2</v>
      </c>
      <c r="D18" s="187">
        <v>0.4</v>
      </c>
      <c r="E18" s="4"/>
      <c r="F18" s="414">
        <v>4.3999999999999997E-2</v>
      </c>
      <c r="G18" s="414">
        <v>5.7000000000000002E-2</v>
      </c>
      <c r="H18" s="4"/>
      <c r="I18" s="4"/>
    </row>
    <row r="19" spans="1:16" s="300" customFormat="1">
      <c r="A19" s="4"/>
      <c r="B19" s="21" t="s">
        <v>168</v>
      </c>
      <c r="C19" s="305">
        <v>5.3999999999999999E-2</v>
      </c>
      <c r="D19" s="281">
        <v>0.7</v>
      </c>
      <c r="E19" s="4"/>
      <c r="F19" s="414">
        <v>4.3999999999999997E-2</v>
      </c>
      <c r="G19" s="414">
        <v>5.7000000000000002E-2</v>
      </c>
      <c r="H19" s="4"/>
      <c r="I19" s="4"/>
    </row>
    <row r="20" spans="1:16" s="300" customFormat="1">
      <c r="B20" s="231" t="s">
        <v>29</v>
      </c>
      <c r="C20" s="304">
        <v>5.6000000000000001E-2</v>
      </c>
      <c r="D20" s="187">
        <v>0.6</v>
      </c>
      <c r="F20" s="414">
        <v>4.3999999999999997E-2</v>
      </c>
      <c r="G20" s="414">
        <v>5.7000000000000002E-2</v>
      </c>
    </row>
    <row r="21" spans="1:16" s="300" customFormat="1">
      <c r="B21" s="231" t="s">
        <v>34</v>
      </c>
      <c r="C21" s="304">
        <v>5.7000000000000002E-2</v>
      </c>
      <c r="D21" s="187">
        <v>0.5</v>
      </c>
      <c r="F21" s="414">
        <v>4.3999999999999997E-2</v>
      </c>
      <c r="G21" s="414">
        <v>5.7000000000000002E-2</v>
      </c>
    </row>
    <row r="22" spans="1:16" s="300" customFormat="1">
      <c r="B22" s="229" t="s">
        <v>39</v>
      </c>
      <c r="C22" s="304">
        <v>5.8000000000000003E-2</v>
      </c>
      <c r="D22" s="187">
        <v>1.5</v>
      </c>
      <c r="F22" s="414">
        <v>4.3999999999999997E-2</v>
      </c>
      <c r="G22" s="414">
        <v>5.7000000000000002E-2</v>
      </c>
    </row>
    <row r="23" spans="1:16" s="300" customFormat="1">
      <c r="B23" s="231" t="s">
        <v>36</v>
      </c>
      <c r="C23" s="304">
        <v>6.0999999999999999E-2</v>
      </c>
      <c r="D23" s="187">
        <v>1.1000000000000001</v>
      </c>
      <c r="F23" s="414">
        <v>4.3999999999999997E-2</v>
      </c>
      <c r="G23" s="414">
        <v>5.7000000000000002E-2</v>
      </c>
    </row>
    <row r="24" spans="1:16" s="300" customFormat="1">
      <c r="B24" s="229" t="s">
        <v>37</v>
      </c>
      <c r="C24" s="304">
        <v>6.3E-2</v>
      </c>
      <c r="D24" s="187">
        <v>0.7</v>
      </c>
      <c r="F24" s="414">
        <v>4.3999999999999997E-2</v>
      </c>
      <c r="G24" s="414">
        <v>5.7000000000000002E-2</v>
      </c>
    </row>
    <row r="25" spans="1:16" s="300" customFormat="1">
      <c r="B25" s="93" t="s">
        <v>55</v>
      </c>
      <c r="C25" s="304">
        <v>4.3999999999999997E-2</v>
      </c>
      <c r="D25" s="187">
        <v>0.2</v>
      </c>
      <c r="K25" s="20"/>
      <c r="L25" s="20"/>
      <c r="M25" s="20"/>
      <c r="N25" s="20"/>
      <c r="O25" s="20"/>
      <c r="P25" s="20"/>
    </row>
    <row r="26" spans="1:16" s="300" customFormat="1">
      <c r="B26" s="93" t="s">
        <v>64</v>
      </c>
      <c r="C26" s="304">
        <v>5.7000000000000002E-2</v>
      </c>
      <c r="D26" s="187">
        <v>0.1</v>
      </c>
    </row>
    <row r="27" spans="1:16" s="300" customFormat="1">
      <c r="C27" s="81"/>
      <c r="D27" s="81"/>
    </row>
    <row r="28" spans="1:16" s="300" customFormat="1"/>
    <row r="29" spans="1:16" s="300" customFormat="1" ht="14.25" customHeight="1">
      <c r="A29" s="455" t="s">
        <v>94</v>
      </c>
      <c r="B29" s="455"/>
      <c r="C29" s="455"/>
      <c r="D29" s="455"/>
      <c r="E29" s="455"/>
      <c r="F29" s="455"/>
      <c r="G29" s="455"/>
      <c r="H29" s="455"/>
      <c r="I29" s="455"/>
    </row>
    <row r="30" spans="1:16" s="300" customFormat="1" ht="42.75" customHeight="1">
      <c r="A30" s="455" t="s">
        <v>191</v>
      </c>
      <c r="B30" s="455"/>
      <c r="C30" s="455"/>
      <c r="D30" s="455"/>
      <c r="E30" s="455"/>
      <c r="F30" s="455"/>
      <c r="G30" s="455"/>
      <c r="H30" s="455"/>
      <c r="I30" s="455"/>
    </row>
    <row r="31" spans="1:16">
      <c r="A31" s="256"/>
      <c r="B31" s="256"/>
      <c r="C31" s="256"/>
      <c r="D31" s="256"/>
      <c r="E31" s="256"/>
      <c r="F31" s="256"/>
      <c r="G31" s="256"/>
      <c r="H31" s="256"/>
      <c r="I31" s="256"/>
      <c r="J31" s="227"/>
      <c r="K31" s="227"/>
      <c r="L31" s="227"/>
      <c r="M31" s="227"/>
      <c r="N31" s="227"/>
      <c r="O31" s="227"/>
      <c r="P31" s="227"/>
    </row>
    <row r="32" spans="1:16" s="84" customFormat="1">
      <c r="A32" s="454" t="s">
        <v>440</v>
      </c>
      <c r="B32" s="454"/>
      <c r="C32" s="454"/>
      <c r="D32" s="454"/>
      <c r="E32" s="454"/>
      <c r="F32" s="454"/>
      <c r="G32" s="454"/>
      <c r="H32" s="454"/>
      <c r="I32" s="454"/>
    </row>
    <row r="33" spans="1:20">
      <c r="A33" s="227"/>
      <c r="B33" s="227"/>
      <c r="C33" s="227"/>
      <c r="D33" s="227"/>
      <c r="E33" s="227"/>
      <c r="F33" s="227"/>
      <c r="G33" s="227"/>
      <c r="H33" s="227"/>
      <c r="I33" s="227"/>
      <c r="J33" s="4"/>
      <c r="K33" s="4"/>
      <c r="L33" s="5"/>
      <c r="M33" s="5"/>
      <c r="N33" s="5"/>
      <c r="O33" s="5"/>
      <c r="P33" s="4"/>
      <c r="Q33" s="4"/>
      <c r="R33" s="4"/>
      <c r="S33" s="4"/>
      <c r="T33" s="4"/>
    </row>
    <row r="34" spans="1:20" ht="24">
      <c r="A34" s="227"/>
      <c r="B34" s="1"/>
      <c r="C34" s="82" t="s">
        <v>190</v>
      </c>
      <c r="D34" s="82" t="s">
        <v>165</v>
      </c>
      <c r="E34" s="29"/>
      <c r="F34" s="1"/>
      <c r="G34" s="227"/>
      <c r="H34" s="227"/>
      <c r="I34" s="227"/>
      <c r="J34" s="227"/>
      <c r="K34" s="227"/>
      <c r="L34" s="12"/>
      <c r="M34" s="12"/>
      <c r="N34" s="12"/>
      <c r="O34" s="12"/>
      <c r="P34" s="227"/>
      <c r="Q34" s="227"/>
      <c r="R34" s="227"/>
      <c r="S34" s="227"/>
      <c r="T34" s="227"/>
    </row>
    <row r="35" spans="1:20">
      <c r="A35" s="227"/>
      <c r="B35" s="33">
        <v>2013</v>
      </c>
      <c r="C35" s="343">
        <v>5.0999999999999997E-2</v>
      </c>
      <c r="D35" s="186">
        <v>0.9</v>
      </c>
      <c r="E35" s="38"/>
      <c r="F35" s="1"/>
      <c r="G35" s="227"/>
      <c r="H35" s="227"/>
      <c r="I35" s="227"/>
      <c r="J35" s="227"/>
      <c r="K35" s="227"/>
      <c r="L35" s="12"/>
      <c r="M35" s="12"/>
      <c r="N35" s="12"/>
      <c r="O35" s="12"/>
      <c r="P35" s="227"/>
      <c r="Q35" s="227"/>
      <c r="R35" s="227"/>
      <c r="S35" s="227"/>
      <c r="T35" s="227"/>
    </row>
    <row r="36" spans="1:20">
      <c r="A36" s="227"/>
      <c r="B36" s="33">
        <v>2014</v>
      </c>
      <c r="C36" s="343">
        <v>4.4999999999999998E-2</v>
      </c>
      <c r="D36" s="186">
        <v>0.7</v>
      </c>
      <c r="E36" s="38"/>
      <c r="F36" s="1"/>
      <c r="G36" s="227"/>
      <c r="H36" s="227"/>
      <c r="I36" s="227"/>
      <c r="J36" s="227"/>
      <c r="K36" s="227"/>
      <c r="L36" s="12"/>
      <c r="M36" s="12"/>
      <c r="N36" s="12"/>
      <c r="O36" s="12"/>
      <c r="P36" s="227"/>
      <c r="Q36" s="227"/>
      <c r="R36" s="227"/>
      <c r="S36" s="227"/>
      <c r="T36" s="227"/>
    </row>
    <row r="37" spans="1:20">
      <c r="A37" s="227"/>
      <c r="B37" s="33">
        <v>2015</v>
      </c>
      <c r="C37" s="343">
        <v>3.5000000000000003E-2</v>
      </c>
      <c r="D37" s="186">
        <v>0.6</v>
      </c>
      <c r="E37" s="38"/>
      <c r="F37" s="1"/>
      <c r="G37" s="227"/>
      <c r="H37" s="227"/>
      <c r="I37" s="227"/>
      <c r="J37" s="227"/>
      <c r="K37" s="227"/>
      <c r="L37" s="12"/>
      <c r="M37" s="12"/>
      <c r="N37" s="12"/>
      <c r="O37" s="12"/>
      <c r="P37" s="227"/>
      <c r="Q37" s="227"/>
      <c r="R37" s="227"/>
      <c r="S37" s="227"/>
      <c r="T37" s="227"/>
    </row>
    <row r="38" spans="1:20">
      <c r="A38" s="227"/>
      <c r="B38" s="21">
        <v>2016</v>
      </c>
      <c r="C38" s="177">
        <v>3.7999999999999999E-2</v>
      </c>
      <c r="D38" s="188">
        <v>0.7</v>
      </c>
      <c r="E38" s="38"/>
      <c r="F38" s="1"/>
      <c r="G38" s="227"/>
      <c r="H38" s="227"/>
      <c r="I38" s="227"/>
      <c r="J38" s="227"/>
      <c r="K38" s="227"/>
      <c r="L38" s="12"/>
      <c r="M38" s="12"/>
      <c r="N38" s="12"/>
      <c r="O38" s="12"/>
      <c r="P38" s="227"/>
      <c r="Q38" s="227"/>
      <c r="R38" s="227"/>
      <c r="S38" s="227"/>
      <c r="T38" s="227"/>
    </row>
    <row r="39" spans="1:20">
      <c r="A39" s="227"/>
      <c r="B39" s="33">
        <v>2017</v>
      </c>
      <c r="C39" s="344">
        <v>0.04</v>
      </c>
      <c r="D39" s="189">
        <v>0.7</v>
      </c>
      <c r="E39" s="38"/>
      <c r="F39" s="1"/>
      <c r="G39" s="227"/>
      <c r="H39" s="227"/>
      <c r="I39" s="227"/>
      <c r="J39" s="227"/>
      <c r="K39" s="227"/>
      <c r="L39" s="12"/>
      <c r="M39" s="12"/>
      <c r="N39" s="12"/>
      <c r="O39" s="12"/>
      <c r="P39" s="227"/>
      <c r="Q39" s="227"/>
      <c r="R39" s="227"/>
      <c r="S39" s="227"/>
      <c r="T39" s="227"/>
    </row>
    <row r="41" spans="1:20" ht="14.25" customHeight="1">
      <c r="A41" s="455" t="s">
        <v>192</v>
      </c>
      <c r="B41" s="455"/>
      <c r="C41" s="455"/>
      <c r="D41" s="455"/>
      <c r="E41" s="455"/>
      <c r="F41" s="455"/>
      <c r="G41" s="455"/>
      <c r="H41" s="455"/>
      <c r="I41" s="4"/>
      <c r="J41" s="227"/>
      <c r="K41" s="227"/>
      <c r="L41" s="227"/>
      <c r="M41" s="227"/>
      <c r="N41" s="227"/>
      <c r="O41" s="227"/>
      <c r="P41" s="227"/>
      <c r="Q41" s="227"/>
      <c r="R41" s="227"/>
      <c r="S41" s="227"/>
      <c r="T41" s="227"/>
    </row>
    <row r="42" spans="1:20" s="4" customFormat="1" ht="26.45" customHeight="1">
      <c r="A42" s="462" t="s">
        <v>193</v>
      </c>
      <c r="B42" s="462"/>
      <c r="C42" s="462"/>
      <c r="D42" s="462"/>
      <c r="E42" s="462"/>
      <c r="F42" s="462"/>
      <c r="G42" s="462"/>
      <c r="H42" s="462"/>
    </row>
    <row r="45" spans="1:20" s="84" customFormat="1">
      <c r="A45" s="332" t="s">
        <v>382</v>
      </c>
      <c r="B45" s="332"/>
      <c r="C45" s="332"/>
      <c r="D45" s="332"/>
      <c r="E45" s="332"/>
      <c r="F45" s="332"/>
      <c r="G45" s="332"/>
      <c r="H45" s="332"/>
      <c r="I45" s="332"/>
      <c r="K45" s="273"/>
      <c r="L45" s="273"/>
      <c r="M45" s="273"/>
      <c r="N45" s="273"/>
      <c r="O45" s="273"/>
      <c r="P45" s="273"/>
    </row>
    <row r="46" spans="1:20">
      <c r="A46" s="227"/>
      <c r="B46" s="227"/>
      <c r="C46" s="227"/>
      <c r="D46" s="227"/>
      <c r="E46" s="227"/>
      <c r="F46" s="227"/>
      <c r="G46" s="227"/>
      <c r="H46" s="227"/>
      <c r="I46" s="227"/>
      <c r="J46" s="227"/>
      <c r="K46" s="20"/>
      <c r="L46" s="20"/>
      <c r="M46" s="20"/>
      <c r="N46" s="20"/>
      <c r="O46" s="20"/>
      <c r="P46" s="20"/>
      <c r="Q46" s="227"/>
      <c r="R46" s="227"/>
      <c r="S46" s="227"/>
      <c r="T46" s="227"/>
    </row>
    <row r="47" spans="1:20">
      <c r="A47" s="227"/>
      <c r="B47" s="227"/>
      <c r="C47" s="227"/>
      <c r="D47" s="227"/>
      <c r="E47" s="227"/>
      <c r="F47" s="227"/>
      <c r="G47" s="227"/>
      <c r="H47" s="227"/>
      <c r="I47" s="227"/>
      <c r="J47" s="227"/>
      <c r="K47" s="20"/>
      <c r="L47" s="20"/>
      <c r="M47" s="20"/>
      <c r="N47" s="20"/>
      <c r="O47" s="20"/>
      <c r="P47" s="20"/>
      <c r="Q47" s="227"/>
      <c r="R47" s="227"/>
      <c r="S47" s="227"/>
      <c r="T47" s="227"/>
    </row>
    <row r="48" spans="1:20" ht="24">
      <c r="A48" s="227"/>
      <c r="B48" s="227"/>
      <c r="C48" s="81" t="s">
        <v>190</v>
      </c>
      <c r="D48" s="81" t="s">
        <v>48</v>
      </c>
      <c r="E48" s="227" t="s">
        <v>505</v>
      </c>
      <c r="F48" s="227"/>
      <c r="G48" s="227"/>
      <c r="H48" s="227"/>
      <c r="I48" s="227"/>
      <c r="J48" s="227"/>
      <c r="K48" s="20"/>
      <c r="L48" s="20"/>
      <c r="M48" s="20"/>
      <c r="N48" s="20"/>
      <c r="O48" s="20"/>
      <c r="P48" s="20"/>
      <c r="Q48" s="227"/>
      <c r="R48" s="227"/>
      <c r="S48" s="227"/>
      <c r="T48" s="227"/>
    </row>
    <row r="49" spans="1:16">
      <c r="A49" s="227"/>
      <c r="B49" s="441" t="s">
        <v>545</v>
      </c>
      <c r="C49" s="199">
        <v>7.3999999999999996E-2</v>
      </c>
      <c r="D49" s="125">
        <v>5.8</v>
      </c>
      <c r="E49" s="344">
        <v>0.04</v>
      </c>
      <c r="F49" s="227"/>
      <c r="G49" s="227"/>
      <c r="H49" s="227"/>
      <c r="I49" s="227"/>
      <c r="J49" s="227"/>
      <c r="K49" s="20"/>
      <c r="L49" s="20"/>
      <c r="M49" s="20"/>
      <c r="N49" s="20"/>
      <c r="O49" s="20"/>
      <c r="P49" s="20"/>
    </row>
    <row r="50" spans="1:16">
      <c r="A50" s="227"/>
      <c r="B50" s="441" t="s">
        <v>408</v>
      </c>
      <c r="C50" s="199">
        <v>6.3E-2</v>
      </c>
      <c r="D50" s="125">
        <v>1.7</v>
      </c>
      <c r="E50" s="344">
        <v>0.04</v>
      </c>
      <c r="F50" s="227"/>
      <c r="G50" s="227"/>
      <c r="H50" s="227"/>
      <c r="I50" s="227"/>
      <c r="J50" s="227"/>
      <c r="K50" s="20"/>
      <c r="L50" s="20"/>
      <c r="M50" s="20"/>
      <c r="N50" s="20"/>
      <c r="O50" s="20"/>
      <c r="P50" s="20"/>
    </row>
    <row r="51" spans="1:16">
      <c r="A51" s="227"/>
      <c r="B51" s="441" t="s">
        <v>396</v>
      </c>
      <c r="C51" s="199">
        <v>5.2999999999999999E-2</v>
      </c>
      <c r="D51" s="125">
        <v>3.3</v>
      </c>
      <c r="E51" s="344">
        <v>0.04</v>
      </c>
      <c r="F51" s="227"/>
      <c r="G51" s="227"/>
      <c r="H51" s="227"/>
      <c r="I51" s="227"/>
      <c r="J51" s="227"/>
      <c r="K51" s="20"/>
      <c r="L51" s="20"/>
      <c r="M51" s="20"/>
      <c r="N51" s="20"/>
      <c r="O51" s="20"/>
      <c r="P51" s="20"/>
    </row>
    <row r="52" spans="1:16">
      <c r="A52" s="227"/>
      <c r="B52" s="441" t="s">
        <v>398</v>
      </c>
      <c r="C52" s="199">
        <v>0.05</v>
      </c>
      <c r="D52" s="126">
        <v>1.7</v>
      </c>
      <c r="E52" s="344">
        <v>0.04</v>
      </c>
      <c r="F52" s="227"/>
      <c r="G52" s="227"/>
      <c r="H52" s="227"/>
      <c r="I52" s="227"/>
      <c r="J52" s="227"/>
      <c r="K52" s="20"/>
      <c r="L52" s="20"/>
      <c r="M52" s="20"/>
      <c r="N52" s="20"/>
      <c r="O52" s="20"/>
      <c r="P52" s="20"/>
    </row>
    <row r="53" spans="1:16">
      <c r="A53" s="227"/>
      <c r="B53" s="441" t="s">
        <v>397</v>
      </c>
      <c r="C53" s="199">
        <v>4.5999999999999999E-2</v>
      </c>
      <c r="D53" s="125">
        <v>2.2000000000000002</v>
      </c>
      <c r="E53" s="344">
        <v>0.04</v>
      </c>
      <c r="F53" s="227"/>
      <c r="G53" s="227"/>
      <c r="H53" s="227"/>
      <c r="I53" s="227"/>
      <c r="J53" s="227"/>
      <c r="K53" s="20"/>
      <c r="L53" s="20"/>
      <c r="M53" s="20"/>
      <c r="N53" s="20"/>
      <c r="O53" s="20"/>
      <c r="P53" s="20"/>
    </row>
    <row r="54" spans="1:16">
      <c r="A54" s="4"/>
      <c r="B54" s="441" t="s">
        <v>400</v>
      </c>
      <c r="C54" s="199">
        <v>4.3999999999999997E-2</v>
      </c>
      <c r="D54" s="125">
        <v>3.2</v>
      </c>
      <c r="E54" s="344">
        <v>0.04</v>
      </c>
      <c r="F54" s="4"/>
      <c r="G54" s="4"/>
      <c r="H54" s="4"/>
      <c r="I54" s="4"/>
      <c r="J54" s="227"/>
      <c r="K54" s="227"/>
      <c r="L54" s="227"/>
      <c r="M54" s="227"/>
      <c r="N54" s="227"/>
      <c r="O54" s="227"/>
      <c r="P54" s="227"/>
    </row>
    <row r="55" spans="1:16">
      <c r="A55" s="4"/>
      <c r="B55" s="441" t="s">
        <v>543</v>
      </c>
      <c r="C55" s="199">
        <v>2.3E-2</v>
      </c>
      <c r="D55" s="125">
        <v>2</v>
      </c>
      <c r="E55" s="344">
        <v>0.04</v>
      </c>
      <c r="F55" s="4"/>
      <c r="G55" s="4"/>
      <c r="H55" s="4"/>
      <c r="I55" s="4"/>
      <c r="J55" s="227"/>
      <c r="K55" s="227"/>
      <c r="L55" s="227"/>
      <c r="M55" s="227"/>
      <c r="N55" s="227"/>
      <c r="O55" s="227"/>
      <c r="P55" s="227"/>
    </row>
    <row r="56" spans="1:16">
      <c r="A56" s="227"/>
      <c r="B56" s="441" t="s">
        <v>402</v>
      </c>
      <c r="C56" s="199">
        <v>2.1999999999999999E-2</v>
      </c>
      <c r="D56" s="125">
        <v>2.2000000000000002</v>
      </c>
      <c r="E56" s="344">
        <v>0.04</v>
      </c>
      <c r="F56" s="227"/>
      <c r="G56" s="227"/>
      <c r="H56" s="227"/>
      <c r="I56" s="227"/>
      <c r="J56" s="227"/>
      <c r="K56" s="227"/>
      <c r="L56" s="227"/>
      <c r="M56" s="227"/>
      <c r="N56" s="227"/>
      <c r="O56" s="227"/>
      <c r="P56" s="227"/>
    </row>
    <row r="57" spans="1:16">
      <c r="A57" s="227"/>
      <c r="B57" s="441" t="s">
        <v>403</v>
      </c>
      <c r="C57" s="199">
        <v>8.0000000000000002E-3</v>
      </c>
      <c r="D57" s="125">
        <v>1.2</v>
      </c>
      <c r="E57" s="344">
        <v>0.04</v>
      </c>
      <c r="F57" s="227"/>
      <c r="G57" s="227"/>
      <c r="H57" s="227"/>
      <c r="I57" s="227"/>
      <c r="J57" s="227"/>
      <c r="K57" s="227"/>
      <c r="L57" s="227"/>
      <c r="M57" s="227"/>
      <c r="N57" s="227"/>
      <c r="O57" s="227"/>
      <c r="P57" s="227"/>
    </row>
    <row r="58" spans="1:16">
      <c r="A58" s="227"/>
      <c r="B58" s="441" t="s">
        <v>546</v>
      </c>
      <c r="C58" s="199">
        <v>6.0000000000000001E-3</v>
      </c>
      <c r="D58" s="125">
        <v>0.9</v>
      </c>
      <c r="E58" s="344">
        <v>0.04</v>
      </c>
      <c r="F58" s="227"/>
      <c r="G58" s="227"/>
      <c r="H58" s="227"/>
      <c r="I58" s="227"/>
      <c r="J58" s="227"/>
      <c r="K58" s="227"/>
      <c r="L58" s="227"/>
      <c r="M58" s="227"/>
      <c r="N58" s="227"/>
      <c r="O58" s="227"/>
      <c r="P58" s="227"/>
    </row>
    <row r="59" spans="1:16">
      <c r="A59" s="227"/>
      <c r="B59" s="441" t="s">
        <v>418</v>
      </c>
      <c r="C59" s="199">
        <v>5.0000000000000001E-3</v>
      </c>
      <c r="D59" s="125">
        <v>0.5</v>
      </c>
      <c r="E59" s="344">
        <v>0.04</v>
      </c>
      <c r="F59" s="227"/>
      <c r="G59" s="227"/>
      <c r="H59" s="227"/>
      <c r="I59" s="227"/>
      <c r="J59" s="227"/>
      <c r="K59" s="227"/>
      <c r="L59" s="227"/>
      <c r="M59" s="227"/>
      <c r="N59" s="227"/>
      <c r="O59" s="227"/>
      <c r="P59" s="227"/>
    </row>
    <row r="60" spans="1:16">
      <c r="A60" s="227"/>
      <c r="B60" s="441" t="s">
        <v>409</v>
      </c>
      <c r="C60" s="199">
        <v>3.0000000000000001E-3</v>
      </c>
      <c r="D60" s="125">
        <v>0.4</v>
      </c>
      <c r="E60" s="344">
        <v>0.04</v>
      </c>
      <c r="F60" s="227"/>
      <c r="G60" s="227"/>
      <c r="H60" s="227"/>
      <c r="I60" s="227"/>
      <c r="J60" s="227"/>
      <c r="K60" s="227"/>
      <c r="L60" s="227"/>
      <c r="M60" s="227"/>
      <c r="N60" s="227"/>
      <c r="O60" s="227"/>
      <c r="P60" s="227"/>
    </row>
    <row r="61" spans="1:16" s="441" customFormat="1">
      <c r="B61" s="437"/>
      <c r="C61" s="438"/>
      <c r="D61" s="125"/>
      <c r="E61" s="344"/>
    </row>
    <row r="62" spans="1:16" s="441" customFormat="1">
      <c r="B62" s="437"/>
      <c r="C62" s="438"/>
      <c r="D62" s="125"/>
      <c r="E62" s="344"/>
    </row>
    <row r="63" spans="1:16" s="441" customFormat="1">
      <c r="B63" s="437"/>
      <c r="C63" s="438"/>
      <c r="D63" s="125"/>
      <c r="E63" s="344"/>
    </row>
    <row r="64" spans="1:16" s="441" customFormat="1">
      <c r="B64" s="437"/>
      <c r="E64" s="344"/>
    </row>
    <row r="65" spans="2:5" s="441" customFormat="1">
      <c r="B65" s="437"/>
      <c r="E65" s="344"/>
    </row>
    <row r="66" spans="2:5" s="441" customFormat="1">
      <c r="B66" s="437"/>
      <c r="E66" s="344"/>
    </row>
    <row r="67" spans="2:5" s="441" customFormat="1">
      <c r="B67" s="437"/>
      <c r="E67" s="344"/>
    </row>
    <row r="68" spans="2:5" s="441" customFormat="1">
      <c r="B68" s="437"/>
      <c r="E68" s="344"/>
    </row>
    <row r="69" spans="2:5" s="441" customFormat="1">
      <c r="B69" s="437"/>
      <c r="E69" s="344"/>
    </row>
    <row r="70" spans="2:5" s="441" customFormat="1">
      <c r="B70" s="437"/>
      <c r="E70" s="344"/>
    </row>
    <row r="71" spans="2:5" s="441" customFormat="1">
      <c r="B71" s="437"/>
      <c r="E71" s="344"/>
    </row>
    <row r="72" spans="2:5" s="441" customFormat="1">
      <c r="B72" s="437"/>
      <c r="E72" s="344"/>
    </row>
    <row r="73" spans="2:5" s="441" customFormat="1">
      <c r="B73" s="437"/>
      <c r="E73" s="344"/>
    </row>
    <row r="74" spans="2:5" s="441" customFormat="1">
      <c r="B74" s="437"/>
      <c r="E74" s="344"/>
    </row>
    <row r="75" spans="2:5" s="441" customFormat="1">
      <c r="B75" s="437"/>
      <c r="E75" s="344"/>
    </row>
    <row r="76" spans="2:5" s="441" customFormat="1">
      <c r="B76" s="437"/>
      <c r="C76" s="438"/>
      <c r="D76" s="125"/>
      <c r="E76" s="344"/>
    </row>
    <row r="77" spans="2:5" s="441" customFormat="1">
      <c r="B77" s="437"/>
      <c r="C77" s="438"/>
      <c r="D77" s="125"/>
      <c r="E77" s="344"/>
    </row>
    <row r="78" spans="2:5" s="441" customFormat="1">
      <c r="B78" s="437"/>
      <c r="C78" s="438"/>
      <c r="D78" s="125"/>
      <c r="E78" s="344"/>
    </row>
    <row r="79" spans="2:5" s="441" customFormat="1">
      <c r="B79" s="437"/>
      <c r="C79" s="438"/>
      <c r="D79" s="125"/>
      <c r="E79" s="344"/>
    </row>
    <row r="80" spans="2:5" s="441" customFormat="1">
      <c r="B80" s="437"/>
      <c r="C80" s="438"/>
      <c r="D80" s="125"/>
      <c r="E80" s="344"/>
    </row>
    <row r="81" spans="2:5" s="441" customFormat="1">
      <c r="B81" s="437"/>
      <c r="C81" s="438"/>
      <c r="D81" s="125"/>
      <c r="E81" s="344"/>
    </row>
    <row r="82" spans="2:5" s="441" customFormat="1">
      <c r="B82" s="437"/>
      <c r="C82" s="438"/>
      <c r="D82" s="125"/>
      <c r="E82" s="344"/>
    </row>
    <row r="83" spans="2:5" s="441" customFormat="1">
      <c r="B83" s="437"/>
      <c r="C83" s="438"/>
      <c r="D83" s="125"/>
      <c r="E83" s="344"/>
    </row>
    <row r="84" spans="2:5" s="441" customFormat="1">
      <c r="B84" s="437"/>
      <c r="C84" s="438"/>
      <c r="D84" s="125"/>
      <c r="E84" s="344"/>
    </row>
    <row r="85" spans="2:5" s="441" customFormat="1">
      <c r="B85" s="437"/>
      <c r="C85" s="438"/>
      <c r="D85" s="125"/>
      <c r="E85" s="344"/>
    </row>
    <row r="86" spans="2:5" s="441" customFormat="1">
      <c r="B86" s="437"/>
      <c r="C86" s="438"/>
      <c r="D86" s="125"/>
      <c r="E86" s="344"/>
    </row>
    <row r="87" spans="2:5" s="441" customFormat="1">
      <c r="B87" s="437"/>
      <c r="C87" s="438"/>
      <c r="D87" s="125"/>
      <c r="E87" s="344"/>
    </row>
    <row r="88" spans="2:5" s="441" customFormat="1">
      <c r="B88" s="437"/>
      <c r="C88" s="438"/>
      <c r="D88" s="125"/>
      <c r="E88" s="344"/>
    </row>
    <row r="89" spans="2:5" s="441" customFormat="1">
      <c r="B89" s="437"/>
      <c r="C89" s="438"/>
      <c r="D89" s="125"/>
      <c r="E89" s="344"/>
    </row>
    <row r="90" spans="2:5" s="441" customFormat="1">
      <c r="B90" s="437"/>
      <c r="C90" s="438"/>
      <c r="D90" s="125"/>
      <c r="E90" s="344"/>
    </row>
    <row r="91" spans="2:5" s="441" customFormat="1">
      <c r="B91" s="437"/>
      <c r="C91" s="438"/>
      <c r="D91" s="125"/>
      <c r="E91" s="344"/>
    </row>
    <row r="92" spans="2:5" s="441" customFormat="1">
      <c r="B92" s="437"/>
      <c r="C92" s="438"/>
      <c r="D92" s="125"/>
      <c r="E92" s="344"/>
    </row>
    <row r="93" spans="2:5" s="441" customFormat="1">
      <c r="B93" s="437"/>
      <c r="C93" s="438"/>
      <c r="D93" s="125"/>
      <c r="E93" s="344"/>
    </row>
    <row r="94" spans="2:5" s="441" customFormat="1">
      <c r="B94" s="437"/>
      <c r="C94" s="438"/>
      <c r="D94" s="125"/>
      <c r="E94" s="344"/>
    </row>
    <row r="95" spans="2:5" s="441" customFormat="1">
      <c r="B95" s="437"/>
      <c r="C95" s="438"/>
      <c r="D95" s="125"/>
      <c r="E95" s="344"/>
    </row>
    <row r="96" spans="2:5" s="441" customFormat="1">
      <c r="B96" s="437"/>
      <c r="C96" s="438"/>
      <c r="D96" s="125"/>
      <c r="E96" s="344"/>
    </row>
    <row r="97" spans="2:5" s="441" customFormat="1">
      <c r="B97" s="437"/>
      <c r="C97" s="438"/>
      <c r="D97" s="125"/>
      <c r="E97" s="344"/>
    </row>
    <row r="98" spans="2:5" s="441" customFormat="1">
      <c r="B98" s="437"/>
      <c r="C98" s="438"/>
      <c r="D98" s="125"/>
      <c r="E98" s="344"/>
    </row>
    <row r="99" spans="2:5" s="441" customFormat="1">
      <c r="B99" s="437"/>
      <c r="C99" s="438"/>
      <c r="D99" s="125"/>
      <c r="E99" s="344"/>
    </row>
    <row r="100" spans="2:5" s="441" customFormat="1">
      <c r="B100" s="437"/>
      <c r="C100" s="438"/>
      <c r="D100" s="125"/>
      <c r="E100" s="344"/>
    </row>
    <row r="101" spans="2:5" s="441" customFormat="1">
      <c r="B101" s="437"/>
      <c r="C101" s="438"/>
      <c r="D101" s="125"/>
      <c r="E101" s="344"/>
    </row>
    <row r="102" spans="2:5" s="441" customFormat="1">
      <c r="B102" s="437"/>
      <c r="C102" s="438"/>
      <c r="D102" s="125"/>
      <c r="E102" s="344"/>
    </row>
    <row r="103" spans="2:5" s="441" customFormat="1">
      <c r="B103" s="437"/>
      <c r="C103" s="438"/>
      <c r="D103" s="125"/>
      <c r="E103" s="344"/>
    </row>
    <row r="104" spans="2:5" s="441" customFormat="1">
      <c r="B104" s="437"/>
      <c r="C104" s="438"/>
      <c r="D104" s="125"/>
      <c r="E104" s="344"/>
    </row>
    <row r="105" spans="2:5" s="441" customFormat="1">
      <c r="B105" s="437"/>
      <c r="C105" s="438"/>
      <c r="D105" s="125"/>
      <c r="E105" s="344"/>
    </row>
    <row r="106" spans="2:5" s="441" customFormat="1">
      <c r="B106" s="437"/>
      <c r="C106" s="438"/>
      <c r="D106" s="125"/>
      <c r="E106" s="344"/>
    </row>
    <row r="107" spans="2:5" s="441" customFormat="1">
      <c r="B107" s="437"/>
      <c r="C107" s="438"/>
      <c r="D107" s="125"/>
      <c r="E107" s="344"/>
    </row>
    <row r="108" spans="2:5" s="441" customFormat="1">
      <c r="B108" s="437"/>
      <c r="C108" s="438"/>
      <c r="D108" s="125"/>
      <c r="E108" s="344"/>
    </row>
    <row r="109" spans="2:5" s="441" customFormat="1">
      <c r="B109" s="437"/>
      <c r="C109" s="438"/>
      <c r="D109" s="125"/>
      <c r="E109" s="344"/>
    </row>
    <row r="110" spans="2:5" s="441" customFormat="1">
      <c r="B110" s="437"/>
      <c r="C110" s="438"/>
      <c r="D110" s="125"/>
      <c r="E110" s="344"/>
    </row>
    <row r="111" spans="2:5" s="441" customFormat="1">
      <c r="B111" s="437"/>
      <c r="C111" s="438"/>
      <c r="D111" s="125"/>
      <c r="E111" s="344"/>
    </row>
    <row r="112" spans="2:5" s="441" customFormat="1">
      <c r="B112" s="437"/>
      <c r="C112" s="438"/>
      <c r="D112" s="125"/>
      <c r="E112" s="344"/>
    </row>
    <row r="113" spans="1:16" s="441" customFormat="1">
      <c r="B113" s="437"/>
      <c r="C113" s="438"/>
      <c r="D113" s="125"/>
      <c r="E113" s="344"/>
    </row>
    <row r="114" spans="1:16">
      <c r="A114" s="227"/>
      <c r="B114" s="33"/>
      <c r="C114" s="36"/>
      <c r="D114" s="125"/>
      <c r="E114" s="227"/>
      <c r="F114" s="227"/>
      <c r="G114" s="227"/>
      <c r="H114" s="227"/>
      <c r="I114" s="227"/>
      <c r="J114" s="227"/>
      <c r="K114" s="227"/>
      <c r="L114" s="227"/>
      <c r="M114" s="227"/>
      <c r="N114" s="227"/>
      <c r="O114" s="227"/>
      <c r="P114" s="227"/>
    </row>
    <row r="115" spans="1:16">
      <c r="A115" s="227"/>
      <c r="B115" s="33"/>
      <c r="C115" s="36"/>
      <c r="D115" s="125"/>
      <c r="E115" s="227"/>
      <c r="F115" s="227"/>
      <c r="G115" s="227"/>
      <c r="H115" s="227"/>
      <c r="I115" s="227"/>
      <c r="J115" s="227"/>
      <c r="K115" s="227"/>
      <c r="L115" s="227"/>
      <c r="M115" s="227"/>
      <c r="N115" s="227"/>
      <c r="O115" s="227"/>
      <c r="P115" s="227"/>
    </row>
    <row r="116" spans="1:16">
      <c r="A116" s="227"/>
      <c r="B116" s="33"/>
      <c r="C116" s="36"/>
      <c r="D116" s="125"/>
      <c r="E116" s="227"/>
      <c r="F116" s="227"/>
      <c r="G116" s="227"/>
      <c r="H116" s="227"/>
      <c r="I116" s="227"/>
      <c r="J116" s="227"/>
      <c r="K116" s="227"/>
      <c r="L116" s="227"/>
      <c r="M116" s="227"/>
      <c r="N116" s="227"/>
      <c r="O116" s="227"/>
      <c r="P116" s="227"/>
    </row>
    <row r="117" spans="1:16">
      <c r="A117" s="227"/>
      <c r="B117" s="33"/>
      <c r="C117" s="36"/>
      <c r="D117" s="125"/>
      <c r="E117" s="227"/>
      <c r="F117" s="227"/>
      <c r="G117" s="227"/>
      <c r="H117" s="227"/>
      <c r="I117" s="227"/>
      <c r="J117" s="227"/>
      <c r="K117" s="227"/>
      <c r="L117" s="227"/>
      <c r="M117" s="227"/>
      <c r="N117" s="227"/>
      <c r="O117" s="227"/>
      <c r="P117" s="227"/>
    </row>
    <row r="118" spans="1:16">
      <c r="A118" s="227"/>
      <c r="B118" s="33"/>
      <c r="C118" s="36"/>
      <c r="D118" s="125"/>
      <c r="E118" s="227"/>
      <c r="F118" s="227"/>
      <c r="G118" s="227"/>
      <c r="H118" s="227"/>
      <c r="I118" s="227"/>
    </row>
    <row r="120" spans="1:16" ht="14.25" customHeight="1">
      <c r="A120" s="455" t="s">
        <v>94</v>
      </c>
      <c r="B120" s="455"/>
      <c r="C120" s="455"/>
      <c r="D120" s="455"/>
      <c r="E120" s="455"/>
      <c r="F120" s="455"/>
      <c r="G120" s="455"/>
      <c r="H120" s="455"/>
      <c r="I120" s="455"/>
    </row>
    <row r="121" spans="1:16">
      <c r="A121" s="455" t="s">
        <v>194</v>
      </c>
      <c r="B121" s="455"/>
      <c r="C121" s="455"/>
      <c r="D121" s="455"/>
      <c r="E121" s="455"/>
      <c r="F121" s="455"/>
      <c r="G121" s="455"/>
      <c r="H121" s="455"/>
      <c r="I121" s="455"/>
    </row>
    <row r="122" spans="1:16">
      <c r="A122" s="256"/>
      <c r="B122" s="256"/>
      <c r="C122" s="256"/>
      <c r="D122" s="256"/>
      <c r="E122" s="256"/>
      <c r="F122" s="256"/>
      <c r="G122" s="256"/>
      <c r="H122" s="256"/>
      <c r="I122" s="256"/>
    </row>
    <row r="124" spans="1:16" s="84" customFormat="1">
      <c r="A124" s="193" t="s">
        <v>195</v>
      </c>
    </row>
    <row r="125" spans="1:16" ht="165">
      <c r="A125" s="259"/>
      <c r="B125" t="s">
        <v>488</v>
      </c>
      <c r="C125" s="259" t="s">
        <v>196</v>
      </c>
      <c r="D125" s="259" t="s">
        <v>197</v>
      </c>
      <c r="E125" s="259" t="s">
        <v>489</v>
      </c>
      <c r="F125" s="259"/>
      <c r="G125" s="259"/>
      <c r="H125" s="259"/>
      <c r="I125" s="227"/>
    </row>
    <row r="126" spans="1:16">
      <c r="A126" s="227" t="s">
        <v>34</v>
      </c>
      <c r="C126" s="227">
        <v>75674</v>
      </c>
      <c r="D126" s="227">
        <v>15104</v>
      </c>
      <c r="E126" s="227"/>
      <c r="F126" s="227"/>
      <c r="G126" s="227"/>
      <c r="H126" s="227"/>
      <c r="I126" s="227"/>
    </row>
    <row r="127" spans="1:16">
      <c r="A127" s="227" t="s">
        <v>37</v>
      </c>
      <c r="C127" s="227">
        <v>54287</v>
      </c>
      <c r="D127" s="227">
        <v>8777</v>
      </c>
      <c r="E127" s="227"/>
      <c r="F127" s="227"/>
      <c r="G127" s="227"/>
      <c r="H127" s="227"/>
      <c r="I127" s="227"/>
    </row>
    <row r="128" spans="1:16">
      <c r="A128" s="402" t="s">
        <v>38</v>
      </c>
      <c r="C128" s="402">
        <v>52009</v>
      </c>
      <c r="D128" s="402">
        <v>8353</v>
      </c>
      <c r="E128" s="227"/>
      <c r="F128" s="227"/>
      <c r="G128" s="227"/>
      <c r="H128" s="227"/>
      <c r="I128" s="227"/>
    </row>
    <row r="129" spans="1:9">
      <c r="A129" s="227" t="s">
        <v>31</v>
      </c>
      <c r="C129" s="227">
        <v>51095</v>
      </c>
      <c r="D129" s="227">
        <v>7086</v>
      </c>
      <c r="E129" s="227"/>
      <c r="F129" s="227"/>
      <c r="G129" s="227"/>
      <c r="H129" s="227"/>
      <c r="I129" s="227"/>
    </row>
    <row r="130" spans="1:9">
      <c r="A130" s="227" t="s">
        <v>33</v>
      </c>
      <c r="C130" s="227">
        <v>42324</v>
      </c>
      <c r="D130" s="227">
        <v>9722</v>
      </c>
      <c r="E130" s="227"/>
      <c r="F130" s="227"/>
      <c r="G130" s="227"/>
      <c r="H130" s="227"/>
      <c r="I130" s="227"/>
    </row>
    <row r="131" spans="1:9">
      <c r="A131" s="227" t="s">
        <v>26</v>
      </c>
      <c r="C131" s="227">
        <v>37660</v>
      </c>
      <c r="D131" s="227">
        <v>6510</v>
      </c>
      <c r="E131" s="227"/>
      <c r="F131" s="227"/>
      <c r="G131" s="227"/>
      <c r="H131" s="227"/>
      <c r="I131" s="227"/>
    </row>
    <row r="132" spans="1:9">
      <c r="A132" s="227" t="s">
        <v>29</v>
      </c>
      <c r="C132" s="227">
        <v>35628</v>
      </c>
      <c r="D132" s="227">
        <v>5874</v>
      </c>
      <c r="E132" s="227"/>
      <c r="F132" s="227"/>
      <c r="G132" s="227"/>
      <c r="H132" s="227"/>
      <c r="I132" s="227"/>
    </row>
    <row r="133" spans="1:9">
      <c r="A133" s="227" t="s">
        <v>24</v>
      </c>
      <c r="C133" s="227">
        <v>27002</v>
      </c>
      <c r="D133" s="227">
        <v>4850</v>
      </c>
      <c r="E133" s="227"/>
      <c r="F133" s="227"/>
      <c r="G133" s="227"/>
      <c r="H133" s="227"/>
      <c r="I133" s="227"/>
    </row>
    <row r="134" spans="1:9">
      <c r="A134" s="227" t="s">
        <v>25</v>
      </c>
      <c r="C134" s="227">
        <v>22697</v>
      </c>
      <c r="D134" s="227">
        <v>4001</v>
      </c>
    </row>
    <row r="135" spans="1:9">
      <c r="A135" s="413" t="s">
        <v>30</v>
      </c>
      <c r="B135" s="413">
        <v>22002</v>
      </c>
      <c r="C135" s="413">
        <v>22002</v>
      </c>
      <c r="D135" s="413">
        <v>4031</v>
      </c>
      <c r="E135" s="413">
        <v>4031</v>
      </c>
    </row>
    <row r="136" spans="1:9">
      <c r="A136" s="441" t="s">
        <v>36</v>
      </c>
      <c r="B136" s="441"/>
      <c r="C136" s="441">
        <v>21328</v>
      </c>
      <c r="D136" s="441">
        <v>4198</v>
      </c>
      <c r="E136" s="441"/>
    </row>
    <row r="137" spans="1:9">
      <c r="A137" s="227" t="s">
        <v>23</v>
      </c>
      <c r="C137" s="227">
        <v>16303</v>
      </c>
      <c r="D137" s="227">
        <v>4262</v>
      </c>
    </row>
    <row r="138" spans="1:9">
      <c r="A138" s="227" t="s">
        <v>39</v>
      </c>
      <c r="C138" s="227">
        <v>16220</v>
      </c>
      <c r="D138" s="227">
        <v>3194</v>
      </c>
    </row>
    <row r="139" spans="1:9">
      <c r="A139" s="227" t="s">
        <v>27</v>
      </c>
      <c r="C139" s="227">
        <v>12831</v>
      </c>
      <c r="D139" s="227">
        <v>3165</v>
      </c>
    </row>
    <row r="140" spans="1:9">
      <c r="A140" s="227" t="s">
        <v>20</v>
      </c>
      <c r="C140" s="227">
        <v>9920</v>
      </c>
      <c r="D140" s="227">
        <v>1993</v>
      </c>
    </row>
    <row r="141" spans="1:9">
      <c r="A141" s="441" t="s">
        <v>21</v>
      </c>
      <c r="C141" s="441">
        <v>8572</v>
      </c>
      <c r="D141" s="441">
        <v>1443</v>
      </c>
    </row>
    <row r="142" spans="1:9">
      <c r="A142" s="227" t="s">
        <v>32</v>
      </c>
      <c r="C142" s="227">
        <v>4971</v>
      </c>
      <c r="D142" s="227">
        <v>1054</v>
      </c>
    </row>
    <row r="143" spans="1:9">
      <c r="A143" s="227" t="s">
        <v>35</v>
      </c>
      <c r="C143" s="227">
        <v>4598</v>
      </c>
      <c r="D143" s="227">
        <v>1071</v>
      </c>
    </row>
    <row r="144" spans="1:9">
      <c r="A144" s="227" t="s">
        <v>28</v>
      </c>
      <c r="C144" s="227">
        <v>4292</v>
      </c>
      <c r="D144" s="227">
        <v>1046</v>
      </c>
    </row>
    <row r="145" spans="1:12">
      <c r="A145" s="227" t="s">
        <v>22</v>
      </c>
      <c r="C145" s="227">
        <v>3231</v>
      </c>
      <c r="D145" s="227">
        <v>831</v>
      </c>
    </row>
    <row r="146" spans="1:12">
      <c r="A146" s="227" t="s">
        <v>19</v>
      </c>
      <c r="C146" s="227">
        <v>2185</v>
      </c>
      <c r="D146" s="227">
        <v>406</v>
      </c>
    </row>
    <row r="147" spans="1:12">
      <c r="A147" s="227" t="s">
        <v>198</v>
      </c>
      <c r="C147" s="227">
        <v>6</v>
      </c>
      <c r="D147" s="227">
        <v>2</v>
      </c>
    </row>
    <row r="148" spans="1:12">
      <c r="A148" s="227" t="s">
        <v>70</v>
      </c>
      <c r="C148" s="227">
        <v>524835</v>
      </c>
      <c r="D148" s="227">
        <v>96973</v>
      </c>
    </row>
    <row r="149" spans="1:12">
      <c r="A149" s="197" t="s">
        <v>199</v>
      </c>
      <c r="B149" s="227"/>
      <c r="C149" s="227"/>
    </row>
    <row r="150" spans="1:12" ht="43.5" customHeight="1">
      <c r="A150" s="465" t="s">
        <v>528</v>
      </c>
      <c r="B150" s="465"/>
      <c r="C150" s="465"/>
      <c r="D150" s="465"/>
      <c r="E150" s="465"/>
      <c r="F150" s="465"/>
      <c r="G150" s="465"/>
      <c r="H150" s="465"/>
      <c r="I150" s="465"/>
      <c r="J150" s="465"/>
      <c r="K150" s="465"/>
      <c r="L150" s="465"/>
    </row>
    <row r="151" spans="1:12" ht="17.25" customHeight="1">
      <c r="A151" s="259"/>
      <c r="B151" s="259"/>
      <c r="C151" s="259"/>
      <c r="D151" s="259"/>
      <c r="E151" s="259"/>
      <c r="F151" s="259"/>
      <c r="G151" s="259"/>
      <c r="H151" s="259"/>
      <c r="I151" s="259"/>
      <c r="J151" s="259"/>
      <c r="K151" s="259"/>
      <c r="L151" s="259"/>
    </row>
    <row r="153" spans="1:12" s="84" customFormat="1">
      <c r="A153" s="193" t="s">
        <v>200</v>
      </c>
    </row>
    <row r="155" spans="1:12">
      <c r="A155" s="227"/>
      <c r="C155" s="227"/>
      <c r="D155" s="227"/>
      <c r="E155" s="227"/>
      <c r="F155" s="227"/>
      <c r="G155" s="227"/>
      <c r="H155" s="227"/>
      <c r="I155" s="227"/>
      <c r="J155" s="227"/>
      <c r="K155" s="227"/>
      <c r="L155" s="227"/>
    </row>
    <row r="156" spans="1:12">
      <c r="A156" s="227"/>
      <c r="B156" t="s">
        <v>82</v>
      </c>
      <c r="C156" s="227" t="s">
        <v>538</v>
      </c>
      <c r="D156" s="441" t="s">
        <v>507</v>
      </c>
      <c r="E156" s="227"/>
      <c r="F156" s="227"/>
      <c r="G156" s="227"/>
      <c r="H156" s="227"/>
      <c r="I156" s="227"/>
      <c r="J156" s="227"/>
      <c r="K156" s="227"/>
      <c r="L156" s="227"/>
    </row>
    <row r="157" spans="1:12">
      <c r="A157" s="227" t="s">
        <v>31</v>
      </c>
      <c r="C157" s="198">
        <v>0.92100000000000004</v>
      </c>
      <c r="D157" s="442">
        <v>0.94199999999999995</v>
      </c>
      <c r="E157" s="227"/>
      <c r="F157" s="227"/>
      <c r="G157" s="227"/>
      <c r="H157" s="227"/>
      <c r="I157" s="227"/>
      <c r="J157" s="227"/>
      <c r="K157" s="227"/>
      <c r="L157" s="227"/>
    </row>
    <row r="158" spans="1:12">
      <c r="A158" s="227" t="s">
        <v>36</v>
      </c>
      <c r="C158" s="198">
        <v>0.92300000000000004</v>
      </c>
      <c r="D158" s="442">
        <v>0.94199999999999995</v>
      </c>
      <c r="E158" s="227"/>
      <c r="F158" s="227"/>
      <c r="G158" s="227"/>
      <c r="H158" s="227"/>
      <c r="I158" s="227"/>
      <c r="J158" s="227"/>
      <c r="K158" s="227"/>
      <c r="L158" s="227"/>
    </row>
    <row r="159" spans="1:12">
      <c r="A159" s="227" t="s">
        <v>37</v>
      </c>
      <c r="C159" s="198">
        <v>0.92500000000000004</v>
      </c>
      <c r="D159" s="442">
        <v>0.94199999999999995</v>
      </c>
      <c r="E159" s="227"/>
      <c r="F159" s="227"/>
      <c r="G159" s="227"/>
      <c r="H159" s="227"/>
      <c r="I159" s="227"/>
      <c r="J159" s="227"/>
      <c r="K159" s="227"/>
      <c r="L159" s="227"/>
    </row>
    <row r="160" spans="1:12">
      <c r="A160" s="227" t="s">
        <v>32</v>
      </c>
      <c r="C160" s="198">
        <v>0.92700000000000005</v>
      </c>
      <c r="D160" s="442">
        <v>0.94199999999999995</v>
      </c>
      <c r="E160" s="227"/>
      <c r="F160" s="227"/>
      <c r="G160" s="227"/>
      <c r="H160" s="227"/>
      <c r="I160" s="227"/>
      <c r="J160" s="227"/>
      <c r="K160" s="227"/>
      <c r="L160" s="227"/>
    </row>
    <row r="161" spans="1:13">
      <c r="A161" s="227" t="s">
        <v>25</v>
      </c>
      <c r="C161" s="198">
        <v>0.93300000000000005</v>
      </c>
      <c r="D161" s="442">
        <v>0.94199999999999995</v>
      </c>
      <c r="E161" s="227"/>
      <c r="F161" s="227"/>
      <c r="G161" s="227"/>
      <c r="H161" s="227"/>
      <c r="I161" s="227"/>
      <c r="J161" s="227"/>
      <c r="K161" s="227"/>
      <c r="L161" s="227"/>
    </row>
    <row r="162" spans="1:13">
      <c r="A162" s="227" t="s">
        <v>23</v>
      </c>
      <c r="C162" s="198">
        <v>0.93500000000000005</v>
      </c>
      <c r="D162" s="442">
        <v>0.94199999999999995</v>
      </c>
      <c r="E162" s="227"/>
      <c r="F162" s="227"/>
      <c r="G162" s="227"/>
      <c r="H162" s="227"/>
      <c r="I162" s="227"/>
      <c r="J162" s="227"/>
      <c r="K162" s="227"/>
      <c r="L162" s="227"/>
    </row>
    <row r="163" spans="1:13">
      <c r="A163" s="6" t="s">
        <v>30</v>
      </c>
      <c r="B163" s="213">
        <v>0.93799999999999994</v>
      </c>
      <c r="D163" s="442">
        <v>0.94199999999999995</v>
      </c>
      <c r="E163" s="227"/>
      <c r="F163" s="227"/>
      <c r="G163" s="227"/>
      <c r="H163" s="227"/>
      <c r="I163" s="227"/>
      <c r="J163" s="227"/>
      <c r="K163" s="227"/>
      <c r="L163" s="227"/>
    </row>
    <row r="164" spans="1:13">
      <c r="A164" s="227" t="s">
        <v>20</v>
      </c>
      <c r="C164" s="198">
        <v>0.93799999999999994</v>
      </c>
      <c r="D164" s="442">
        <v>0.94199999999999995</v>
      </c>
      <c r="E164" s="227"/>
      <c r="F164" s="227"/>
      <c r="G164" s="227"/>
      <c r="H164" s="227"/>
      <c r="I164" s="227"/>
      <c r="J164" s="227"/>
      <c r="K164" s="227"/>
      <c r="L164" s="227"/>
    </row>
    <row r="165" spans="1:13">
      <c r="A165" s="227" t="s">
        <v>22</v>
      </c>
      <c r="C165" s="198">
        <v>0.94099999999999995</v>
      </c>
      <c r="D165" s="442">
        <v>0.94199999999999995</v>
      </c>
      <c r="E165" s="227"/>
      <c r="F165" s="227"/>
      <c r="G165" s="227"/>
      <c r="H165" s="227"/>
      <c r="I165" s="227"/>
      <c r="J165" s="227"/>
      <c r="K165" s="227"/>
      <c r="L165" s="227"/>
    </row>
    <row r="166" spans="1:13">
      <c r="A166" s="227" t="s">
        <v>34</v>
      </c>
      <c r="C166" s="198">
        <v>0.94199999999999995</v>
      </c>
      <c r="D166" s="442">
        <v>0.94199999999999995</v>
      </c>
      <c r="E166" s="227"/>
      <c r="F166" s="227"/>
      <c r="G166" s="227"/>
      <c r="H166" s="227"/>
      <c r="I166" s="227"/>
      <c r="J166" s="227"/>
      <c r="K166" s="227"/>
      <c r="L166" s="227"/>
      <c r="M166" s="227"/>
    </row>
    <row r="167" spans="1:13">
      <c r="A167" s="227" t="s">
        <v>19</v>
      </c>
      <c r="C167" s="198">
        <v>0.94299999999999995</v>
      </c>
      <c r="D167" s="442">
        <v>0.94199999999999995</v>
      </c>
      <c r="E167" s="227"/>
      <c r="F167" s="227"/>
      <c r="G167" s="227"/>
      <c r="H167" s="227"/>
      <c r="I167" s="227"/>
      <c r="J167" s="227"/>
      <c r="K167" s="227"/>
      <c r="L167" s="227"/>
      <c r="M167" s="227"/>
    </row>
    <row r="168" spans="1:13">
      <c r="A168" s="227" t="s">
        <v>24</v>
      </c>
      <c r="C168" s="198">
        <v>0.94499999999999995</v>
      </c>
      <c r="D168" s="442">
        <v>0.94199999999999995</v>
      </c>
      <c r="E168" s="227"/>
      <c r="F168" s="227"/>
      <c r="G168" s="227"/>
      <c r="H168" s="227"/>
      <c r="I168" s="227"/>
      <c r="J168" s="227"/>
      <c r="K168" s="227"/>
      <c r="L168" s="227"/>
      <c r="M168" s="227"/>
    </row>
    <row r="169" spans="1:13">
      <c r="A169" s="112" t="s">
        <v>93</v>
      </c>
      <c r="C169" s="215">
        <v>0.94499999999999995</v>
      </c>
      <c r="D169" s="442">
        <v>0.94199999999999995</v>
      </c>
      <c r="E169" s="227"/>
      <c r="F169" s="227"/>
      <c r="G169" s="227"/>
      <c r="H169" s="227"/>
      <c r="I169" s="227"/>
      <c r="J169" s="227"/>
      <c r="K169" s="227"/>
      <c r="L169" s="227"/>
      <c r="M169" s="227"/>
    </row>
    <row r="170" spans="1:13">
      <c r="A170" s="227" t="s">
        <v>33</v>
      </c>
      <c r="C170" s="198">
        <v>0.94899999999999995</v>
      </c>
      <c r="D170" s="442">
        <v>0.94199999999999995</v>
      </c>
      <c r="E170" s="227"/>
      <c r="F170" s="227"/>
      <c r="G170" s="227"/>
      <c r="H170" s="227"/>
      <c r="I170" s="227"/>
      <c r="J170" s="227"/>
      <c r="K170" s="227"/>
      <c r="L170" s="227"/>
      <c r="M170" s="227"/>
    </row>
    <row r="171" spans="1:13">
      <c r="A171" s="227" t="s">
        <v>27</v>
      </c>
      <c r="C171" s="198">
        <v>0.95099999999999996</v>
      </c>
      <c r="D171" s="442">
        <v>0.94199999999999995</v>
      </c>
      <c r="E171" s="227"/>
      <c r="F171" s="227"/>
      <c r="G171" s="227"/>
      <c r="H171" s="227"/>
      <c r="I171" s="227"/>
      <c r="J171" s="227"/>
      <c r="K171" s="227"/>
      <c r="L171" s="227"/>
      <c r="M171" s="227"/>
    </row>
    <row r="172" spans="1:13">
      <c r="A172" s="227" t="s">
        <v>26</v>
      </c>
      <c r="C172" s="198">
        <v>0.95199999999999996</v>
      </c>
      <c r="D172" s="442">
        <v>0.94199999999999995</v>
      </c>
      <c r="E172" s="227"/>
      <c r="F172" s="227"/>
      <c r="G172" s="227"/>
      <c r="H172" s="227"/>
      <c r="I172" s="227"/>
      <c r="J172" s="227"/>
      <c r="K172" s="227"/>
      <c r="L172" s="227"/>
      <c r="M172" s="227"/>
    </row>
    <row r="173" spans="1:13">
      <c r="A173" s="227" t="s">
        <v>29</v>
      </c>
      <c r="C173" s="198">
        <v>0.95199999999999996</v>
      </c>
      <c r="D173" s="442">
        <v>0.94199999999999995</v>
      </c>
      <c r="E173" s="227"/>
      <c r="F173" s="227"/>
      <c r="G173" s="227"/>
      <c r="H173" s="227"/>
      <c r="I173" s="227"/>
      <c r="J173" s="227"/>
      <c r="K173" s="227"/>
      <c r="L173" s="227"/>
      <c r="M173" s="227"/>
    </row>
    <row r="174" spans="1:13">
      <c r="A174" s="227" t="s">
        <v>28</v>
      </c>
      <c r="C174" s="198">
        <v>0.95599999999999996</v>
      </c>
      <c r="D174" s="442">
        <v>0.94199999999999995</v>
      </c>
      <c r="E174" s="227"/>
      <c r="F174" s="227"/>
      <c r="G174" s="227"/>
      <c r="H174" s="227"/>
      <c r="I174" s="227"/>
      <c r="J174" s="227"/>
      <c r="K174" s="227"/>
      <c r="L174" s="227"/>
      <c r="M174" s="227"/>
    </row>
    <row r="175" spans="1:13">
      <c r="A175" s="227" t="s">
        <v>35</v>
      </c>
      <c r="C175" s="198">
        <v>0.95699999999999996</v>
      </c>
      <c r="D175" s="442">
        <v>0.94199999999999995</v>
      </c>
      <c r="E175" s="227"/>
      <c r="F175" s="227"/>
      <c r="G175" s="227"/>
      <c r="H175" s="227"/>
      <c r="I175" s="227"/>
      <c r="J175" s="227"/>
      <c r="K175" s="227"/>
      <c r="L175" s="227"/>
      <c r="M175" s="227"/>
    </row>
    <row r="176" spans="1:13">
      <c r="A176" s="227" t="s">
        <v>21</v>
      </c>
      <c r="C176" s="198">
        <v>0.95699999999999996</v>
      </c>
      <c r="D176" s="442">
        <v>0.94199999999999995</v>
      </c>
      <c r="E176" s="227"/>
      <c r="F176" s="227"/>
      <c r="G176" s="227"/>
      <c r="H176" s="227"/>
      <c r="I176" s="227"/>
      <c r="J176" s="227"/>
      <c r="K176" s="227"/>
      <c r="L176" s="227"/>
      <c r="M176" s="227"/>
    </row>
    <row r="177" spans="1:13">
      <c r="A177" s="227" t="s">
        <v>39</v>
      </c>
      <c r="C177" s="198">
        <v>0.96699999999999997</v>
      </c>
      <c r="D177" s="442">
        <v>0.94199999999999995</v>
      </c>
      <c r="E177" s="227"/>
      <c r="F177" s="227"/>
      <c r="G177" s="227"/>
      <c r="H177" s="227"/>
      <c r="I177" s="227"/>
      <c r="J177" s="227"/>
      <c r="K177" s="227"/>
      <c r="L177" s="227"/>
      <c r="M177" s="227"/>
    </row>
    <row r="178" spans="1:13">
      <c r="A178" s="197" t="s">
        <v>383</v>
      </c>
      <c r="C178" s="282">
        <v>0.94199999999999995</v>
      </c>
      <c r="D178" s="227"/>
      <c r="E178" s="227"/>
      <c r="F178" s="227"/>
      <c r="G178" s="227"/>
      <c r="H178" s="227"/>
      <c r="I178" s="227"/>
      <c r="J178" s="227"/>
      <c r="K178" s="227"/>
      <c r="L178" s="227"/>
      <c r="M178" s="227"/>
    </row>
    <row r="179" spans="1:13" s="227" customFormat="1">
      <c r="A179" s="197"/>
      <c r="B179" s="282"/>
      <c r="C179" s="198"/>
    </row>
    <row r="180" spans="1:13" ht="45.75" customHeight="1">
      <c r="A180" s="470" t="s">
        <v>517</v>
      </c>
      <c r="B180" s="465"/>
      <c r="C180" s="465"/>
      <c r="D180" s="465"/>
      <c r="E180" s="465"/>
      <c r="F180" s="465"/>
      <c r="G180" s="465"/>
      <c r="H180" s="465"/>
      <c r="I180" s="465"/>
      <c r="J180" s="465"/>
      <c r="K180" s="465"/>
      <c r="L180" s="465"/>
      <c r="M180" s="465"/>
    </row>
    <row r="181" spans="1:13">
      <c r="A181" s="227" t="s">
        <v>201</v>
      </c>
      <c r="B181" s="198"/>
      <c r="C181" s="198"/>
      <c r="D181" s="227"/>
      <c r="E181" s="227"/>
      <c r="F181" s="227"/>
      <c r="G181" s="227"/>
      <c r="H181" s="227"/>
      <c r="I181" s="227"/>
      <c r="J181" s="227"/>
      <c r="K181" s="227"/>
      <c r="L181" s="227"/>
      <c r="M181" s="227"/>
    </row>
    <row r="182" spans="1:13">
      <c r="A182" s="227" t="s">
        <v>202</v>
      </c>
      <c r="B182" s="227"/>
      <c r="C182" s="227"/>
      <c r="D182" s="227"/>
      <c r="E182" s="227"/>
      <c r="F182" s="227"/>
      <c r="G182" s="227"/>
      <c r="H182" s="227"/>
      <c r="I182" s="227"/>
      <c r="J182" s="227"/>
      <c r="K182" s="227"/>
      <c r="L182" s="227"/>
      <c r="M182" s="227"/>
    </row>
    <row r="184" spans="1:13" s="193" customFormat="1">
      <c r="A184" s="193" t="s">
        <v>441</v>
      </c>
    </row>
    <row r="186" spans="1:13">
      <c r="A186" s="227"/>
      <c r="B186" s="33" t="s">
        <v>203</v>
      </c>
      <c r="C186" s="33" t="s">
        <v>204</v>
      </c>
      <c r="D186" s="227"/>
      <c r="E186" s="227"/>
      <c r="F186" s="227"/>
      <c r="G186" s="227"/>
      <c r="H186" s="227"/>
      <c r="I186" s="227"/>
      <c r="J186" s="227"/>
      <c r="K186" s="227"/>
      <c r="L186" s="227"/>
      <c r="M186" s="227"/>
    </row>
    <row r="187" spans="1:13">
      <c r="A187" s="227"/>
      <c r="B187" s="33" t="s">
        <v>142</v>
      </c>
      <c r="C187" s="199">
        <v>0.95699999999999996</v>
      </c>
      <c r="D187" s="227"/>
      <c r="E187" s="227"/>
      <c r="F187" s="227"/>
      <c r="G187" s="227"/>
      <c r="H187" s="227"/>
      <c r="I187" s="227"/>
      <c r="J187" s="227"/>
      <c r="K187" s="227"/>
      <c r="L187" s="227"/>
      <c r="M187" s="227"/>
    </row>
    <row r="188" spans="1:13">
      <c r="A188" s="227"/>
      <c r="B188" s="33" t="s">
        <v>205</v>
      </c>
      <c r="C188" s="199">
        <v>0.86599999999999999</v>
      </c>
      <c r="D188" s="227"/>
      <c r="E188" s="227"/>
      <c r="F188" s="227"/>
      <c r="G188" s="227"/>
      <c r="H188" s="227"/>
      <c r="I188" s="227"/>
      <c r="J188" s="227"/>
      <c r="K188" s="227"/>
      <c r="L188" s="227"/>
      <c r="M188" s="227"/>
    </row>
    <row r="189" spans="1:13">
      <c r="A189" s="227"/>
      <c r="B189" s="33" t="s">
        <v>206</v>
      </c>
      <c r="C189" s="199">
        <v>0.93600000000000005</v>
      </c>
      <c r="D189" s="227"/>
      <c r="E189" s="227"/>
      <c r="F189" s="227"/>
      <c r="G189" s="227"/>
      <c r="H189" s="227"/>
      <c r="I189" s="227"/>
      <c r="J189" s="227"/>
      <c r="K189" s="227"/>
      <c r="L189" s="227"/>
      <c r="M189" s="227"/>
    </row>
    <row r="190" spans="1:13">
      <c r="A190" s="227"/>
      <c r="B190" s="33" t="s">
        <v>207</v>
      </c>
      <c r="C190" s="199">
        <v>0.93899999999999995</v>
      </c>
      <c r="D190" s="227"/>
      <c r="E190" s="227"/>
      <c r="F190" s="227"/>
      <c r="G190" s="227"/>
      <c r="H190" s="227"/>
      <c r="I190" s="227"/>
      <c r="J190" s="227"/>
      <c r="K190" s="227"/>
      <c r="L190" s="227"/>
      <c r="M190" s="227"/>
    </row>
    <row r="191" spans="1:13">
      <c r="A191" s="227"/>
      <c r="B191" s="33" t="s">
        <v>208</v>
      </c>
      <c r="C191" s="199">
        <v>0.94399999999999995</v>
      </c>
      <c r="D191" s="227"/>
      <c r="E191" s="227"/>
      <c r="F191" s="227"/>
      <c r="G191" s="227"/>
      <c r="H191" s="227"/>
      <c r="I191" s="227"/>
      <c r="J191" s="227"/>
      <c r="K191" s="227"/>
      <c r="L191" s="227"/>
      <c r="M191" s="227"/>
    </row>
    <row r="192" spans="1:13">
      <c r="A192" s="227"/>
      <c r="B192" s="33" t="s">
        <v>209</v>
      </c>
      <c r="C192" s="199">
        <v>0.93799999999999994</v>
      </c>
      <c r="D192" s="227"/>
      <c r="E192" s="227"/>
      <c r="F192" s="227"/>
      <c r="G192" s="227"/>
      <c r="H192" s="227"/>
      <c r="I192" s="227"/>
      <c r="J192" s="227"/>
      <c r="K192" s="227"/>
      <c r="L192" s="227"/>
      <c r="M192" s="227"/>
    </row>
    <row r="194" spans="1:13" ht="48.75" customHeight="1">
      <c r="A194" s="470" t="s">
        <v>517</v>
      </c>
      <c r="B194" s="465"/>
      <c r="C194" s="465"/>
      <c r="D194" s="465"/>
      <c r="E194" s="465"/>
      <c r="F194" s="465"/>
      <c r="G194" s="465"/>
      <c r="H194" s="465"/>
      <c r="I194" s="465"/>
      <c r="J194" s="465"/>
      <c r="K194" s="465"/>
      <c r="L194" s="465"/>
      <c r="M194" s="465"/>
    </row>
    <row r="195" spans="1:13">
      <c r="A195" s="33" t="s">
        <v>210</v>
      </c>
      <c r="B195" s="227"/>
      <c r="C195" s="227"/>
      <c r="D195" s="227"/>
      <c r="E195" s="227"/>
      <c r="F195" s="227"/>
      <c r="G195" s="227"/>
      <c r="H195" s="227"/>
      <c r="I195" s="227"/>
      <c r="J195" s="227"/>
      <c r="K195" s="227"/>
      <c r="L195" s="227"/>
      <c r="M195" s="227"/>
    </row>
    <row r="196" spans="1:13">
      <c r="A196" s="33" t="s">
        <v>202</v>
      </c>
      <c r="B196" s="227"/>
      <c r="C196" s="227"/>
      <c r="D196" s="227"/>
      <c r="E196" s="227"/>
      <c r="F196" s="227"/>
      <c r="G196" s="227"/>
      <c r="H196" s="227"/>
      <c r="I196" s="227"/>
      <c r="J196" s="227"/>
      <c r="K196" s="227"/>
      <c r="L196" s="227"/>
      <c r="M196" s="227"/>
    </row>
    <row r="199" spans="1:13" s="84" customFormat="1">
      <c r="A199" s="193" t="s">
        <v>211</v>
      </c>
    </row>
    <row r="201" spans="1:13">
      <c r="A201" s="227"/>
      <c r="B201" s="33"/>
      <c r="C201" s="261" t="s">
        <v>212</v>
      </c>
    </row>
    <row r="202" spans="1:13">
      <c r="A202" s="227"/>
      <c r="B202" s="60"/>
      <c r="C202" t="s">
        <v>82</v>
      </c>
      <c r="D202" s="128">
        <v>2018</v>
      </c>
    </row>
    <row r="203" spans="1:13">
      <c r="A203" s="227"/>
      <c r="B203" s="171" t="s">
        <v>22</v>
      </c>
      <c r="D203" s="33">
        <v>32</v>
      </c>
    </row>
    <row r="204" spans="1:13">
      <c r="A204" s="227"/>
      <c r="B204" s="171" t="s">
        <v>19</v>
      </c>
      <c r="D204" s="33">
        <v>34</v>
      </c>
    </row>
    <row r="205" spans="1:13">
      <c r="A205" s="227"/>
      <c r="B205" s="171" t="s">
        <v>28</v>
      </c>
      <c r="D205" s="33">
        <v>36</v>
      </c>
    </row>
    <row r="206" spans="1:13">
      <c r="A206" s="227"/>
      <c r="B206" s="171" t="s">
        <v>213</v>
      </c>
      <c r="D206" s="33">
        <v>97</v>
      </c>
    </row>
    <row r="207" spans="1:13">
      <c r="A207" s="227"/>
      <c r="B207" s="171" t="s">
        <v>39</v>
      </c>
      <c r="D207" s="33">
        <v>113</v>
      </c>
    </row>
    <row r="208" spans="1:13">
      <c r="A208" s="227"/>
      <c r="B208" s="171" t="s">
        <v>27</v>
      </c>
      <c r="D208" s="33">
        <v>133</v>
      </c>
    </row>
    <row r="209" spans="1:9">
      <c r="A209" s="227"/>
      <c r="B209" s="171" t="s">
        <v>21</v>
      </c>
      <c r="D209" s="33">
        <v>149</v>
      </c>
    </row>
    <row r="210" spans="1:9">
      <c r="A210" s="227"/>
      <c r="B210" s="171" t="s">
        <v>20</v>
      </c>
      <c r="D210" s="33">
        <v>157</v>
      </c>
    </row>
    <row r="211" spans="1:9">
      <c r="A211" s="227"/>
      <c r="B211" s="171" t="s">
        <v>36</v>
      </c>
      <c r="D211" s="33">
        <v>198</v>
      </c>
    </row>
    <row r="212" spans="1:9">
      <c r="A212" s="227"/>
      <c r="B212" s="171" t="s">
        <v>25</v>
      </c>
      <c r="D212" s="33">
        <v>219</v>
      </c>
    </row>
    <row r="213" spans="1:9">
      <c r="A213" s="227"/>
      <c r="B213" s="171" t="s">
        <v>23</v>
      </c>
      <c r="D213" s="33">
        <v>300</v>
      </c>
    </row>
    <row r="214" spans="1:9">
      <c r="A214" s="227"/>
      <c r="B214" s="171" t="s">
        <v>24</v>
      </c>
      <c r="D214" s="33">
        <v>312</v>
      </c>
    </row>
    <row r="215" spans="1:9">
      <c r="A215" s="227"/>
      <c r="B215" s="214" t="s">
        <v>30</v>
      </c>
      <c r="C215" s="34">
        <v>314</v>
      </c>
      <c r="E215" s="227"/>
      <c r="F215" s="227"/>
      <c r="G215" s="227"/>
      <c r="H215" s="227"/>
      <c r="I215" s="227"/>
    </row>
    <row r="216" spans="1:9">
      <c r="A216" s="227"/>
      <c r="B216" s="171" t="s">
        <v>31</v>
      </c>
      <c r="D216" s="33">
        <v>335</v>
      </c>
      <c r="E216" s="227"/>
      <c r="F216" s="227"/>
      <c r="G216" s="227"/>
      <c r="H216" s="227"/>
      <c r="I216" s="227"/>
    </row>
    <row r="217" spans="1:9">
      <c r="A217" s="227"/>
      <c r="B217" s="171" t="s">
        <v>33</v>
      </c>
      <c r="D217" s="33">
        <v>435</v>
      </c>
      <c r="E217" s="227"/>
      <c r="F217" s="227"/>
      <c r="G217" s="227"/>
      <c r="H217" s="227"/>
      <c r="I217" s="227"/>
    </row>
    <row r="218" spans="1:9">
      <c r="A218" s="227"/>
      <c r="B218" s="171" t="s">
        <v>29</v>
      </c>
      <c r="D218" s="33">
        <v>452</v>
      </c>
      <c r="E218" s="227"/>
      <c r="F218" s="227"/>
      <c r="G218" s="227"/>
      <c r="H218" s="227"/>
      <c r="I218" s="227"/>
    </row>
    <row r="219" spans="1:9">
      <c r="A219" s="227"/>
      <c r="B219" s="171" t="s">
        <v>26</v>
      </c>
      <c r="D219" s="33">
        <v>486</v>
      </c>
      <c r="E219" s="227"/>
      <c r="F219" s="227"/>
      <c r="G219" s="227"/>
      <c r="H219" s="227"/>
      <c r="I219" s="227"/>
    </row>
    <row r="220" spans="1:9">
      <c r="A220" s="227"/>
      <c r="B220" s="171" t="s">
        <v>38</v>
      </c>
      <c r="D220" s="33">
        <v>524</v>
      </c>
      <c r="E220" s="227"/>
      <c r="F220" s="227"/>
      <c r="G220" s="227"/>
      <c r="H220" s="227"/>
      <c r="I220" s="227"/>
    </row>
    <row r="221" spans="1:9">
      <c r="A221" s="227"/>
      <c r="B221" s="171" t="s">
        <v>37</v>
      </c>
      <c r="D221" s="33">
        <v>534</v>
      </c>
      <c r="E221" s="227"/>
      <c r="F221" s="227"/>
      <c r="G221" s="227"/>
      <c r="H221" s="227"/>
      <c r="I221" s="227"/>
    </row>
    <row r="222" spans="1:9">
      <c r="A222" s="227"/>
      <c r="B222" s="171" t="s">
        <v>34</v>
      </c>
      <c r="D222" s="33">
        <v>1069</v>
      </c>
      <c r="E222" s="227"/>
      <c r="F222" s="227"/>
      <c r="G222" s="227"/>
      <c r="H222" s="227"/>
      <c r="I222" s="227"/>
    </row>
    <row r="223" spans="1:9">
      <c r="A223" s="227"/>
      <c r="B223" s="171" t="s">
        <v>32</v>
      </c>
      <c r="D223" s="33" t="s">
        <v>278</v>
      </c>
      <c r="E223" s="227"/>
      <c r="F223" s="227"/>
      <c r="G223" s="227"/>
      <c r="H223" s="227"/>
      <c r="I223" s="227"/>
    </row>
    <row r="224" spans="1:9">
      <c r="A224" s="227"/>
      <c r="B224" s="171" t="s">
        <v>35</v>
      </c>
      <c r="D224" s="33" t="s">
        <v>278</v>
      </c>
      <c r="E224" s="227"/>
      <c r="F224" s="227"/>
      <c r="G224" s="227"/>
      <c r="H224" s="227"/>
      <c r="I224" s="227"/>
    </row>
    <row r="225" spans="1:9">
      <c r="A225" s="227"/>
      <c r="B225" s="171" t="s">
        <v>70</v>
      </c>
      <c r="D225" s="33">
        <v>5929</v>
      </c>
      <c r="E225" s="227"/>
      <c r="F225" s="227"/>
      <c r="G225" s="227"/>
      <c r="H225" s="227"/>
      <c r="I225" s="227"/>
    </row>
    <row r="227" spans="1:9" ht="60.75" customHeight="1">
      <c r="A227" s="465" t="s">
        <v>529</v>
      </c>
      <c r="B227" s="465"/>
      <c r="C227" s="465"/>
      <c r="D227" s="465"/>
      <c r="E227" s="465"/>
      <c r="F227" s="465"/>
      <c r="G227" s="465"/>
      <c r="H227" s="465"/>
      <c r="I227" s="465"/>
    </row>
    <row r="228" spans="1:9" ht="60.75" customHeight="1">
      <c r="A228" s="227" t="s">
        <v>214</v>
      </c>
      <c r="B228" s="227"/>
      <c r="C228" s="227"/>
      <c r="D228" s="227"/>
      <c r="E228" s="227"/>
      <c r="F228" s="227"/>
      <c r="G228" s="227"/>
      <c r="H228" s="227"/>
      <c r="I228" s="227"/>
    </row>
    <row r="231" spans="1:9" s="84" customFormat="1">
      <c r="A231" s="193" t="s">
        <v>442</v>
      </c>
    </row>
    <row r="233" spans="1:9">
      <c r="A233" s="227"/>
      <c r="B233" s="33" t="s">
        <v>384</v>
      </c>
      <c r="C233" s="33">
        <v>2016</v>
      </c>
      <c r="D233" s="33">
        <v>2017</v>
      </c>
      <c r="E233" s="33">
        <v>2018</v>
      </c>
      <c r="F233" s="227"/>
      <c r="G233" s="227"/>
      <c r="H233" s="227"/>
      <c r="I233" s="227"/>
    </row>
    <row r="234" spans="1:9">
      <c r="A234" s="227"/>
      <c r="B234" s="33"/>
      <c r="C234" s="33">
        <v>343</v>
      </c>
      <c r="D234" s="33">
        <v>318</v>
      </c>
      <c r="E234" s="33">
        <v>314</v>
      </c>
      <c r="F234" s="227"/>
      <c r="G234" s="227"/>
      <c r="H234" s="227"/>
      <c r="I234" s="227"/>
    </row>
    <row r="236" spans="1:9">
      <c r="A236" s="227" t="s">
        <v>214</v>
      </c>
      <c r="B236" s="227"/>
      <c r="C236" s="227"/>
      <c r="D236" s="227"/>
      <c r="E236" s="227"/>
      <c r="F236" s="227"/>
      <c r="G236" s="227"/>
      <c r="H236" s="227"/>
      <c r="I236" s="227"/>
    </row>
    <row r="237" spans="1:9" ht="35.25" customHeight="1">
      <c r="A237" s="465" t="s">
        <v>530</v>
      </c>
      <c r="B237" s="465"/>
      <c r="C237" s="465"/>
      <c r="D237" s="465"/>
      <c r="E237" s="465"/>
      <c r="F237" s="465"/>
      <c r="G237" s="465"/>
      <c r="H237" s="465"/>
      <c r="I237" s="465"/>
    </row>
    <row r="239" spans="1:9" s="4" customFormat="1"/>
  </sheetData>
  <sortState ref="B49:E60">
    <sortCondition descending="1" ref="C49:C60"/>
  </sortState>
  <mergeCells count="13">
    <mergeCell ref="A227:I227"/>
    <mergeCell ref="A237:I237"/>
    <mergeCell ref="A180:M180"/>
    <mergeCell ref="A194:M194"/>
    <mergeCell ref="A150:L150"/>
    <mergeCell ref="A1:I1"/>
    <mergeCell ref="A29:I29"/>
    <mergeCell ref="A30:I30"/>
    <mergeCell ref="A120:I120"/>
    <mergeCell ref="A121:I121"/>
    <mergeCell ref="A32:I32"/>
    <mergeCell ref="A41:H41"/>
    <mergeCell ref="A42:H4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CE241"/>
  <sheetViews>
    <sheetView topLeftCell="A229" workbookViewId="0">
      <selection activeCell="F253" sqref="F253"/>
    </sheetView>
  </sheetViews>
  <sheetFormatPr defaultRowHeight="15"/>
  <cols>
    <col min="2" max="2" width="15.42578125" bestFit="1" customWidth="1"/>
    <col min="3" max="3" width="10.42578125" customWidth="1"/>
    <col min="4" max="4" width="9.5703125" customWidth="1"/>
    <col min="5" max="6" width="10.140625" bestFit="1" customWidth="1"/>
    <col min="9" max="19" width="9.28515625" bestFit="1" customWidth="1"/>
    <col min="20" max="20" width="10.140625" bestFit="1" customWidth="1"/>
  </cols>
  <sheetData>
    <row r="1" spans="1:21" s="84" customFormat="1">
      <c r="A1" s="454" t="s">
        <v>215</v>
      </c>
      <c r="B1" s="454"/>
      <c r="C1" s="454"/>
      <c r="D1" s="454"/>
      <c r="E1" s="454"/>
      <c r="F1" s="454"/>
    </row>
    <row r="3" spans="1:21">
      <c r="A3" s="227"/>
      <c r="B3" s="227"/>
      <c r="C3" s="471">
        <v>2018</v>
      </c>
      <c r="D3" s="471"/>
      <c r="E3" s="471"/>
      <c r="F3" s="471"/>
      <c r="G3" s="19"/>
      <c r="H3" s="19"/>
      <c r="I3" s="19"/>
      <c r="J3" s="19"/>
      <c r="K3" s="19"/>
      <c r="L3" s="19"/>
      <c r="M3" s="19"/>
      <c r="N3" s="19"/>
      <c r="O3" s="227"/>
      <c r="P3" s="227"/>
      <c r="Q3" s="227"/>
      <c r="R3" s="227"/>
      <c r="S3" s="227"/>
      <c r="T3" s="227"/>
      <c r="U3" s="227"/>
    </row>
    <row r="4" spans="1:21" ht="24">
      <c r="A4" s="51"/>
      <c r="B4" s="227"/>
      <c r="C4" s="85" t="s">
        <v>216</v>
      </c>
      <c r="D4" s="85" t="s">
        <v>217</v>
      </c>
      <c r="E4" s="85" t="s">
        <v>218</v>
      </c>
      <c r="F4" s="85" t="s">
        <v>219</v>
      </c>
      <c r="G4" s="81" t="s">
        <v>220</v>
      </c>
      <c r="H4" s="85"/>
      <c r="I4" s="85"/>
      <c r="J4" s="85"/>
      <c r="K4" s="85"/>
      <c r="L4" s="85"/>
      <c r="M4" s="85"/>
      <c r="N4" s="85"/>
      <c r="O4" s="227"/>
      <c r="P4" s="227"/>
      <c r="Q4" s="227"/>
      <c r="R4" s="227"/>
      <c r="S4" s="227"/>
      <c r="T4" s="227"/>
      <c r="U4" s="227"/>
    </row>
    <row r="5" spans="1:21">
      <c r="A5" s="51"/>
      <c r="B5" s="93" t="s">
        <v>55</v>
      </c>
      <c r="C5" s="99">
        <v>1375</v>
      </c>
      <c r="D5" s="99">
        <v>1200</v>
      </c>
      <c r="E5" s="99">
        <v>1182</v>
      </c>
      <c r="F5" s="100">
        <v>1299</v>
      </c>
      <c r="G5" s="99">
        <f>AVERAGE(C5:F5)</f>
        <v>1264</v>
      </c>
      <c r="H5" s="99"/>
      <c r="I5" s="99"/>
      <c r="J5" s="99"/>
      <c r="K5" s="99"/>
      <c r="L5" s="99"/>
      <c r="M5" s="99"/>
      <c r="N5" s="100"/>
      <c r="O5" s="97"/>
      <c r="P5" s="97"/>
      <c r="Q5" s="97"/>
      <c r="R5" s="97"/>
      <c r="S5" s="97"/>
      <c r="T5" s="98"/>
      <c r="U5" s="227"/>
    </row>
    <row r="6" spans="1:21">
      <c r="A6" s="51"/>
      <c r="B6" s="33" t="s">
        <v>36</v>
      </c>
      <c r="C6" s="99">
        <v>907</v>
      </c>
      <c r="D6" s="99">
        <v>902</v>
      </c>
      <c r="E6" s="99">
        <v>851</v>
      </c>
      <c r="F6" s="99">
        <v>933</v>
      </c>
      <c r="G6" s="99">
        <f t="shared" ref="G6:G26" si="0">AVERAGE(C6:F6)</f>
        <v>898.25</v>
      </c>
      <c r="H6" s="99"/>
      <c r="I6" s="99"/>
      <c r="J6" s="99"/>
      <c r="K6" s="99"/>
      <c r="L6" s="99"/>
      <c r="M6" s="99"/>
      <c r="N6" s="99"/>
      <c r="O6" s="97"/>
      <c r="P6" s="97"/>
      <c r="Q6" s="97"/>
      <c r="R6" s="97"/>
      <c r="S6" s="97"/>
      <c r="T6" s="97"/>
      <c r="U6" s="227"/>
    </row>
    <row r="7" spans="1:21">
      <c r="A7" s="51"/>
      <c r="B7" s="33" t="s">
        <v>24</v>
      </c>
      <c r="C7" s="99">
        <v>1318</v>
      </c>
      <c r="D7" s="99">
        <v>1200</v>
      </c>
      <c r="E7" s="99">
        <v>1199</v>
      </c>
      <c r="F7" s="99">
        <v>1321</v>
      </c>
      <c r="G7" s="99">
        <f t="shared" si="0"/>
        <v>1259.5</v>
      </c>
      <c r="H7" s="99"/>
      <c r="I7" s="99"/>
      <c r="J7" s="99"/>
      <c r="K7" s="99"/>
      <c r="L7" s="99"/>
      <c r="M7" s="99"/>
      <c r="N7" s="99"/>
      <c r="O7" s="97"/>
      <c r="P7" s="97"/>
      <c r="Q7" s="97"/>
      <c r="R7" s="97"/>
      <c r="S7" s="97"/>
      <c r="T7" s="97"/>
      <c r="U7" s="227"/>
    </row>
    <row r="8" spans="1:21" s="227" customFormat="1">
      <c r="A8" s="225"/>
      <c r="B8" s="225" t="s">
        <v>23</v>
      </c>
      <c r="C8" s="254">
        <v>1143</v>
      </c>
      <c r="D8" s="254">
        <v>1072</v>
      </c>
      <c r="E8" s="254">
        <v>1067</v>
      </c>
      <c r="F8" s="254">
        <v>1148</v>
      </c>
      <c r="G8" s="254">
        <v>1108</v>
      </c>
      <c r="H8" s="225"/>
      <c r="I8" s="225"/>
      <c r="J8" s="225"/>
      <c r="K8" s="225"/>
      <c r="L8" s="225"/>
      <c r="M8" s="225"/>
      <c r="N8" s="225"/>
      <c r="O8" s="225"/>
      <c r="P8" s="225"/>
      <c r="Q8" s="225"/>
      <c r="R8" s="225"/>
      <c r="S8" s="225"/>
      <c r="T8" s="225"/>
      <c r="U8" s="225"/>
    </row>
    <row r="9" spans="1:21">
      <c r="A9" s="51"/>
      <c r="B9" s="33" t="s">
        <v>33</v>
      </c>
      <c r="C9" s="99">
        <v>1050</v>
      </c>
      <c r="D9" s="99">
        <v>1013</v>
      </c>
      <c r="E9" s="99">
        <v>991</v>
      </c>
      <c r="F9" s="99">
        <v>1121</v>
      </c>
      <c r="G9" s="99">
        <f t="shared" si="0"/>
        <v>1043.75</v>
      </c>
      <c r="H9" s="99"/>
      <c r="I9" s="99"/>
      <c r="J9" s="99"/>
      <c r="K9" s="99"/>
      <c r="L9" s="99"/>
      <c r="M9" s="99"/>
      <c r="N9" s="99"/>
      <c r="O9" s="97"/>
      <c r="P9" s="97"/>
      <c r="Q9" s="97"/>
      <c r="R9" s="97"/>
      <c r="S9" s="97"/>
      <c r="T9" s="97"/>
      <c r="U9" s="227"/>
    </row>
    <row r="10" spans="1:21">
      <c r="A10" s="51"/>
      <c r="B10" s="33" t="s">
        <v>32</v>
      </c>
      <c r="C10" s="99">
        <v>762</v>
      </c>
      <c r="D10" s="99">
        <v>689</v>
      </c>
      <c r="E10" s="99">
        <v>664</v>
      </c>
      <c r="F10" s="99">
        <v>837</v>
      </c>
      <c r="G10" s="99">
        <v>728</v>
      </c>
      <c r="H10" s="99"/>
      <c r="I10" s="99"/>
      <c r="J10" s="99"/>
      <c r="K10" s="99"/>
      <c r="L10" s="99"/>
      <c r="M10" s="99"/>
      <c r="N10" s="99"/>
      <c r="O10" s="97"/>
      <c r="P10" s="97"/>
      <c r="Q10" s="97"/>
      <c r="R10" s="97"/>
      <c r="S10" s="97"/>
      <c r="T10" s="97"/>
      <c r="U10" s="227"/>
    </row>
    <row r="11" spans="1:21">
      <c r="A11" s="51"/>
      <c r="B11" s="33" t="s">
        <v>39</v>
      </c>
      <c r="C11" s="99">
        <v>871</v>
      </c>
      <c r="D11" s="99">
        <v>879</v>
      </c>
      <c r="E11" s="99">
        <v>859</v>
      </c>
      <c r="F11" s="99">
        <v>940</v>
      </c>
      <c r="G11" s="99">
        <v>888</v>
      </c>
      <c r="H11" s="99"/>
      <c r="I11" s="99"/>
      <c r="J11" s="99"/>
      <c r="K11" s="99"/>
      <c r="L11" s="99"/>
      <c r="M11" s="99"/>
      <c r="N11" s="99"/>
      <c r="O11" s="97"/>
      <c r="P11" s="97"/>
      <c r="Q11" s="97"/>
      <c r="R11" s="97"/>
      <c r="S11" s="97"/>
      <c r="T11" s="97"/>
      <c r="U11" s="227"/>
    </row>
    <row r="12" spans="1:21">
      <c r="A12" s="51"/>
      <c r="B12" s="33" t="s">
        <v>34</v>
      </c>
      <c r="C12" s="99">
        <v>1506</v>
      </c>
      <c r="D12" s="99">
        <v>1264</v>
      </c>
      <c r="E12" s="99">
        <v>1272</v>
      </c>
      <c r="F12" s="99">
        <v>1373</v>
      </c>
      <c r="G12" s="99">
        <f t="shared" si="0"/>
        <v>1353.75</v>
      </c>
      <c r="H12" s="99"/>
      <c r="I12" s="99"/>
      <c r="J12" s="99"/>
      <c r="K12" s="99"/>
      <c r="L12" s="99"/>
      <c r="M12" s="99"/>
      <c r="N12" s="99"/>
      <c r="O12" s="97"/>
      <c r="P12" s="97"/>
      <c r="Q12" s="97"/>
      <c r="R12" s="97"/>
      <c r="S12" s="97"/>
      <c r="T12" s="97"/>
      <c r="U12" s="227"/>
    </row>
    <row r="13" spans="1:21">
      <c r="A13" s="51"/>
      <c r="B13" s="33" t="s">
        <v>27</v>
      </c>
      <c r="C13" s="99">
        <v>893</v>
      </c>
      <c r="D13" s="99">
        <v>891</v>
      </c>
      <c r="E13" s="99">
        <v>875</v>
      </c>
      <c r="F13" s="99">
        <v>944</v>
      </c>
      <c r="G13" s="99">
        <f t="shared" si="0"/>
        <v>900.75</v>
      </c>
      <c r="H13" s="99"/>
      <c r="I13" s="99"/>
      <c r="J13" s="99"/>
      <c r="K13" s="99"/>
      <c r="L13" s="99"/>
      <c r="M13" s="99"/>
      <c r="N13" s="99"/>
      <c r="O13" s="97"/>
      <c r="P13" s="97"/>
      <c r="Q13" s="97"/>
      <c r="R13" s="97"/>
      <c r="S13" s="97"/>
      <c r="T13" s="97"/>
      <c r="U13" s="227"/>
    </row>
    <row r="14" spans="1:21">
      <c r="A14" s="51"/>
      <c r="B14" s="33" t="s">
        <v>37</v>
      </c>
      <c r="C14" s="99">
        <v>1754</v>
      </c>
      <c r="D14" s="99">
        <v>1408</v>
      </c>
      <c r="E14" s="99">
        <v>1381</v>
      </c>
      <c r="F14" s="99">
        <v>1444</v>
      </c>
      <c r="G14" s="99">
        <v>1496</v>
      </c>
      <c r="H14" s="99"/>
      <c r="I14" s="99"/>
      <c r="J14" s="99"/>
      <c r="K14" s="99"/>
      <c r="L14" s="99"/>
      <c r="M14" s="99"/>
      <c r="N14" s="99"/>
      <c r="O14" s="97"/>
      <c r="P14" s="97"/>
      <c r="Q14" s="97"/>
      <c r="R14" s="97"/>
      <c r="S14" s="97"/>
      <c r="T14" s="97"/>
      <c r="U14" s="227"/>
    </row>
    <row r="15" spans="1:21">
      <c r="A15" s="51"/>
      <c r="B15" s="33" t="s">
        <v>19</v>
      </c>
      <c r="C15" s="99">
        <v>1409</v>
      </c>
      <c r="D15" s="99">
        <v>1203</v>
      </c>
      <c r="E15" s="99">
        <v>1146</v>
      </c>
      <c r="F15" s="99">
        <v>1306</v>
      </c>
      <c r="G15" s="99">
        <v>1265</v>
      </c>
      <c r="H15" s="99"/>
      <c r="I15" s="99"/>
      <c r="J15" s="99"/>
      <c r="K15" s="99"/>
      <c r="L15" s="99"/>
      <c r="M15" s="99"/>
      <c r="N15" s="99"/>
      <c r="O15" s="97"/>
      <c r="P15" s="97"/>
      <c r="Q15" s="97"/>
      <c r="R15" s="97"/>
      <c r="S15" s="97"/>
      <c r="T15" s="97"/>
      <c r="U15" s="227"/>
    </row>
    <row r="16" spans="1:21">
      <c r="A16" s="51"/>
      <c r="B16" s="34" t="s">
        <v>30</v>
      </c>
      <c r="C16" s="101">
        <v>1531</v>
      </c>
      <c r="D16" s="101">
        <v>1287</v>
      </c>
      <c r="E16" s="101">
        <v>1238</v>
      </c>
      <c r="F16" s="101">
        <v>1440</v>
      </c>
      <c r="G16" s="101">
        <v>1373</v>
      </c>
      <c r="H16" s="99"/>
      <c r="I16" s="99"/>
      <c r="J16" s="99"/>
      <c r="K16" s="99"/>
      <c r="L16" s="99"/>
      <c r="M16" s="99"/>
      <c r="N16" s="99"/>
      <c r="O16" s="97"/>
      <c r="P16" s="97"/>
      <c r="Q16" s="97"/>
      <c r="R16" s="97"/>
      <c r="S16" s="97"/>
      <c r="T16" s="97"/>
      <c r="U16" s="227"/>
    </row>
    <row r="17" spans="1:20">
      <c r="A17" s="51"/>
      <c r="B17" s="33" t="s">
        <v>26</v>
      </c>
      <c r="C17" s="99">
        <v>1368</v>
      </c>
      <c r="D17" s="99">
        <v>1201</v>
      </c>
      <c r="E17" s="99">
        <v>1185</v>
      </c>
      <c r="F17" s="99">
        <v>1292</v>
      </c>
      <c r="G17" s="99">
        <f t="shared" si="0"/>
        <v>1261.5</v>
      </c>
      <c r="H17" s="99"/>
      <c r="I17" s="99"/>
      <c r="J17" s="99"/>
      <c r="K17" s="99"/>
      <c r="L17" s="99"/>
      <c r="M17" s="99"/>
      <c r="N17" s="99"/>
      <c r="O17" s="97"/>
      <c r="P17" s="97"/>
      <c r="Q17" s="97"/>
      <c r="R17" s="97"/>
      <c r="S17" s="97"/>
      <c r="T17" s="97"/>
    </row>
    <row r="18" spans="1:20">
      <c r="A18" s="51"/>
      <c r="B18" s="33" t="s">
        <v>25</v>
      </c>
      <c r="C18" s="99">
        <v>1123</v>
      </c>
      <c r="D18" s="99">
        <v>1021</v>
      </c>
      <c r="E18" s="99">
        <v>1019</v>
      </c>
      <c r="F18" s="99">
        <v>1132</v>
      </c>
      <c r="G18" s="99">
        <v>1073</v>
      </c>
      <c r="H18" s="99"/>
      <c r="I18" s="99"/>
      <c r="J18" s="99"/>
      <c r="K18" s="99"/>
      <c r="L18" s="99"/>
      <c r="M18" s="99"/>
      <c r="N18" s="99"/>
      <c r="O18" s="97"/>
      <c r="P18" s="97"/>
      <c r="Q18" s="97"/>
      <c r="R18" s="97"/>
      <c r="S18" s="97"/>
      <c r="T18" s="97"/>
    </row>
    <row r="19" spans="1:20">
      <c r="A19" s="51"/>
      <c r="B19" s="33" t="s">
        <v>20</v>
      </c>
      <c r="C19" s="99">
        <v>1804</v>
      </c>
      <c r="D19" s="99">
        <v>1497</v>
      </c>
      <c r="E19" s="99">
        <v>1470</v>
      </c>
      <c r="F19" s="99">
        <v>1620</v>
      </c>
      <c r="G19" s="99">
        <f t="shared" si="0"/>
        <v>1597.75</v>
      </c>
      <c r="H19" s="99"/>
      <c r="I19" s="99"/>
      <c r="J19" s="99"/>
      <c r="K19" s="99"/>
      <c r="L19" s="99"/>
      <c r="M19" s="99"/>
      <c r="N19" s="99"/>
      <c r="O19" s="97"/>
      <c r="P19" s="97"/>
      <c r="Q19" s="97"/>
      <c r="R19" s="97"/>
      <c r="S19" s="97"/>
      <c r="T19" s="97"/>
    </row>
    <row r="20" spans="1:20">
      <c r="A20" s="51"/>
      <c r="B20" s="33" t="s">
        <v>31</v>
      </c>
      <c r="C20" s="99">
        <v>864</v>
      </c>
      <c r="D20" s="99">
        <v>826</v>
      </c>
      <c r="E20" s="99">
        <v>821</v>
      </c>
      <c r="F20" s="99">
        <v>908</v>
      </c>
      <c r="G20" s="99">
        <v>854</v>
      </c>
      <c r="H20" s="99"/>
      <c r="I20" s="99"/>
      <c r="J20" s="99"/>
      <c r="K20" s="99"/>
      <c r="L20" s="99"/>
      <c r="M20" s="99"/>
      <c r="N20" s="99"/>
      <c r="O20" s="97"/>
      <c r="P20" s="97"/>
      <c r="Q20" s="97"/>
      <c r="R20" s="97"/>
      <c r="S20" s="97"/>
      <c r="T20" s="97"/>
    </row>
    <row r="21" spans="1:20">
      <c r="A21" s="51"/>
      <c r="B21" s="33" t="s">
        <v>38</v>
      </c>
      <c r="C21" s="99">
        <v>1041</v>
      </c>
      <c r="D21" s="99">
        <v>1015</v>
      </c>
      <c r="E21" s="99">
        <v>994</v>
      </c>
      <c r="F21" s="99">
        <v>1084</v>
      </c>
      <c r="G21" s="99">
        <f t="shared" si="0"/>
        <v>1033.5</v>
      </c>
      <c r="H21" s="101"/>
      <c r="I21" s="101"/>
      <c r="J21" s="101"/>
      <c r="K21" s="101"/>
      <c r="L21" s="101"/>
      <c r="M21" s="101"/>
      <c r="N21" s="101"/>
      <c r="O21" s="97"/>
      <c r="P21" s="97"/>
      <c r="Q21" s="97"/>
      <c r="R21" s="97"/>
      <c r="S21" s="97"/>
      <c r="T21" s="97"/>
    </row>
    <row r="22" spans="1:20">
      <c r="A22" s="51"/>
      <c r="B22" s="33" t="s">
        <v>35</v>
      </c>
      <c r="C22" s="99">
        <v>1178</v>
      </c>
      <c r="D22" s="99">
        <v>1096</v>
      </c>
      <c r="E22" s="99">
        <v>1016</v>
      </c>
      <c r="F22" s="99">
        <v>1120</v>
      </c>
      <c r="G22" s="99">
        <v>1102</v>
      </c>
      <c r="H22" s="99"/>
      <c r="I22" s="99"/>
      <c r="J22" s="99"/>
      <c r="K22" s="99"/>
      <c r="L22" s="99"/>
      <c r="M22" s="99"/>
      <c r="N22" s="99"/>
      <c r="O22" s="97"/>
      <c r="P22" s="97"/>
      <c r="Q22" s="97"/>
      <c r="R22" s="97"/>
      <c r="S22" s="97"/>
      <c r="T22" s="97"/>
    </row>
    <row r="23" spans="1:20">
      <c r="A23" s="51"/>
      <c r="B23" s="33" t="s">
        <v>21</v>
      </c>
      <c r="C23" s="99">
        <v>2077</v>
      </c>
      <c r="D23" s="99">
        <v>1549</v>
      </c>
      <c r="E23" s="99">
        <v>1488</v>
      </c>
      <c r="F23" s="99">
        <v>1627</v>
      </c>
      <c r="G23" s="99">
        <v>1683</v>
      </c>
      <c r="H23" s="99"/>
      <c r="I23" s="99"/>
      <c r="J23" s="99"/>
      <c r="K23" s="99"/>
      <c r="L23" s="99"/>
      <c r="M23" s="99"/>
      <c r="N23" s="99"/>
      <c r="O23" s="97"/>
      <c r="P23" s="97"/>
      <c r="Q23" s="97"/>
      <c r="R23" s="97"/>
      <c r="S23" s="97"/>
      <c r="T23" s="97"/>
    </row>
    <row r="24" spans="1:20">
      <c r="A24" s="51"/>
      <c r="B24" s="33" t="s">
        <v>22</v>
      </c>
      <c r="C24" s="99">
        <v>932</v>
      </c>
      <c r="D24" s="99">
        <v>899</v>
      </c>
      <c r="E24" s="99">
        <v>845</v>
      </c>
      <c r="F24" s="99">
        <v>946</v>
      </c>
      <c r="G24" s="99">
        <f t="shared" si="0"/>
        <v>905.5</v>
      </c>
      <c r="H24" s="99"/>
      <c r="I24" s="99"/>
      <c r="J24" s="99"/>
      <c r="K24" s="99"/>
      <c r="L24" s="99"/>
      <c r="M24" s="99"/>
      <c r="N24" s="99"/>
      <c r="O24" s="97"/>
      <c r="P24" s="97"/>
      <c r="Q24" s="97"/>
      <c r="R24" s="97"/>
      <c r="S24" s="97"/>
      <c r="T24" s="97"/>
    </row>
    <row r="25" spans="1:20">
      <c r="A25" s="51"/>
      <c r="B25" s="33" t="s">
        <v>29</v>
      </c>
      <c r="C25" s="99">
        <v>1399</v>
      </c>
      <c r="D25" s="99">
        <v>1271</v>
      </c>
      <c r="E25" s="99">
        <v>1265</v>
      </c>
      <c r="F25" s="99">
        <v>1360</v>
      </c>
      <c r="G25" s="99">
        <f t="shared" si="0"/>
        <v>1323.75</v>
      </c>
      <c r="H25" s="99"/>
      <c r="I25" s="99"/>
      <c r="J25" s="99"/>
      <c r="K25" s="99"/>
      <c r="L25" s="99"/>
      <c r="M25" s="99"/>
      <c r="N25" s="99"/>
      <c r="O25" s="97"/>
      <c r="P25" s="97"/>
      <c r="Q25" s="97"/>
      <c r="R25" s="97"/>
      <c r="S25" s="97"/>
      <c r="T25" s="97"/>
    </row>
    <row r="26" spans="1:20">
      <c r="A26" s="51"/>
      <c r="B26" s="33" t="s">
        <v>28</v>
      </c>
      <c r="C26" s="99">
        <v>945</v>
      </c>
      <c r="D26" s="99">
        <v>956</v>
      </c>
      <c r="E26" s="99">
        <v>899</v>
      </c>
      <c r="F26" s="99">
        <v>1028</v>
      </c>
      <c r="G26" s="99">
        <f t="shared" si="0"/>
        <v>957</v>
      </c>
      <c r="H26" s="99"/>
      <c r="I26" s="99"/>
      <c r="J26" s="99"/>
      <c r="K26" s="99"/>
      <c r="L26" s="99"/>
      <c r="M26" s="99"/>
      <c r="N26" s="99"/>
      <c r="O26" s="97"/>
      <c r="P26" s="97"/>
      <c r="Q26" s="97"/>
      <c r="R26" s="97"/>
      <c r="S26" s="97"/>
      <c r="T26" s="97"/>
    </row>
    <row r="27" spans="1:20">
      <c r="A27" s="227"/>
      <c r="B27" s="34" t="s">
        <v>30</v>
      </c>
      <c r="C27" s="101">
        <v>1531</v>
      </c>
      <c r="D27" s="101">
        <v>1287</v>
      </c>
      <c r="E27" s="101">
        <v>1238</v>
      </c>
      <c r="F27" s="101">
        <v>1440</v>
      </c>
      <c r="G27" s="101">
        <v>1373</v>
      </c>
      <c r="H27" s="227"/>
      <c r="I27" s="227"/>
      <c r="J27" s="227"/>
      <c r="K27" s="227"/>
      <c r="L27" s="227"/>
      <c r="M27" s="227"/>
      <c r="N27" s="227"/>
      <c r="O27" s="227"/>
      <c r="P27" s="227"/>
      <c r="Q27" s="227"/>
      <c r="R27" s="227"/>
      <c r="S27" s="227"/>
      <c r="T27" s="227"/>
    </row>
    <row r="28" spans="1:20">
      <c r="A28" s="458" t="s">
        <v>221</v>
      </c>
      <c r="B28" s="458"/>
      <c r="C28" s="458"/>
      <c r="D28" s="458"/>
      <c r="E28" s="458"/>
      <c r="F28" s="458"/>
      <c r="G28" s="4"/>
      <c r="H28" s="227"/>
      <c r="I28" s="227"/>
      <c r="J28" s="227"/>
      <c r="K28" s="227"/>
      <c r="L28" s="227"/>
      <c r="M28" s="227"/>
      <c r="N28" s="227"/>
      <c r="O28" s="227"/>
      <c r="P28" s="227"/>
      <c r="Q28" s="227"/>
      <c r="R28" s="227"/>
      <c r="S28" s="227"/>
      <c r="T28" s="227"/>
    </row>
    <row r="29" spans="1:20" ht="38.1" customHeight="1">
      <c r="A29" s="458" t="s">
        <v>393</v>
      </c>
      <c r="B29" s="458"/>
      <c r="C29" s="458"/>
      <c r="D29" s="458"/>
      <c r="E29" s="458"/>
      <c r="F29" s="458"/>
      <c r="G29" s="227"/>
      <c r="H29" s="227"/>
      <c r="I29" s="227"/>
      <c r="J29" s="227"/>
      <c r="K29" s="227"/>
      <c r="L29" s="227"/>
      <c r="M29" s="227"/>
      <c r="N29" s="227"/>
      <c r="O29" s="227"/>
      <c r="P29" s="227"/>
      <c r="Q29" s="227"/>
      <c r="R29" s="227"/>
      <c r="S29" s="227"/>
      <c r="T29" s="227"/>
    </row>
    <row r="30" spans="1:20">
      <c r="A30" s="257"/>
      <c r="B30" s="257"/>
      <c r="C30" s="257"/>
      <c r="D30" s="257"/>
      <c r="E30" s="257"/>
      <c r="F30" s="257"/>
      <c r="G30" s="227"/>
      <c r="H30" s="227"/>
      <c r="I30" s="227"/>
      <c r="J30" s="227"/>
      <c r="K30" s="227"/>
      <c r="L30" s="227"/>
      <c r="M30" s="227"/>
      <c r="N30" s="227"/>
      <c r="O30" s="227"/>
      <c r="P30" s="227"/>
      <c r="Q30" s="227"/>
      <c r="R30" s="227"/>
      <c r="S30" s="227"/>
      <c r="T30" s="227"/>
    </row>
    <row r="31" spans="1:20" s="84" customFormat="1">
      <c r="A31" s="454" t="s">
        <v>385</v>
      </c>
      <c r="B31" s="454"/>
      <c r="C31" s="454"/>
      <c r="D31" s="454"/>
      <c r="E31" s="454"/>
      <c r="F31" s="454"/>
    </row>
    <row r="32" spans="1:20">
      <c r="A32" s="257"/>
      <c r="B32" s="257"/>
      <c r="C32" s="257"/>
      <c r="D32" s="257"/>
      <c r="E32" s="257"/>
      <c r="F32" s="257"/>
      <c r="G32" s="227"/>
      <c r="H32" s="227"/>
      <c r="I32" s="227"/>
      <c r="J32" s="227"/>
      <c r="K32" s="227"/>
      <c r="L32" s="227"/>
      <c r="M32" s="227"/>
      <c r="N32" s="227"/>
      <c r="O32" s="227"/>
      <c r="P32" s="227"/>
      <c r="Q32" s="227"/>
      <c r="R32" s="227"/>
      <c r="S32" s="227"/>
      <c r="T32" s="227"/>
    </row>
    <row r="33" spans="1:20">
      <c r="A33" s="51"/>
      <c r="B33" s="227"/>
      <c r="C33" s="85"/>
      <c r="D33" s="85"/>
      <c r="E33" s="85"/>
      <c r="F33" s="85"/>
      <c r="G33" s="85"/>
      <c r="H33" s="85"/>
      <c r="I33" s="85"/>
      <c r="J33" s="85"/>
      <c r="K33" s="85"/>
      <c r="L33" s="85"/>
      <c r="M33" s="85"/>
      <c r="N33" s="85"/>
      <c r="O33" s="227"/>
      <c r="P33" s="227"/>
      <c r="Q33" s="227"/>
      <c r="R33" s="227"/>
      <c r="S33" s="227"/>
      <c r="T33" s="227"/>
    </row>
    <row r="34" spans="1:20" ht="24">
      <c r="A34" s="51"/>
      <c r="B34" s="33"/>
      <c r="C34" s="103" t="s">
        <v>216</v>
      </c>
      <c r="D34" s="104" t="s">
        <v>217</v>
      </c>
      <c r="E34" s="104" t="s">
        <v>218</v>
      </c>
      <c r="F34" s="85" t="s">
        <v>219</v>
      </c>
      <c r="G34" s="127" t="s">
        <v>222</v>
      </c>
      <c r="H34" s="101"/>
      <c r="I34" s="101"/>
      <c r="J34" s="101"/>
      <c r="K34" s="101"/>
      <c r="L34" s="101"/>
      <c r="M34" s="101"/>
      <c r="N34" s="101"/>
      <c r="O34" s="97"/>
      <c r="P34" s="97"/>
      <c r="Q34" s="97"/>
      <c r="R34" s="97"/>
      <c r="S34" s="97"/>
      <c r="T34" s="97"/>
    </row>
    <row r="35" spans="1:20">
      <c r="A35" s="51"/>
      <c r="B35" s="261">
        <v>2016</v>
      </c>
      <c r="C35" s="99">
        <v>1416</v>
      </c>
      <c r="D35" s="99">
        <v>1234</v>
      </c>
      <c r="E35" s="99">
        <v>1334</v>
      </c>
      <c r="F35" s="99">
        <v>1349</v>
      </c>
      <c r="G35" s="99">
        <v>1333</v>
      </c>
      <c r="H35" s="99"/>
      <c r="I35" s="99"/>
      <c r="J35" s="99"/>
      <c r="K35" s="99"/>
      <c r="L35" s="99"/>
      <c r="M35" s="99"/>
      <c r="N35" s="99"/>
      <c r="O35" s="97"/>
      <c r="P35" s="97"/>
      <c r="Q35" s="97"/>
      <c r="R35" s="97"/>
      <c r="S35" s="97"/>
      <c r="T35" s="97"/>
    </row>
    <row r="36" spans="1:20">
      <c r="A36" s="51"/>
      <c r="B36" s="261">
        <v>2017</v>
      </c>
      <c r="C36" s="99">
        <v>1486</v>
      </c>
      <c r="D36" s="99">
        <v>1280</v>
      </c>
      <c r="E36" s="99">
        <v>1220</v>
      </c>
      <c r="F36" s="99">
        <v>1356</v>
      </c>
      <c r="G36" s="99">
        <v>1335</v>
      </c>
      <c r="H36" s="99"/>
      <c r="I36" s="99"/>
      <c r="J36" s="99"/>
      <c r="K36" s="99"/>
      <c r="L36" s="99"/>
      <c r="M36" s="99"/>
      <c r="N36" s="99"/>
      <c r="O36" s="97"/>
      <c r="P36" s="97"/>
      <c r="Q36" s="97"/>
      <c r="R36" s="97"/>
      <c r="S36" s="97"/>
      <c r="T36" s="97"/>
    </row>
    <row r="37" spans="1:20">
      <c r="A37" s="51"/>
      <c r="B37" s="261">
        <v>2018</v>
      </c>
      <c r="C37" s="102">
        <v>1531</v>
      </c>
      <c r="D37" s="102">
        <v>1287</v>
      </c>
      <c r="E37" s="99">
        <v>1238</v>
      </c>
      <c r="F37" s="99">
        <v>1440</v>
      </c>
      <c r="G37" s="99">
        <v>1373</v>
      </c>
      <c r="H37" s="99"/>
      <c r="I37" s="99"/>
      <c r="J37" s="99"/>
      <c r="K37" s="99"/>
      <c r="L37" s="99"/>
      <c r="M37" s="99"/>
      <c r="N37" s="99"/>
      <c r="O37" s="97"/>
      <c r="P37" s="97"/>
      <c r="Q37" s="97"/>
      <c r="R37" s="97"/>
      <c r="S37" s="97"/>
      <c r="T37" s="97"/>
    </row>
    <row r="38" spans="1:20">
      <c r="A38" s="257"/>
      <c r="B38" s="257"/>
      <c r="C38" s="257"/>
      <c r="D38" s="257"/>
      <c r="E38" s="257"/>
      <c r="F38" s="257"/>
      <c r="G38" s="227"/>
      <c r="H38" s="227"/>
      <c r="I38" s="227"/>
      <c r="J38" s="227"/>
      <c r="K38" s="227"/>
      <c r="L38" s="227"/>
      <c r="M38" s="227"/>
      <c r="N38" s="227"/>
      <c r="O38" s="227"/>
      <c r="P38" s="227"/>
      <c r="Q38" s="227"/>
      <c r="R38" s="227"/>
      <c r="S38" s="227"/>
      <c r="T38" s="227"/>
    </row>
    <row r="39" spans="1:20">
      <c r="A39" s="458" t="s">
        <v>221</v>
      </c>
      <c r="B39" s="458"/>
      <c r="C39" s="458"/>
      <c r="D39" s="458"/>
      <c r="E39" s="458"/>
      <c r="F39" s="458"/>
      <c r="G39" s="4"/>
      <c r="H39" s="227"/>
      <c r="I39" s="227"/>
      <c r="J39" s="227"/>
      <c r="K39" s="227"/>
      <c r="L39" s="227"/>
      <c r="M39" s="227"/>
      <c r="N39" s="227"/>
      <c r="O39" s="227"/>
      <c r="P39" s="227"/>
      <c r="Q39" s="227"/>
      <c r="R39" s="227"/>
      <c r="S39" s="227"/>
      <c r="T39" s="227"/>
    </row>
    <row r="40" spans="1:20" ht="38.1" customHeight="1">
      <c r="A40" s="458" t="s">
        <v>392</v>
      </c>
      <c r="B40" s="458"/>
      <c r="C40" s="458"/>
      <c r="D40" s="458"/>
      <c r="E40" s="458"/>
      <c r="F40" s="458"/>
      <c r="G40" s="227"/>
      <c r="H40" s="227"/>
      <c r="I40" s="227"/>
      <c r="J40" s="227"/>
      <c r="K40" s="227"/>
      <c r="L40" s="227"/>
      <c r="M40" s="227"/>
      <c r="N40" s="227"/>
      <c r="O40" s="227"/>
      <c r="P40" s="227"/>
      <c r="Q40" s="227"/>
      <c r="R40" s="227"/>
      <c r="S40" s="227"/>
      <c r="T40" s="227"/>
    </row>
    <row r="43" spans="1:20" s="84" customFormat="1">
      <c r="A43" s="454" t="s">
        <v>223</v>
      </c>
      <c r="B43" s="454"/>
      <c r="C43" s="454"/>
      <c r="D43" s="454"/>
      <c r="E43" s="454"/>
      <c r="F43" s="454"/>
    </row>
    <row r="44" spans="1:20" s="300" customFormat="1"/>
    <row r="45" spans="1:20" s="300" customFormat="1">
      <c r="C45" s="472">
        <v>2018</v>
      </c>
      <c r="D45" s="472"/>
      <c r="E45" s="472"/>
      <c r="F45" s="472"/>
      <c r="G45" s="472"/>
      <c r="H45" s="472"/>
      <c r="I45" s="472"/>
      <c r="J45" s="472">
        <v>2019</v>
      </c>
      <c r="K45" s="472"/>
      <c r="L45" s="472"/>
      <c r="M45" s="472"/>
      <c r="N45" s="472"/>
    </row>
    <row r="46" spans="1:20" s="300" customFormat="1">
      <c r="C46" s="54" t="s">
        <v>224</v>
      </c>
      <c r="D46" s="54" t="s">
        <v>225</v>
      </c>
      <c r="E46" s="302" t="s">
        <v>226</v>
      </c>
      <c r="F46" s="302" t="s">
        <v>227</v>
      </c>
      <c r="G46" s="302" t="s">
        <v>228</v>
      </c>
      <c r="H46" s="302" t="s">
        <v>229</v>
      </c>
      <c r="I46" s="302" t="s">
        <v>230</v>
      </c>
      <c r="J46" s="54" t="s">
        <v>231</v>
      </c>
      <c r="K46" s="302" t="s">
        <v>232</v>
      </c>
      <c r="L46" s="302" t="s">
        <v>233</v>
      </c>
      <c r="M46" s="302" t="s">
        <v>234</v>
      </c>
      <c r="N46" s="54" t="s">
        <v>235</v>
      </c>
    </row>
    <row r="47" spans="1:20" s="300" customFormat="1">
      <c r="A47" s="52"/>
      <c r="B47" s="52" t="s">
        <v>36</v>
      </c>
      <c r="C47" s="307">
        <v>5.8000000000000003E-2</v>
      </c>
      <c r="D47" s="307">
        <v>5.7000000000000002E-2</v>
      </c>
      <c r="E47" s="307">
        <v>5.1999999999999998E-2</v>
      </c>
      <c r="F47" s="307">
        <v>4.8000000000000001E-2</v>
      </c>
      <c r="G47" s="307">
        <v>4.5999999999999999E-2</v>
      </c>
      <c r="H47" s="307">
        <v>4.5999999999999999E-2</v>
      </c>
      <c r="I47" s="307">
        <v>5.2999999999999999E-2</v>
      </c>
      <c r="J47" s="308">
        <v>7.0000000000000007E-2</v>
      </c>
      <c r="K47" s="307">
        <v>6.8000000000000005E-2</v>
      </c>
      <c r="L47" s="307">
        <v>0.06</v>
      </c>
      <c r="M47" s="309">
        <v>4.2999999999999997E-2</v>
      </c>
      <c r="N47" s="307">
        <v>4.1000000000000002E-2</v>
      </c>
    </row>
    <row r="48" spans="1:20" s="300" customFormat="1">
      <c r="A48" s="52"/>
      <c r="B48" s="52" t="s">
        <v>24</v>
      </c>
      <c r="C48" s="307">
        <v>3.7999999999999999E-2</v>
      </c>
      <c r="D48" s="307">
        <v>0.04</v>
      </c>
      <c r="E48" s="307">
        <v>3.6999999999999998E-2</v>
      </c>
      <c r="F48" s="307">
        <v>3.2000000000000001E-2</v>
      </c>
      <c r="G48" s="307">
        <v>0.03</v>
      </c>
      <c r="H48" s="307">
        <v>2.7E-2</v>
      </c>
      <c r="I48" s="307">
        <v>2.9000000000000001E-2</v>
      </c>
      <c r="J48" s="308">
        <v>3.5999999999999997E-2</v>
      </c>
      <c r="K48" s="307">
        <v>3.6999999999999998E-2</v>
      </c>
      <c r="L48" s="308">
        <v>3.3000000000000002E-2</v>
      </c>
      <c r="M48" s="307">
        <v>2.3E-2</v>
      </c>
      <c r="N48" s="307">
        <v>2.5000000000000001E-2</v>
      </c>
    </row>
    <row r="49" spans="1:14" s="300" customFormat="1">
      <c r="A49" s="52"/>
      <c r="B49" s="52" t="s">
        <v>23</v>
      </c>
      <c r="C49" s="307">
        <v>0.04</v>
      </c>
      <c r="D49" s="307">
        <v>4.3999999999999997E-2</v>
      </c>
      <c r="E49" s="307">
        <v>0.04</v>
      </c>
      <c r="F49" s="307">
        <v>3.5000000000000003E-2</v>
      </c>
      <c r="G49" s="307">
        <v>3.2000000000000001E-2</v>
      </c>
      <c r="H49" s="307">
        <v>0.03</v>
      </c>
      <c r="I49" s="307">
        <v>3.3000000000000002E-2</v>
      </c>
      <c r="J49" s="308">
        <v>4.2000000000000003E-2</v>
      </c>
      <c r="K49" s="307">
        <v>4.2999999999999997E-2</v>
      </c>
      <c r="L49" s="308">
        <v>3.6999999999999998E-2</v>
      </c>
      <c r="M49" s="307">
        <v>2.5999999999999999E-2</v>
      </c>
      <c r="N49" s="307">
        <v>2.8000000000000001E-2</v>
      </c>
    </row>
    <row r="50" spans="1:14" s="300" customFormat="1">
      <c r="A50" s="52"/>
      <c r="B50" s="52" t="s">
        <v>42</v>
      </c>
      <c r="C50" s="307">
        <v>4.9000000000000002E-2</v>
      </c>
      <c r="D50" s="307">
        <v>5.2999999999999999E-2</v>
      </c>
      <c r="E50" s="307">
        <v>4.9000000000000002E-2</v>
      </c>
      <c r="F50" s="307">
        <v>4.2999999999999997E-2</v>
      </c>
      <c r="G50" s="307">
        <v>0.04</v>
      </c>
      <c r="H50" s="307">
        <v>3.7999999999999999E-2</v>
      </c>
      <c r="I50" s="307">
        <v>0.04</v>
      </c>
      <c r="J50" s="308">
        <v>5.0999999999999997E-2</v>
      </c>
      <c r="K50" s="307">
        <v>5.0999999999999997E-2</v>
      </c>
      <c r="L50" s="308">
        <v>4.4999999999999998E-2</v>
      </c>
      <c r="M50" s="307">
        <v>3.3000000000000002E-2</v>
      </c>
      <c r="N50" s="307">
        <v>3.4000000000000002E-2</v>
      </c>
    </row>
    <row r="51" spans="1:14" s="300" customFormat="1">
      <c r="A51" s="52"/>
      <c r="B51" s="52" t="s">
        <v>43</v>
      </c>
      <c r="C51" s="307">
        <v>5.8000000000000003E-2</v>
      </c>
      <c r="D51" s="307">
        <v>4.9000000000000002E-2</v>
      </c>
      <c r="E51" s="307">
        <v>4.2999999999999997E-2</v>
      </c>
      <c r="F51" s="307">
        <v>4.7E-2</v>
      </c>
      <c r="G51" s="307">
        <v>5.7000000000000002E-2</v>
      </c>
      <c r="H51" s="307">
        <v>8.5999999999999993E-2</v>
      </c>
      <c r="I51" s="307">
        <v>0.10299999999999999</v>
      </c>
      <c r="J51" s="308">
        <v>0.13800000000000001</v>
      </c>
      <c r="K51" s="307">
        <v>0.13</v>
      </c>
      <c r="L51" s="308">
        <v>0.114</v>
      </c>
      <c r="M51" s="307">
        <v>7.1999999999999995E-2</v>
      </c>
      <c r="N51" s="307">
        <v>4.8000000000000001E-2</v>
      </c>
    </row>
    <row r="52" spans="1:14" s="300" customFormat="1">
      <c r="A52" s="52"/>
      <c r="B52" s="52" t="s">
        <v>45</v>
      </c>
      <c r="C52" s="307">
        <v>6.5000000000000002E-2</v>
      </c>
      <c r="D52" s="307">
        <v>6.9000000000000006E-2</v>
      </c>
      <c r="E52" s="307">
        <v>6.3E-2</v>
      </c>
      <c r="F52" s="307">
        <v>5.5E-2</v>
      </c>
      <c r="G52" s="307">
        <v>0.05</v>
      </c>
      <c r="H52" s="307">
        <v>0.05</v>
      </c>
      <c r="I52" s="307">
        <v>5.8000000000000003E-2</v>
      </c>
      <c r="J52" s="308">
        <v>7.3999999999999996E-2</v>
      </c>
      <c r="K52" s="307">
        <v>7.4999999999999997E-2</v>
      </c>
      <c r="L52" s="308">
        <v>6.6000000000000003E-2</v>
      </c>
      <c r="M52" s="307">
        <v>4.5999999999999999E-2</v>
      </c>
      <c r="N52" s="307">
        <v>4.2999999999999997E-2</v>
      </c>
    </row>
    <row r="53" spans="1:14" s="300" customFormat="1">
      <c r="A53" s="52"/>
      <c r="B53" s="52" t="s">
        <v>44</v>
      </c>
      <c r="C53" s="307">
        <v>5.6000000000000001E-2</v>
      </c>
      <c r="D53" s="307">
        <v>5.8000000000000003E-2</v>
      </c>
      <c r="E53" s="307">
        <v>5.3999999999999999E-2</v>
      </c>
      <c r="F53" s="307">
        <v>4.9000000000000002E-2</v>
      </c>
      <c r="G53" s="307">
        <v>4.4999999999999998E-2</v>
      </c>
      <c r="H53" s="307">
        <v>4.2000000000000003E-2</v>
      </c>
      <c r="I53" s="307">
        <v>4.3999999999999997E-2</v>
      </c>
      <c r="J53" s="308">
        <v>5.3999999999999999E-2</v>
      </c>
      <c r="K53" s="307">
        <v>5.3999999999999999E-2</v>
      </c>
      <c r="L53" s="308">
        <v>4.9000000000000002E-2</v>
      </c>
      <c r="M53" s="307">
        <v>3.6999999999999998E-2</v>
      </c>
      <c r="N53" s="307">
        <v>3.7999999999999999E-2</v>
      </c>
    </row>
    <row r="54" spans="1:14" s="300" customFormat="1">
      <c r="A54" s="52"/>
      <c r="B54" s="52" t="s">
        <v>41</v>
      </c>
      <c r="C54" s="307">
        <v>4.4999999999999998E-2</v>
      </c>
      <c r="D54" s="307">
        <v>4.9000000000000002E-2</v>
      </c>
      <c r="E54" s="307">
        <v>4.3999999999999997E-2</v>
      </c>
      <c r="F54" s="307">
        <v>3.7999999999999999E-2</v>
      </c>
      <c r="G54" s="307">
        <v>3.5000000000000003E-2</v>
      </c>
      <c r="H54" s="307">
        <v>3.4000000000000002E-2</v>
      </c>
      <c r="I54" s="307">
        <v>3.6999999999999998E-2</v>
      </c>
      <c r="J54" s="308">
        <v>4.7E-2</v>
      </c>
      <c r="K54" s="307">
        <v>4.8000000000000001E-2</v>
      </c>
      <c r="L54" s="308">
        <v>4.1000000000000002E-2</v>
      </c>
      <c r="M54" s="307">
        <v>2.9000000000000001E-2</v>
      </c>
      <c r="N54" s="307">
        <v>3.1E-2</v>
      </c>
    </row>
    <row r="55" spans="1:14" s="300" customFormat="1">
      <c r="A55" s="52"/>
      <c r="B55" s="52" t="s">
        <v>40</v>
      </c>
      <c r="C55" s="307">
        <v>4.2999999999999997E-2</v>
      </c>
      <c r="D55" s="307">
        <v>4.3999999999999997E-2</v>
      </c>
      <c r="E55" s="307">
        <v>0.04</v>
      </c>
      <c r="F55" s="307">
        <v>3.5999999999999997E-2</v>
      </c>
      <c r="G55" s="307">
        <v>3.3000000000000002E-2</v>
      </c>
      <c r="H55" s="307">
        <v>3.1E-2</v>
      </c>
      <c r="I55" s="307">
        <v>3.3000000000000002E-2</v>
      </c>
      <c r="J55" s="308">
        <v>0.04</v>
      </c>
      <c r="K55" s="307">
        <v>4.1000000000000002E-2</v>
      </c>
      <c r="L55" s="308">
        <v>3.5999999999999997E-2</v>
      </c>
      <c r="M55" s="307">
        <v>2.7E-2</v>
      </c>
      <c r="N55" s="307">
        <v>2.8000000000000001E-2</v>
      </c>
    </row>
    <row r="56" spans="1:14" s="300" customFormat="1">
      <c r="A56" s="52"/>
      <c r="B56" s="52" t="s">
        <v>19</v>
      </c>
      <c r="C56" s="307">
        <v>3.5000000000000003E-2</v>
      </c>
      <c r="D56" s="307">
        <v>3.6999999999999998E-2</v>
      </c>
      <c r="E56" s="307">
        <v>3.2000000000000001E-2</v>
      </c>
      <c r="F56" s="307">
        <v>0.03</v>
      </c>
      <c r="G56" s="307">
        <v>2.7E-2</v>
      </c>
      <c r="H56" s="307">
        <v>2.5000000000000001E-2</v>
      </c>
      <c r="I56" s="307">
        <v>2.8000000000000001E-2</v>
      </c>
      <c r="J56" s="308">
        <v>3.6999999999999998E-2</v>
      </c>
      <c r="K56" s="307">
        <v>3.7999999999999999E-2</v>
      </c>
      <c r="L56" s="308">
        <v>3.3000000000000002E-2</v>
      </c>
      <c r="M56" s="307">
        <v>2.1999999999999999E-2</v>
      </c>
      <c r="N56" s="307">
        <v>2.3E-2</v>
      </c>
    </row>
    <row r="57" spans="1:14" s="300" customFormat="1">
      <c r="A57" s="52"/>
      <c r="B57" s="56" t="s">
        <v>30</v>
      </c>
      <c r="C57" s="310">
        <v>3.9E-2</v>
      </c>
      <c r="D57" s="310">
        <v>4.2999999999999997E-2</v>
      </c>
      <c r="E57" s="310">
        <v>3.7999999999999999E-2</v>
      </c>
      <c r="F57" s="310">
        <v>3.4000000000000002E-2</v>
      </c>
      <c r="G57" s="310">
        <v>3.1E-2</v>
      </c>
      <c r="H57" s="310">
        <v>2.9000000000000001E-2</v>
      </c>
      <c r="I57" s="310">
        <v>3.1E-2</v>
      </c>
      <c r="J57" s="311">
        <v>4.1000000000000002E-2</v>
      </c>
      <c r="K57" s="310">
        <v>4.1000000000000002E-2</v>
      </c>
      <c r="L57" s="311">
        <v>3.5000000000000003E-2</v>
      </c>
      <c r="M57" s="310">
        <v>2.5000000000000001E-2</v>
      </c>
      <c r="N57" s="310">
        <v>2.5999999999999999E-2</v>
      </c>
    </row>
    <row r="58" spans="1:14" s="300" customFormat="1">
      <c r="A58" s="52"/>
      <c r="B58" s="52" t="s">
        <v>26</v>
      </c>
      <c r="C58" s="307">
        <v>3.9E-2</v>
      </c>
      <c r="D58" s="307">
        <v>4.2000000000000003E-2</v>
      </c>
      <c r="E58" s="307">
        <v>3.7999999999999999E-2</v>
      </c>
      <c r="F58" s="307">
        <v>3.4000000000000002E-2</v>
      </c>
      <c r="G58" s="307">
        <v>3.1E-2</v>
      </c>
      <c r="H58" s="307">
        <v>2.9000000000000001E-2</v>
      </c>
      <c r="I58" s="307">
        <v>0.03</v>
      </c>
      <c r="J58" s="308">
        <v>3.9E-2</v>
      </c>
      <c r="K58" s="307">
        <v>0.04</v>
      </c>
      <c r="L58" s="308">
        <v>3.5000000000000003E-2</v>
      </c>
      <c r="M58" s="307">
        <v>2.5000000000000001E-2</v>
      </c>
      <c r="N58" s="307">
        <v>2.5999999999999999E-2</v>
      </c>
    </row>
    <row r="59" spans="1:14" s="300" customFormat="1">
      <c r="A59" s="52"/>
      <c r="B59" s="52" t="s">
        <v>25</v>
      </c>
      <c r="C59" s="307">
        <v>3.9E-2</v>
      </c>
      <c r="D59" s="307">
        <v>4.1000000000000002E-2</v>
      </c>
      <c r="E59" s="307">
        <v>3.6999999999999998E-2</v>
      </c>
      <c r="F59" s="307">
        <v>3.3000000000000002E-2</v>
      </c>
      <c r="G59" s="307">
        <v>3.1E-2</v>
      </c>
      <c r="H59" s="307">
        <v>0.03</v>
      </c>
      <c r="I59" s="307">
        <v>3.2000000000000001E-2</v>
      </c>
      <c r="J59" s="308">
        <v>4.2000000000000003E-2</v>
      </c>
      <c r="K59" s="307">
        <v>4.2999999999999997E-2</v>
      </c>
      <c r="L59" s="308">
        <v>3.6999999999999998E-2</v>
      </c>
      <c r="M59" s="307">
        <v>2.7E-2</v>
      </c>
      <c r="N59" s="307">
        <v>2.7E-2</v>
      </c>
    </row>
    <row r="60" spans="1:14" s="300" customFormat="1">
      <c r="A60" s="52"/>
      <c r="B60" s="52" t="s">
        <v>20</v>
      </c>
      <c r="C60" s="307">
        <v>3.5999999999999997E-2</v>
      </c>
      <c r="D60" s="307">
        <v>3.7999999999999999E-2</v>
      </c>
      <c r="E60" s="307">
        <v>3.3000000000000002E-2</v>
      </c>
      <c r="F60" s="307">
        <v>3.1E-2</v>
      </c>
      <c r="G60" s="307">
        <v>2.8000000000000001E-2</v>
      </c>
      <c r="H60" s="307">
        <v>2.5000000000000001E-2</v>
      </c>
      <c r="I60" s="307">
        <v>2.8000000000000001E-2</v>
      </c>
      <c r="J60" s="308">
        <v>3.5999999999999997E-2</v>
      </c>
      <c r="K60" s="307">
        <v>3.6999999999999998E-2</v>
      </c>
      <c r="L60" s="308">
        <v>3.3000000000000002E-2</v>
      </c>
      <c r="M60" s="307">
        <v>2.3E-2</v>
      </c>
      <c r="N60" s="307">
        <v>2.4E-2</v>
      </c>
    </row>
    <row r="61" spans="1:14" s="300" customFormat="1">
      <c r="A61" s="52"/>
      <c r="B61" s="52" t="s">
        <v>31</v>
      </c>
      <c r="C61" s="307">
        <v>4.2999999999999997E-2</v>
      </c>
      <c r="D61" s="307">
        <v>4.4999999999999998E-2</v>
      </c>
      <c r="E61" s="307">
        <v>4.1000000000000002E-2</v>
      </c>
      <c r="F61" s="307">
        <v>3.7999999999999999E-2</v>
      </c>
      <c r="G61" s="307">
        <v>3.5999999999999997E-2</v>
      </c>
      <c r="H61" s="307">
        <v>3.5000000000000003E-2</v>
      </c>
      <c r="I61" s="307">
        <v>3.9E-2</v>
      </c>
      <c r="J61" s="308">
        <v>5.0999999999999997E-2</v>
      </c>
      <c r="K61" s="307">
        <v>5.1999999999999998E-2</v>
      </c>
      <c r="L61" s="308">
        <v>4.4999999999999998E-2</v>
      </c>
      <c r="M61" s="307">
        <v>3.1E-2</v>
      </c>
      <c r="N61" s="307">
        <v>3.1E-2</v>
      </c>
    </row>
    <row r="62" spans="1:14" s="300" customFormat="1">
      <c r="A62" s="52"/>
      <c r="B62" s="52" t="s">
        <v>38</v>
      </c>
      <c r="C62" s="307">
        <v>5.3999999999999999E-2</v>
      </c>
      <c r="D62" s="307">
        <v>5.7000000000000002E-2</v>
      </c>
      <c r="E62" s="307">
        <v>5.1999999999999998E-2</v>
      </c>
      <c r="F62" s="307">
        <v>4.4999999999999998E-2</v>
      </c>
      <c r="G62" s="307">
        <v>4.2000000000000003E-2</v>
      </c>
      <c r="H62" s="307">
        <v>0.04</v>
      </c>
      <c r="I62" s="307">
        <v>4.2999999999999997E-2</v>
      </c>
      <c r="J62" s="308">
        <v>5.6000000000000001E-2</v>
      </c>
      <c r="K62" s="307">
        <v>5.6000000000000001E-2</v>
      </c>
      <c r="L62" s="308">
        <v>0.05</v>
      </c>
      <c r="M62" s="307">
        <v>3.5999999999999997E-2</v>
      </c>
      <c r="N62" s="307">
        <v>3.5999999999999997E-2</v>
      </c>
    </row>
    <row r="63" spans="1:14" s="300" customFormat="1">
      <c r="A63" s="52"/>
      <c r="B63" s="52" t="s">
        <v>35</v>
      </c>
      <c r="C63" s="307">
        <v>5.8000000000000003E-2</v>
      </c>
      <c r="D63" s="307">
        <v>5.8999999999999997E-2</v>
      </c>
      <c r="E63" s="307">
        <v>5.3999999999999999E-2</v>
      </c>
      <c r="F63" s="307">
        <v>4.8000000000000001E-2</v>
      </c>
      <c r="G63" s="307">
        <v>4.3999999999999997E-2</v>
      </c>
      <c r="H63" s="307">
        <v>4.2000000000000003E-2</v>
      </c>
      <c r="I63" s="307">
        <v>4.8000000000000001E-2</v>
      </c>
      <c r="J63" s="308">
        <v>6.0999999999999999E-2</v>
      </c>
      <c r="K63" s="307">
        <v>6.3E-2</v>
      </c>
      <c r="L63" s="308">
        <v>5.5E-2</v>
      </c>
      <c r="M63" s="307">
        <v>3.9E-2</v>
      </c>
      <c r="N63" s="307">
        <v>3.7999999999999999E-2</v>
      </c>
    </row>
    <row r="64" spans="1:14" s="300" customFormat="1">
      <c r="A64" s="52"/>
      <c r="B64" s="52" t="s">
        <v>21</v>
      </c>
      <c r="C64" s="307">
        <v>3.6999999999999998E-2</v>
      </c>
      <c r="D64" s="307">
        <v>0.04</v>
      </c>
      <c r="E64" s="307">
        <v>3.5000000000000003E-2</v>
      </c>
      <c r="F64" s="307">
        <v>3.2000000000000001E-2</v>
      </c>
      <c r="G64" s="307">
        <v>0.03</v>
      </c>
      <c r="H64" s="307">
        <v>2.7E-2</v>
      </c>
      <c r="I64" s="307">
        <v>2.9000000000000001E-2</v>
      </c>
      <c r="J64" s="308">
        <v>3.6999999999999998E-2</v>
      </c>
      <c r="K64" s="307">
        <v>3.9E-2</v>
      </c>
      <c r="L64" s="308">
        <v>3.4000000000000002E-2</v>
      </c>
      <c r="M64" s="307">
        <v>2.4E-2</v>
      </c>
      <c r="N64" s="307">
        <v>2.5999999999999999E-2</v>
      </c>
    </row>
    <row r="65" spans="1:17" s="300" customFormat="1">
      <c r="A65" s="52"/>
      <c r="B65" s="52" t="s">
        <v>22</v>
      </c>
      <c r="C65" s="307">
        <v>0.04</v>
      </c>
      <c r="D65" s="307">
        <v>4.3999999999999997E-2</v>
      </c>
      <c r="E65" s="307">
        <v>3.9E-2</v>
      </c>
      <c r="F65" s="307">
        <v>3.4000000000000002E-2</v>
      </c>
      <c r="G65" s="307">
        <v>3.2000000000000001E-2</v>
      </c>
      <c r="H65" s="307">
        <v>0.03</v>
      </c>
      <c r="I65" s="307">
        <v>3.4000000000000002E-2</v>
      </c>
      <c r="J65" s="308">
        <v>4.5999999999999999E-2</v>
      </c>
      <c r="K65" s="307">
        <v>4.8000000000000001E-2</v>
      </c>
      <c r="L65" s="308">
        <v>4.2000000000000003E-2</v>
      </c>
      <c r="M65" s="307">
        <v>2.8000000000000001E-2</v>
      </c>
      <c r="N65" s="307">
        <v>2.8000000000000001E-2</v>
      </c>
    </row>
    <row r="66" spans="1:17" s="300" customFormat="1">
      <c r="A66" s="52"/>
      <c r="B66" s="52" t="s">
        <v>29</v>
      </c>
      <c r="C66" s="307">
        <v>4.5999999999999999E-2</v>
      </c>
      <c r="D66" s="307">
        <v>4.9000000000000002E-2</v>
      </c>
      <c r="E66" s="307">
        <v>4.4999999999999998E-2</v>
      </c>
      <c r="F66" s="307">
        <v>0.04</v>
      </c>
      <c r="G66" s="307">
        <v>3.6999999999999998E-2</v>
      </c>
      <c r="H66" s="307">
        <v>3.4000000000000002E-2</v>
      </c>
      <c r="I66" s="307">
        <v>3.5999999999999997E-2</v>
      </c>
      <c r="J66" s="308">
        <v>4.7E-2</v>
      </c>
      <c r="K66" s="307">
        <v>4.8000000000000001E-2</v>
      </c>
      <c r="L66" s="308">
        <v>4.2999999999999997E-2</v>
      </c>
      <c r="M66" s="307">
        <v>3.1E-2</v>
      </c>
      <c r="N66" s="307">
        <v>3.1E-2</v>
      </c>
    </row>
    <row r="67" spans="1:17" s="300" customFormat="1">
      <c r="A67" s="52"/>
      <c r="B67" s="52" t="s">
        <v>28</v>
      </c>
      <c r="C67" s="307">
        <v>4.1000000000000002E-2</v>
      </c>
      <c r="D67" s="307">
        <v>4.3999999999999997E-2</v>
      </c>
      <c r="E67" s="307">
        <v>0.04</v>
      </c>
      <c r="F67" s="307">
        <v>3.3000000000000002E-2</v>
      </c>
      <c r="G67" s="307">
        <v>3.1E-2</v>
      </c>
      <c r="H67" s="307">
        <v>2.9000000000000001E-2</v>
      </c>
      <c r="I67" s="307">
        <v>3.2000000000000001E-2</v>
      </c>
      <c r="J67" s="308">
        <v>4.3999999999999997E-2</v>
      </c>
      <c r="K67" s="307">
        <v>4.4999999999999998E-2</v>
      </c>
      <c r="L67" s="308">
        <v>0.04</v>
      </c>
      <c r="M67" s="307">
        <v>2.7E-2</v>
      </c>
      <c r="N67" s="309">
        <v>2.7E-2</v>
      </c>
    </row>
    <row r="68" spans="1:17" s="300" customFormat="1">
      <c r="A68" s="52"/>
      <c r="B68" s="58" t="s">
        <v>55</v>
      </c>
      <c r="C68" s="312">
        <v>4.3999999999999997E-2</v>
      </c>
      <c r="D68" s="312">
        <v>4.5999999999999999E-2</v>
      </c>
      <c r="E68" s="312">
        <v>4.2000000000000003E-2</v>
      </c>
      <c r="F68" s="312">
        <v>3.7999999999999999E-2</v>
      </c>
      <c r="G68" s="312">
        <v>3.5000000000000003E-2</v>
      </c>
      <c r="H68" s="312">
        <v>3.3000000000000002E-2</v>
      </c>
      <c r="I68" s="312">
        <v>3.5999999999999997E-2</v>
      </c>
      <c r="J68" s="312">
        <v>4.5999999999999999E-2</v>
      </c>
      <c r="K68" s="312">
        <v>4.7E-2</v>
      </c>
      <c r="L68" s="312">
        <v>4.1000000000000002E-2</v>
      </c>
      <c r="M68" s="312">
        <v>2.9000000000000001E-2</v>
      </c>
      <c r="N68" s="312">
        <v>0.03</v>
      </c>
    </row>
    <row r="69" spans="1:17" s="300" customFormat="1">
      <c r="B69" s="56" t="s">
        <v>30</v>
      </c>
      <c r="C69" s="310">
        <v>3.9E-2</v>
      </c>
      <c r="D69" s="310">
        <v>4.2999999999999997E-2</v>
      </c>
      <c r="E69" s="310">
        <v>3.7999999999999999E-2</v>
      </c>
      <c r="F69" s="310">
        <v>3.4000000000000002E-2</v>
      </c>
      <c r="G69" s="310">
        <v>3.1E-2</v>
      </c>
      <c r="H69" s="310">
        <v>2.9000000000000001E-2</v>
      </c>
      <c r="I69" s="310">
        <v>3.1E-2</v>
      </c>
      <c r="J69" s="311">
        <v>4.1000000000000002E-2</v>
      </c>
      <c r="K69" s="310">
        <v>4.1000000000000002E-2</v>
      </c>
      <c r="L69" s="311">
        <v>3.5000000000000003E-2</v>
      </c>
      <c r="M69" s="310">
        <v>2.5000000000000001E-2</v>
      </c>
      <c r="N69" s="310">
        <v>2.5999999999999999E-2</v>
      </c>
    </row>
    <row r="70" spans="1:17" s="300" customFormat="1"/>
    <row r="71" spans="1:17" s="300" customFormat="1" ht="26.45" customHeight="1">
      <c r="A71" s="458" t="s">
        <v>236</v>
      </c>
      <c r="B71" s="458"/>
      <c r="C71" s="458"/>
      <c r="D71" s="458"/>
      <c r="E71" s="458"/>
      <c r="F71" s="458"/>
    </row>
    <row r="72" spans="1:17" s="300" customFormat="1">
      <c r="A72" s="458" t="s">
        <v>237</v>
      </c>
      <c r="B72" s="458"/>
      <c r="C72" s="458"/>
      <c r="D72" s="458"/>
      <c r="E72" s="458"/>
      <c r="F72" s="458"/>
    </row>
    <row r="73" spans="1:17" s="300" customFormat="1">
      <c r="A73" s="297"/>
      <c r="B73" s="297"/>
      <c r="C73" s="297"/>
      <c r="D73" s="297"/>
      <c r="E73" s="297"/>
      <c r="F73" s="297"/>
    </row>
    <row r="74" spans="1:17" s="84" customFormat="1">
      <c r="A74" s="283" t="s">
        <v>238</v>
      </c>
      <c r="B74" s="284"/>
      <c r="C74" s="284"/>
      <c r="D74" s="284"/>
      <c r="E74" s="284"/>
      <c r="F74" s="284"/>
    </row>
    <row r="75" spans="1:17" s="300" customFormat="1">
      <c r="A75" s="297"/>
      <c r="B75" s="297"/>
      <c r="C75" s="297"/>
      <c r="D75" s="297"/>
      <c r="E75" s="297"/>
      <c r="F75" s="297"/>
    </row>
    <row r="76" spans="1:17" s="300" customFormat="1">
      <c r="A76" s="297"/>
      <c r="C76" s="450"/>
      <c r="D76" s="472">
        <v>2018</v>
      </c>
      <c r="E76" s="473"/>
      <c r="F76" s="473"/>
      <c r="G76" s="473"/>
      <c r="H76" s="473"/>
      <c r="I76" s="473"/>
      <c r="J76" s="473"/>
      <c r="K76" s="472">
        <v>2019</v>
      </c>
      <c r="L76" s="474"/>
      <c r="M76" s="474"/>
      <c r="N76" s="474"/>
      <c r="O76" s="474"/>
    </row>
    <row r="77" spans="1:17" s="300" customFormat="1">
      <c r="A77" s="297"/>
      <c r="C77" s="302" t="s">
        <v>239</v>
      </c>
      <c r="D77" s="54" t="s">
        <v>224</v>
      </c>
      <c r="E77" s="54" t="s">
        <v>225</v>
      </c>
      <c r="F77" s="302" t="s">
        <v>226</v>
      </c>
      <c r="G77" s="302" t="s">
        <v>227</v>
      </c>
      <c r="H77" s="302" t="s">
        <v>228</v>
      </c>
      <c r="I77" s="302" t="s">
        <v>229</v>
      </c>
      <c r="J77" s="302" t="s">
        <v>230</v>
      </c>
      <c r="K77" s="54" t="s">
        <v>231</v>
      </c>
      <c r="L77" s="302" t="s">
        <v>232</v>
      </c>
      <c r="M77" s="302" t="s">
        <v>233</v>
      </c>
      <c r="N77" s="302" t="s">
        <v>234</v>
      </c>
      <c r="O77" s="54" t="s">
        <v>235</v>
      </c>
      <c r="P77" s="415" t="s">
        <v>82</v>
      </c>
      <c r="Q77" s="415" t="s">
        <v>490</v>
      </c>
    </row>
    <row r="78" spans="1:17" s="4" customFormat="1">
      <c r="A78" s="296"/>
      <c r="B78" s="247" t="s">
        <v>19</v>
      </c>
      <c r="C78" s="313">
        <f t="shared" ref="C78:C98" si="1">MEDIAN(D78:O78)</f>
        <v>3.1E-2</v>
      </c>
      <c r="D78" s="307">
        <v>3.5000000000000003E-2</v>
      </c>
      <c r="E78" s="307">
        <v>3.6999999999999998E-2</v>
      </c>
      <c r="F78" s="307">
        <v>3.2000000000000001E-2</v>
      </c>
      <c r="G78" s="307">
        <v>0.03</v>
      </c>
      <c r="H78" s="307">
        <v>2.7E-2</v>
      </c>
      <c r="I78" s="307">
        <v>2.5000000000000001E-2</v>
      </c>
      <c r="J78" s="307">
        <v>2.8000000000000001E-2</v>
      </c>
      <c r="K78" s="308">
        <v>3.6999999999999998E-2</v>
      </c>
      <c r="L78" s="307">
        <v>3.7999999999999999E-2</v>
      </c>
      <c r="M78" s="308">
        <v>3.3000000000000002E-2</v>
      </c>
      <c r="N78" s="307">
        <v>2.1999999999999999E-2</v>
      </c>
      <c r="O78" s="307">
        <v>2.3E-2</v>
      </c>
      <c r="Q78" s="416">
        <v>0.04</v>
      </c>
    </row>
    <row r="79" spans="1:17" s="300" customFormat="1">
      <c r="A79" s="297"/>
      <c r="B79" s="52" t="s">
        <v>20</v>
      </c>
      <c r="C79" s="314">
        <f t="shared" si="1"/>
        <v>3.2000000000000001E-2</v>
      </c>
      <c r="D79" s="307">
        <v>3.5999999999999997E-2</v>
      </c>
      <c r="E79" s="307">
        <v>3.7999999999999999E-2</v>
      </c>
      <c r="F79" s="307">
        <v>3.3000000000000002E-2</v>
      </c>
      <c r="G79" s="307">
        <v>3.1E-2</v>
      </c>
      <c r="H79" s="307">
        <v>2.8000000000000001E-2</v>
      </c>
      <c r="I79" s="307">
        <v>2.5000000000000001E-2</v>
      </c>
      <c r="J79" s="307">
        <v>2.8000000000000001E-2</v>
      </c>
      <c r="K79" s="308">
        <v>3.5999999999999997E-2</v>
      </c>
      <c r="L79" s="307">
        <v>3.6999999999999998E-2</v>
      </c>
      <c r="M79" s="308">
        <v>3.3000000000000002E-2</v>
      </c>
      <c r="N79" s="307">
        <v>2.3E-2</v>
      </c>
      <c r="O79" s="307">
        <v>2.4E-2</v>
      </c>
      <c r="Q79" s="416">
        <v>0.04</v>
      </c>
    </row>
    <row r="80" spans="1:17" s="300" customFormat="1">
      <c r="A80" s="297"/>
      <c r="B80" s="52" t="s">
        <v>24</v>
      </c>
      <c r="C80" s="314">
        <f t="shared" si="1"/>
        <v>3.2500000000000001E-2</v>
      </c>
      <c r="D80" s="307">
        <v>3.7999999999999999E-2</v>
      </c>
      <c r="E80" s="307">
        <v>0.04</v>
      </c>
      <c r="F80" s="307">
        <v>3.6999999999999998E-2</v>
      </c>
      <c r="G80" s="307">
        <v>3.2000000000000001E-2</v>
      </c>
      <c r="H80" s="307">
        <v>0.03</v>
      </c>
      <c r="I80" s="307">
        <v>2.7E-2</v>
      </c>
      <c r="J80" s="307">
        <v>2.9000000000000001E-2</v>
      </c>
      <c r="K80" s="308">
        <v>3.5999999999999997E-2</v>
      </c>
      <c r="L80" s="307">
        <v>3.6999999999999998E-2</v>
      </c>
      <c r="M80" s="308">
        <v>3.3000000000000002E-2</v>
      </c>
      <c r="N80" s="307">
        <v>2.3E-2</v>
      </c>
      <c r="O80" s="307">
        <v>2.5000000000000001E-2</v>
      </c>
      <c r="Q80" s="416">
        <v>0.04</v>
      </c>
    </row>
    <row r="81" spans="1:17" s="300" customFormat="1">
      <c r="A81" s="297"/>
      <c r="B81" s="52" t="s">
        <v>21</v>
      </c>
      <c r="C81" s="315">
        <f t="shared" si="1"/>
        <v>3.3000000000000002E-2</v>
      </c>
      <c r="D81" s="307">
        <v>3.6999999999999998E-2</v>
      </c>
      <c r="E81" s="307">
        <v>0.04</v>
      </c>
      <c r="F81" s="307">
        <v>3.5000000000000003E-2</v>
      </c>
      <c r="G81" s="307">
        <v>3.2000000000000001E-2</v>
      </c>
      <c r="H81" s="307">
        <v>0.03</v>
      </c>
      <c r="I81" s="307">
        <v>2.7E-2</v>
      </c>
      <c r="J81" s="307">
        <v>2.9000000000000001E-2</v>
      </c>
      <c r="K81" s="308">
        <v>3.6999999999999998E-2</v>
      </c>
      <c r="L81" s="307">
        <v>3.9E-2</v>
      </c>
      <c r="M81" s="308">
        <v>3.4000000000000002E-2</v>
      </c>
      <c r="N81" s="307">
        <v>2.4E-2</v>
      </c>
      <c r="O81" s="307">
        <v>2.5999999999999999E-2</v>
      </c>
      <c r="Q81" s="416">
        <v>0.04</v>
      </c>
    </row>
    <row r="82" spans="1:17" s="300" customFormat="1">
      <c r="A82" s="297"/>
      <c r="B82" s="56" t="s">
        <v>30</v>
      </c>
      <c r="D82" s="310">
        <v>3.9E-2</v>
      </c>
      <c r="E82" s="310">
        <v>4.2999999999999997E-2</v>
      </c>
      <c r="F82" s="310">
        <v>3.7999999999999999E-2</v>
      </c>
      <c r="G82" s="310">
        <v>3.4000000000000002E-2</v>
      </c>
      <c r="H82" s="310">
        <v>3.1E-2</v>
      </c>
      <c r="I82" s="310">
        <v>2.9000000000000001E-2</v>
      </c>
      <c r="J82" s="310">
        <v>3.1E-2</v>
      </c>
      <c r="K82" s="311">
        <v>4.1000000000000002E-2</v>
      </c>
      <c r="L82" s="310">
        <v>4.1000000000000002E-2</v>
      </c>
      <c r="M82" s="311">
        <v>3.5000000000000003E-2</v>
      </c>
      <c r="N82" s="310">
        <v>2.5000000000000001E-2</v>
      </c>
      <c r="O82" s="310">
        <v>2.5999999999999999E-2</v>
      </c>
      <c r="P82" s="316">
        <f>MEDIAN(D82:O82)</f>
        <v>3.4500000000000003E-2</v>
      </c>
      <c r="Q82" s="416">
        <v>0.04</v>
      </c>
    </row>
    <row r="83" spans="1:17" s="300" customFormat="1">
      <c r="A83" s="297"/>
      <c r="B83" s="52" t="s">
        <v>26</v>
      </c>
      <c r="C83" s="314">
        <f t="shared" si="1"/>
        <v>3.4500000000000003E-2</v>
      </c>
      <c r="D83" s="307">
        <v>3.9E-2</v>
      </c>
      <c r="E83" s="307">
        <v>4.2000000000000003E-2</v>
      </c>
      <c r="F83" s="307">
        <v>3.7999999999999999E-2</v>
      </c>
      <c r="G83" s="307">
        <v>3.4000000000000002E-2</v>
      </c>
      <c r="H83" s="307">
        <v>3.1E-2</v>
      </c>
      <c r="I83" s="307">
        <v>2.9000000000000001E-2</v>
      </c>
      <c r="J83" s="307">
        <v>0.03</v>
      </c>
      <c r="K83" s="308">
        <v>3.9E-2</v>
      </c>
      <c r="L83" s="307">
        <v>0.04</v>
      </c>
      <c r="M83" s="308">
        <v>3.5000000000000003E-2</v>
      </c>
      <c r="N83" s="307">
        <v>2.5000000000000001E-2</v>
      </c>
      <c r="O83" s="307">
        <v>2.5999999999999999E-2</v>
      </c>
      <c r="Q83" s="416">
        <v>0.04</v>
      </c>
    </row>
    <row r="84" spans="1:17" s="300" customFormat="1">
      <c r="A84" s="297"/>
      <c r="B84" s="52" t="s">
        <v>25</v>
      </c>
      <c r="C84" s="315">
        <f t="shared" si="1"/>
        <v>3.5000000000000003E-2</v>
      </c>
      <c r="D84" s="307">
        <v>3.9E-2</v>
      </c>
      <c r="E84" s="307">
        <v>4.1000000000000002E-2</v>
      </c>
      <c r="F84" s="307">
        <v>3.6999999999999998E-2</v>
      </c>
      <c r="G84" s="307">
        <v>3.3000000000000002E-2</v>
      </c>
      <c r="H84" s="307">
        <v>3.1E-2</v>
      </c>
      <c r="I84" s="307">
        <v>0.03</v>
      </c>
      <c r="J84" s="307">
        <v>3.2000000000000001E-2</v>
      </c>
      <c r="K84" s="308">
        <v>4.2000000000000003E-2</v>
      </c>
      <c r="L84" s="307">
        <v>4.2999999999999997E-2</v>
      </c>
      <c r="M84" s="308">
        <v>3.6999999999999998E-2</v>
      </c>
      <c r="N84" s="307">
        <v>2.7E-2</v>
      </c>
      <c r="O84" s="307">
        <v>2.7E-2</v>
      </c>
      <c r="Q84" s="416">
        <v>0.04</v>
      </c>
    </row>
    <row r="85" spans="1:17" s="300" customFormat="1">
      <c r="A85" s="297"/>
      <c r="B85" s="52" t="s">
        <v>40</v>
      </c>
      <c r="C85" s="315">
        <f t="shared" si="1"/>
        <v>3.5999999999999997E-2</v>
      </c>
      <c r="D85" s="307">
        <v>4.2999999999999997E-2</v>
      </c>
      <c r="E85" s="307">
        <v>4.3999999999999997E-2</v>
      </c>
      <c r="F85" s="307">
        <v>0.04</v>
      </c>
      <c r="G85" s="307">
        <v>3.5999999999999997E-2</v>
      </c>
      <c r="H85" s="307">
        <v>3.3000000000000002E-2</v>
      </c>
      <c r="I85" s="307">
        <v>3.1E-2</v>
      </c>
      <c r="J85" s="307">
        <v>3.3000000000000002E-2</v>
      </c>
      <c r="K85" s="308">
        <v>0.04</v>
      </c>
      <c r="L85" s="307">
        <v>4.1000000000000002E-2</v>
      </c>
      <c r="M85" s="308">
        <v>3.5999999999999997E-2</v>
      </c>
      <c r="N85" s="307">
        <v>2.7E-2</v>
      </c>
      <c r="O85" s="307">
        <v>2.8000000000000001E-2</v>
      </c>
      <c r="Q85" s="416">
        <v>0.04</v>
      </c>
    </row>
    <row r="86" spans="1:17" s="300" customFormat="1">
      <c r="A86" s="297"/>
      <c r="B86" s="52" t="s">
        <v>23</v>
      </c>
      <c r="C86" s="315">
        <f t="shared" si="1"/>
        <v>3.6000000000000004E-2</v>
      </c>
      <c r="D86" s="307">
        <v>0.04</v>
      </c>
      <c r="E86" s="307">
        <v>4.3999999999999997E-2</v>
      </c>
      <c r="F86" s="307">
        <v>0.04</v>
      </c>
      <c r="G86" s="307">
        <v>3.5000000000000003E-2</v>
      </c>
      <c r="H86" s="307">
        <v>3.2000000000000001E-2</v>
      </c>
      <c r="I86" s="307">
        <v>0.03</v>
      </c>
      <c r="J86" s="307">
        <v>3.3000000000000002E-2</v>
      </c>
      <c r="K86" s="308">
        <v>4.2000000000000003E-2</v>
      </c>
      <c r="L86" s="307">
        <v>4.2999999999999997E-2</v>
      </c>
      <c r="M86" s="308">
        <v>3.6999999999999998E-2</v>
      </c>
      <c r="N86" s="307">
        <v>2.5999999999999999E-2</v>
      </c>
      <c r="O86" s="307">
        <v>2.8000000000000001E-2</v>
      </c>
      <c r="Q86" s="416">
        <v>0.04</v>
      </c>
    </row>
    <row r="87" spans="1:17" s="300" customFormat="1">
      <c r="A87" s="297"/>
      <c r="B87" s="52" t="s">
        <v>22</v>
      </c>
      <c r="C87" s="315">
        <f t="shared" si="1"/>
        <v>3.6500000000000005E-2</v>
      </c>
      <c r="D87" s="307">
        <v>0.04</v>
      </c>
      <c r="E87" s="307">
        <v>4.3999999999999997E-2</v>
      </c>
      <c r="F87" s="307">
        <v>3.9E-2</v>
      </c>
      <c r="G87" s="307">
        <v>3.4000000000000002E-2</v>
      </c>
      <c r="H87" s="307">
        <v>3.2000000000000001E-2</v>
      </c>
      <c r="I87" s="307">
        <v>0.03</v>
      </c>
      <c r="J87" s="307">
        <v>3.4000000000000002E-2</v>
      </c>
      <c r="K87" s="308">
        <v>4.5999999999999999E-2</v>
      </c>
      <c r="L87" s="307">
        <v>4.8000000000000001E-2</v>
      </c>
      <c r="M87" s="308">
        <v>4.2000000000000003E-2</v>
      </c>
      <c r="N87" s="307">
        <v>2.8000000000000001E-2</v>
      </c>
      <c r="O87" s="307">
        <v>2.8000000000000001E-2</v>
      </c>
      <c r="Q87" s="416">
        <v>0.04</v>
      </c>
    </row>
    <row r="88" spans="1:17" s="300" customFormat="1">
      <c r="A88" s="297"/>
      <c r="B88" s="52" t="s">
        <v>28</v>
      </c>
      <c r="C88" s="314">
        <f t="shared" si="1"/>
        <v>3.6500000000000005E-2</v>
      </c>
      <c r="D88" s="307">
        <v>4.1000000000000002E-2</v>
      </c>
      <c r="E88" s="307">
        <v>4.3999999999999997E-2</v>
      </c>
      <c r="F88" s="307">
        <v>0.04</v>
      </c>
      <c r="G88" s="307">
        <v>3.3000000000000002E-2</v>
      </c>
      <c r="H88" s="307">
        <v>3.1E-2</v>
      </c>
      <c r="I88" s="307">
        <v>2.9000000000000001E-2</v>
      </c>
      <c r="J88" s="307">
        <v>3.2000000000000001E-2</v>
      </c>
      <c r="K88" s="308">
        <v>4.3999999999999997E-2</v>
      </c>
      <c r="L88" s="307">
        <v>4.4999999999999998E-2</v>
      </c>
      <c r="M88" s="308">
        <v>0.04</v>
      </c>
      <c r="N88" s="307">
        <v>2.7E-2</v>
      </c>
      <c r="O88" s="309">
        <v>2.7E-2</v>
      </c>
      <c r="Q88" s="416">
        <v>0.04</v>
      </c>
    </row>
    <row r="89" spans="1:17" s="300" customFormat="1">
      <c r="A89" s="297"/>
      <c r="B89" s="52" t="s">
        <v>41</v>
      </c>
      <c r="C89" s="315">
        <f t="shared" si="1"/>
        <v>3.95E-2</v>
      </c>
      <c r="D89" s="307">
        <v>4.4999999999999998E-2</v>
      </c>
      <c r="E89" s="307">
        <v>4.9000000000000002E-2</v>
      </c>
      <c r="F89" s="307">
        <v>4.3999999999999997E-2</v>
      </c>
      <c r="G89" s="307">
        <v>3.7999999999999999E-2</v>
      </c>
      <c r="H89" s="307">
        <v>3.5000000000000003E-2</v>
      </c>
      <c r="I89" s="307">
        <v>3.4000000000000002E-2</v>
      </c>
      <c r="J89" s="307">
        <v>3.6999999999999998E-2</v>
      </c>
      <c r="K89" s="308">
        <v>4.7E-2</v>
      </c>
      <c r="L89" s="307">
        <v>4.8000000000000001E-2</v>
      </c>
      <c r="M89" s="308">
        <v>4.1000000000000002E-2</v>
      </c>
      <c r="N89" s="307">
        <v>2.9000000000000001E-2</v>
      </c>
      <c r="O89" s="307">
        <v>3.1E-2</v>
      </c>
      <c r="Q89" s="416">
        <v>0.04</v>
      </c>
    </row>
    <row r="90" spans="1:17" s="300" customFormat="1">
      <c r="A90" s="297"/>
      <c r="B90" s="52" t="s">
        <v>31</v>
      </c>
      <c r="C90" s="314">
        <f t="shared" si="1"/>
        <v>0.04</v>
      </c>
      <c r="D90" s="307">
        <v>4.2999999999999997E-2</v>
      </c>
      <c r="E90" s="307">
        <v>4.4999999999999998E-2</v>
      </c>
      <c r="F90" s="307">
        <v>4.1000000000000002E-2</v>
      </c>
      <c r="G90" s="307">
        <v>3.7999999999999999E-2</v>
      </c>
      <c r="H90" s="307">
        <v>3.5999999999999997E-2</v>
      </c>
      <c r="I90" s="307">
        <v>3.5000000000000003E-2</v>
      </c>
      <c r="J90" s="307">
        <v>3.9E-2</v>
      </c>
      <c r="K90" s="308">
        <v>5.0999999999999997E-2</v>
      </c>
      <c r="L90" s="307">
        <v>5.1999999999999998E-2</v>
      </c>
      <c r="M90" s="308">
        <v>4.4999999999999998E-2</v>
      </c>
      <c r="N90" s="307">
        <v>3.1E-2</v>
      </c>
      <c r="O90" s="307">
        <v>3.1E-2</v>
      </c>
      <c r="Q90" s="416">
        <v>0.04</v>
      </c>
    </row>
    <row r="91" spans="1:17" s="300" customFormat="1">
      <c r="A91" s="297"/>
      <c r="B91" s="52" t="s">
        <v>29</v>
      </c>
      <c r="C91" s="315">
        <f t="shared" si="1"/>
        <v>4.1499999999999995E-2</v>
      </c>
      <c r="D91" s="307">
        <v>4.5999999999999999E-2</v>
      </c>
      <c r="E91" s="307">
        <v>4.9000000000000002E-2</v>
      </c>
      <c r="F91" s="307">
        <v>4.4999999999999998E-2</v>
      </c>
      <c r="G91" s="307">
        <v>0.04</v>
      </c>
      <c r="H91" s="307">
        <v>3.6999999999999998E-2</v>
      </c>
      <c r="I91" s="307">
        <v>3.4000000000000002E-2</v>
      </c>
      <c r="J91" s="307">
        <v>3.5999999999999997E-2</v>
      </c>
      <c r="K91" s="308">
        <v>4.7E-2</v>
      </c>
      <c r="L91" s="307">
        <v>4.8000000000000001E-2</v>
      </c>
      <c r="M91" s="308">
        <v>4.2999999999999997E-2</v>
      </c>
      <c r="N91" s="307">
        <v>3.1E-2</v>
      </c>
      <c r="O91" s="307">
        <v>3.1E-2</v>
      </c>
      <c r="Q91" s="416">
        <v>0.04</v>
      </c>
    </row>
    <row r="92" spans="1:17" s="300" customFormat="1">
      <c r="A92" s="297"/>
      <c r="B92" s="52" t="s">
        <v>42</v>
      </c>
      <c r="C92" s="315">
        <f t="shared" si="1"/>
        <v>4.3999999999999997E-2</v>
      </c>
      <c r="D92" s="307">
        <v>4.9000000000000002E-2</v>
      </c>
      <c r="E92" s="307">
        <v>5.2999999999999999E-2</v>
      </c>
      <c r="F92" s="307">
        <v>4.9000000000000002E-2</v>
      </c>
      <c r="G92" s="307">
        <v>4.2999999999999997E-2</v>
      </c>
      <c r="H92" s="307">
        <v>0.04</v>
      </c>
      <c r="I92" s="307">
        <v>3.7999999999999999E-2</v>
      </c>
      <c r="J92" s="307">
        <v>0.04</v>
      </c>
      <c r="K92" s="308">
        <v>5.0999999999999997E-2</v>
      </c>
      <c r="L92" s="307">
        <v>5.0999999999999997E-2</v>
      </c>
      <c r="M92" s="308">
        <v>4.4999999999999998E-2</v>
      </c>
      <c r="N92" s="307">
        <v>3.3000000000000002E-2</v>
      </c>
      <c r="O92" s="307">
        <v>3.4000000000000002E-2</v>
      </c>
      <c r="Q92" s="416">
        <v>0.04</v>
      </c>
    </row>
    <row r="93" spans="1:17" s="300" customFormat="1">
      <c r="A93" s="297"/>
      <c r="B93" s="52" t="s">
        <v>38</v>
      </c>
      <c r="C93" s="315">
        <f t="shared" si="1"/>
        <v>4.7500000000000001E-2</v>
      </c>
      <c r="D93" s="307">
        <v>5.3999999999999999E-2</v>
      </c>
      <c r="E93" s="307">
        <v>5.7000000000000002E-2</v>
      </c>
      <c r="F93" s="307">
        <v>5.1999999999999998E-2</v>
      </c>
      <c r="G93" s="307">
        <v>4.4999999999999998E-2</v>
      </c>
      <c r="H93" s="307">
        <v>4.2000000000000003E-2</v>
      </c>
      <c r="I93" s="307">
        <v>0.04</v>
      </c>
      <c r="J93" s="307">
        <v>4.2999999999999997E-2</v>
      </c>
      <c r="K93" s="308">
        <v>5.6000000000000001E-2</v>
      </c>
      <c r="L93" s="307">
        <v>5.6000000000000001E-2</v>
      </c>
      <c r="M93" s="308">
        <v>0.05</v>
      </c>
      <c r="N93" s="307">
        <v>3.5999999999999997E-2</v>
      </c>
      <c r="O93" s="307">
        <v>3.5999999999999997E-2</v>
      </c>
      <c r="Q93" s="416">
        <v>0.04</v>
      </c>
    </row>
    <row r="94" spans="1:17" s="300" customFormat="1">
      <c r="A94" s="297"/>
      <c r="B94" s="52" t="s">
        <v>44</v>
      </c>
      <c r="C94" s="315">
        <f t="shared" si="1"/>
        <v>4.9000000000000002E-2</v>
      </c>
      <c r="D94" s="307">
        <v>5.6000000000000001E-2</v>
      </c>
      <c r="E94" s="307">
        <v>5.8000000000000003E-2</v>
      </c>
      <c r="F94" s="307">
        <v>5.3999999999999999E-2</v>
      </c>
      <c r="G94" s="307">
        <v>4.9000000000000002E-2</v>
      </c>
      <c r="H94" s="307">
        <v>4.4999999999999998E-2</v>
      </c>
      <c r="I94" s="307">
        <v>4.2000000000000003E-2</v>
      </c>
      <c r="J94" s="307">
        <v>4.3999999999999997E-2</v>
      </c>
      <c r="K94" s="308">
        <v>5.3999999999999999E-2</v>
      </c>
      <c r="L94" s="307">
        <v>5.3999999999999999E-2</v>
      </c>
      <c r="M94" s="308">
        <v>4.9000000000000002E-2</v>
      </c>
      <c r="N94" s="307">
        <v>3.6999999999999998E-2</v>
      </c>
      <c r="O94" s="307">
        <v>3.7999999999999999E-2</v>
      </c>
      <c r="Q94" s="416">
        <v>0.04</v>
      </c>
    </row>
    <row r="95" spans="1:17" s="300" customFormat="1">
      <c r="A95" s="297"/>
      <c r="B95" s="52" t="s">
        <v>35</v>
      </c>
      <c r="C95" s="315">
        <f t="shared" si="1"/>
        <v>5.1000000000000004E-2</v>
      </c>
      <c r="D95" s="307">
        <v>5.8000000000000003E-2</v>
      </c>
      <c r="E95" s="307">
        <v>5.8999999999999997E-2</v>
      </c>
      <c r="F95" s="307">
        <v>5.3999999999999999E-2</v>
      </c>
      <c r="G95" s="307">
        <v>4.8000000000000001E-2</v>
      </c>
      <c r="H95" s="307">
        <v>4.3999999999999997E-2</v>
      </c>
      <c r="I95" s="307">
        <v>4.2000000000000003E-2</v>
      </c>
      <c r="J95" s="307">
        <v>4.8000000000000001E-2</v>
      </c>
      <c r="K95" s="308">
        <v>6.0999999999999999E-2</v>
      </c>
      <c r="L95" s="307">
        <v>6.3E-2</v>
      </c>
      <c r="M95" s="308">
        <v>5.5E-2</v>
      </c>
      <c r="N95" s="307">
        <v>3.9E-2</v>
      </c>
      <c r="O95" s="307">
        <v>3.7999999999999999E-2</v>
      </c>
      <c r="Q95" s="416">
        <v>0.04</v>
      </c>
    </row>
    <row r="96" spans="1:17" s="4" customFormat="1">
      <c r="A96" s="296"/>
      <c r="B96" s="247" t="s">
        <v>36</v>
      </c>
      <c r="C96" s="313">
        <f t="shared" si="1"/>
        <v>5.2499999999999998E-2</v>
      </c>
      <c r="D96" s="307">
        <v>5.8000000000000003E-2</v>
      </c>
      <c r="E96" s="307">
        <v>5.7000000000000002E-2</v>
      </c>
      <c r="F96" s="307">
        <v>5.1999999999999998E-2</v>
      </c>
      <c r="G96" s="307">
        <v>4.8000000000000001E-2</v>
      </c>
      <c r="H96" s="307">
        <v>4.5999999999999999E-2</v>
      </c>
      <c r="I96" s="307">
        <v>4.5999999999999999E-2</v>
      </c>
      <c r="J96" s="307">
        <v>5.2999999999999999E-2</v>
      </c>
      <c r="K96" s="308">
        <v>7.0000000000000007E-2</v>
      </c>
      <c r="L96" s="307">
        <v>6.8000000000000005E-2</v>
      </c>
      <c r="M96" s="307">
        <v>0.06</v>
      </c>
      <c r="N96" s="309">
        <v>4.2999999999999997E-2</v>
      </c>
      <c r="O96" s="307">
        <v>4.1000000000000002E-2</v>
      </c>
      <c r="Q96" s="416">
        <v>0.04</v>
      </c>
    </row>
    <row r="97" spans="1:20" s="300" customFormat="1">
      <c r="A97" s="297"/>
      <c r="B97" s="52" t="s">
        <v>45</v>
      </c>
      <c r="C97" s="314">
        <f t="shared" si="1"/>
        <v>6.0499999999999998E-2</v>
      </c>
      <c r="D97" s="307">
        <v>6.5000000000000002E-2</v>
      </c>
      <c r="E97" s="307">
        <v>6.9000000000000006E-2</v>
      </c>
      <c r="F97" s="307">
        <v>6.3E-2</v>
      </c>
      <c r="G97" s="307">
        <v>5.5E-2</v>
      </c>
      <c r="H97" s="307">
        <v>0.05</v>
      </c>
      <c r="I97" s="307">
        <v>0.05</v>
      </c>
      <c r="J97" s="307">
        <v>5.8000000000000003E-2</v>
      </c>
      <c r="K97" s="308">
        <v>7.3999999999999996E-2</v>
      </c>
      <c r="L97" s="307">
        <v>7.4999999999999997E-2</v>
      </c>
      <c r="M97" s="308">
        <v>6.6000000000000003E-2</v>
      </c>
      <c r="N97" s="307">
        <v>4.5999999999999999E-2</v>
      </c>
      <c r="O97" s="307">
        <v>4.2999999999999997E-2</v>
      </c>
      <c r="Q97" s="416">
        <v>0.04</v>
      </c>
    </row>
    <row r="98" spans="1:20" s="300" customFormat="1">
      <c r="A98" s="297"/>
      <c r="B98" s="52" t="s">
        <v>43</v>
      </c>
      <c r="C98" s="314">
        <f t="shared" si="1"/>
        <v>6.5000000000000002E-2</v>
      </c>
      <c r="D98" s="307">
        <v>5.8000000000000003E-2</v>
      </c>
      <c r="E98" s="307">
        <v>4.9000000000000002E-2</v>
      </c>
      <c r="F98" s="307">
        <v>4.2999999999999997E-2</v>
      </c>
      <c r="G98" s="307">
        <v>4.7E-2</v>
      </c>
      <c r="H98" s="307">
        <v>5.7000000000000002E-2</v>
      </c>
      <c r="I98" s="307">
        <v>8.5999999999999993E-2</v>
      </c>
      <c r="J98" s="307">
        <v>0.10299999999999999</v>
      </c>
      <c r="K98" s="308">
        <v>0.13800000000000001</v>
      </c>
      <c r="L98" s="307">
        <v>0.13</v>
      </c>
      <c r="M98" s="308">
        <v>0.114</v>
      </c>
      <c r="N98" s="307">
        <v>7.1999999999999995E-2</v>
      </c>
      <c r="O98" s="307">
        <v>4.8000000000000001E-2</v>
      </c>
      <c r="Q98" s="416">
        <v>0.04</v>
      </c>
    </row>
    <row r="99" spans="1:20" s="300" customFormat="1">
      <c r="A99" s="297"/>
      <c r="B99" s="58" t="s">
        <v>55</v>
      </c>
      <c r="C99" s="314">
        <f t="shared" ref="C99" si="2">MEDIAN(D99:O99)</f>
        <v>3.95E-2</v>
      </c>
      <c r="D99" s="312">
        <v>4.3999999999999997E-2</v>
      </c>
      <c r="E99" s="312">
        <v>4.5999999999999999E-2</v>
      </c>
      <c r="F99" s="312">
        <v>4.2000000000000003E-2</v>
      </c>
      <c r="G99" s="312">
        <v>3.7999999999999999E-2</v>
      </c>
      <c r="H99" s="312">
        <v>3.5000000000000003E-2</v>
      </c>
      <c r="I99" s="312">
        <v>3.3000000000000002E-2</v>
      </c>
      <c r="J99" s="312">
        <v>3.5999999999999997E-2</v>
      </c>
      <c r="K99" s="312">
        <v>4.5999999999999999E-2</v>
      </c>
      <c r="L99" s="312">
        <v>4.7E-2</v>
      </c>
      <c r="M99" s="312">
        <v>4.1000000000000002E-2</v>
      </c>
      <c r="N99" s="312">
        <v>2.9000000000000001E-2</v>
      </c>
      <c r="O99" s="312">
        <v>0.03</v>
      </c>
    </row>
    <row r="100" spans="1:20" s="300" customFormat="1">
      <c r="A100" s="297"/>
      <c r="B100" s="58"/>
      <c r="C100" s="245"/>
      <c r="D100" s="59"/>
      <c r="E100" s="59"/>
      <c r="F100" s="59"/>
      <c r="G100" s="59"/>
      <c r="H100" s="59"/>
      <c r="I100" s="59"/>
      <c r="J100" s="59"/>
      <c r="K100" s="59"/>
      <c r="L100" s="59"/>
      <c r="M100" s="59"/>
      <c r="N100" s="59"/>
      <c r="O100" s="59"/>
    </row>
    <row r="101" spans="1:20" s="300" customFormat="1">
      <c r="A101" s="458" t="s">
        <v>236</v>
      </c>
      <c r="B101" s="458"/>
      <c r="C101" s="458"/>
      <c r="D101" s="458"/>
      <c r="E101" s="458"/>
      <c r="F101" s="458"/>
    </row>
    <row r="102" spans="1:20" s="300" customFormat="1">
      <c r="A102" s="458" t="s">
        <v>237</v>
      </c>
      <c r="B102" s="458"/>
      <c r="C102" s="458"/>
      <c r="D102" s="458"/>
      <c r="E102" s="458"/>
      <c r="F102" s="458"/>
    </row>
    <row r="103" spans="1:20" s="227" customFormat="1">
      <c r="A103" s="257"/>
      <c r="B103" s="257"/>
      <c r="C103" s="257"/>
      <c r="D103" s="257"/>
      <c r="E103" s="257"/>
      <c r="F103" s="257"/>
    </row>
    <row r="104" spans="1:20">
      <c r="A104" s="257"/>
      <c r="B104" s="257"/>
      <c r="C104" s="257"/>
      <c r="D104" s="257"/>
      <c r="E104" s="257"/>
      <c r="F104" s="257"/>
      <c r="G104" s="227"/>
      <c r="H104" s="227"/>
      <c r="I104" s="227"/>
      <c r="J104" s="227"/>
      <c r="K104" s="227"/>
      <c r="L104" s="227"/>
      <c r="M104" s="227"/>
      <c r="N104" s="227"/>
      <c r="O104" s="227"/>
      <c r="P104" s="227"/>
      <c r="Q104" s="227"/>
      <c r="R104" s="227"/>
      <c r="S104" s="227"/>
      <c r="T104" s="227"/>
    </row>
    <row r="105" spans="1:20" s="84" customFormat="1">
      <c r="A105" s="454" t="s">
        <v>240</v>
      </c>
      <c r="B105" s="454"/>
      <c r="C105" s="454"/>
      <c r="D105" s="454"/>
      <c r="E105" s="454"/>
      <c r="F105" s="454"/>
    </row>
    <row r="106" spans="1:20">
      <c r="A106" s="257"/>
      <c r="B106" s="257"/>
      <c r="C106" s="257"/>
      <c r="D106" s="257"/>
      <c r="E106" s="257"/>
      <c r="F106" s="257"/>
      <c r="G106" s="227"/>
      <c r="H106" s="227"/>
      <c r="I106" s="227"/>
      <c r="J106" s="227"/>
      <c r="K106" s="227"/>
      <c r="L106" s="227"/>
      <c r="M106" s="227"/>
      <c r="N106" s="227"/>
      <c r="O106" s="227"/>
      <c r="P106" s="227"/>
      <c r="Q106" s="227"/>
      <c r="R106" s="227"/>
      <c r="S106" s="227"/>
      <c r="T106" s="227"/>
    </row>
    <row r="107" spans="1:20">
      <c r="A107" s="51"/>
      <c r="B107" s="227"/>
      <c r="C107" s="471" t="s">
        <v>241</v>
      </c>
      <c r="D107" s="471"/>
      <c r="E107" s="471"/>
      <c r="F107" s="471"/>
      <c r="G107" s="85"/>
      <c r="H107" s="85"/>
      <c r="I107" s="85"/>
      <c r="J107" s="85"/>
      <c r="K107" s="85"/>
      <c r="L107" s="85"/>
      <c r="M107" s="85"/>
      <c r="N107" s="85"/>
      <c r="O107" s="227"/>
      <c r="P107" s="227"/>
      <c r="Q107" s="227"/>
      <c r="R107" s="227"/>
      <c r="S107" s="227"/>
      <c r="T107" s="227"/>
    </row>
    <row r="108" spans="1:20" ht="24">
      <c r="A108" s="51"/>
      <c r="B108" s="93"/>
      <c r="C108" t="s">
        <v>500</v>
      </c>
      <c r="D108" s="81" t="s">
        <v>242</v>
      </c>
      <c r="E108" s="81" t="s">
        <v>243</v>
      </c>
      <c r="F108" s="81" t="s">
        <v>244</v>
      </c>
      <c r="G108" s="81" t="s">
        <v>243</v>
      </c>
      <c r="H108" s="99" t="s">
        <v>501</v>
      </c>
      <c r="I108" s="99"/>
      <c r="J108" s="99"/>
      <c r="K108" s="99"/>
      <c r="L108" s="99"/>
      <c r="M108" s="99"/>
      <c r="N108" s="100"/>
      <c r="O108" s="97"/>
      <c r="P108" s="97"/>
      <c r="Q108" s="97"/>
      <c r="R108" s="97"/>
      <c r="S108" s="97"/>
      <c r="T108" s="98"/>
    </row>
    <row r="109" spans="1:20">
      <c r="A109" s="51"/>
      <c r="B109" s="33" t="s">
        <v>39</v>
      </c>
      <c r="D109" s="190">
        <v>41825</v>
      </c>
      <c r="E109" s="190">
        <v>1629</v>
      </c>
      <c r="F109" s="190">
        <v>37296</v>
      </c>
      <c r="G109" s="190">
        <v>1896</v>
      </c>
      <c r="H109" s="99"/>
      <c r="I109" s="99"/>
      <c r="J109" s="99"/>
      <c r="K109" s="99"/>
      <c r="L109" s="99"/>
      <c r="M109" s="99"/>
      <c r="N109" s="99"/>
      <c r="O109" s="97"/>
      <c r="P109" s="97"/>
      <c r="Q109" s="97"/>
      <c r="R109" s="97"/>
      <c r="S109" s="97"/>
      <c r="T109" s="97"/>
    </row>
    <row r="110" spans="1:20">
      <c r="A110" s="51"/>
      <c r="B110" s="33" t="s">
        <v>36</v>
      </c>
      <c r="D110" s="190">
        <v>50444</v>
      </c>
      <c r="E110" s="190">
        <v>1169</v>
      </c>
      <c r="F110" s="190">
        <v>41163</v>
      </c>
      <c r="G110" s="190">
        <v>1281</v>
      </c>
      <c r="H110" s="99"/>
      <c r="I110" s="99"/>
      <c r="J110" s="99"/>
      <c r="K110" s="99"/>
      <c r="L110" s="99"/>
      <c r="M110" s="99"/>
      <c r="N110" s="99"/>
      <c r="O110" s="97"/>
      <c r="P110" s="97"/>
      <c r="Q110" s="97"/>
      <c r="R110" s="97"/>
      <c r="S110" s="97"/>
      <c r="T110" s="97"/>
    </row>
    <row r="111" spans="1:20">
      <c r="A111" s="51"/>
      <c r="B111" s="33" t="s">
        <v>38</v>
      </c>
      <c r="D111" s="239">
        <v>51083</v>
      </c>
      <c r="E111" s="239">
        <v>782</v>
      </c>
      <c r="F111" s="239">
        <v>41004</v>
      </c>
      <c r="G111" s="239">
        <v>733</v>
      </c>
      <c r="H111" s="99"/>
      <c r="I111" s="99"/>
      <c r="J111" s="99"/>
      <c r="K111" s="99"/>
      <c r="L111" s="99"/>
      <c r="M111" s="99"/>
      <c r="N111" s="99"/>
      <c r="O111" s="97"/>
      <c r="P111" s="97"/>
      <c r="Q111" s="97"/>
      <c r="R111" s="97"/>
      <c r="S111" s="97"/>
      <c r="T111" s="97"/>
    </row>
    <row r="112" spans="1:20">
      <c r="A112" s="51"/>
      <c r="B112" s="33" t="s">
        <v>37</v>
      </c>
      <c r="D112" s="190">
        <v>53514</v>
      </c>
      <c r="E112" s="190">
        <v>1047</v>
      </c>
      <c r="F112" s="190">
        <v>50160</v>
      </c>
      <c r="G112" s="190">
        <v>685</v>
      </c>
      <c r="H112" s="99"/>
      <c r="I112" s="99"/>
      <c r="J112" s="99"/>
      <c r="K112" s="99"/>
      <c r="L112" s="99"/>
      <c r="M112" s="99"/>
      <c r="N112" s="99"/>
      <c r="O112" s="97"/>
      <c r="P112" s="97"/>
      <c r="Q112" s="97"/>
      <c r="R112" s="97"/>
      <c r="S112" s="97"/>
      <c r="T112" s="97"/>
    </row>
    <row r="113" spans="1:20">
      <c r="A113" s="51"/>
      <c r="B113" s="33" t="s">
        <v>34</v>
      </c>
      <c r="D113" s="190">
        <v>54160</v>
      </c>
      <c r="E113" s="190">
        <v>985</v>
      </c>
      <c r="F113" s="190">
        <v>46013</v>
      </c>
      <c r="G113" s="190">
        <v>723</v>
      </c>
      <c r="H113" s="99"/>
      <c r="I113" s="99"/>
      <c r="J113" s="99"/>
      <c r="K113" s="99"/>
      <c r="L113" s="99"/>
      <c r="M113" s="99"/>
      <c r="N113" s="99"/>
      <c r="O113" s="97"/>
      <c r="P113" s="97"/>
      <c r="Q113" s="97"/>
      <c r="R113" s="97"/>
      <c r="S113" s="97"/>
      <c r="T113" s="97"/>
    </row>
    <row r="114" spans="1:20">
      <c r="A114" s="51"/>
      <c r="B114" s="33" t="s">
        <v>29</v>
      </c>
      <c r="D114" s="190">
        <v>55144</v>
      </c>
      <c r="E114" s="190">
        <v>1195</v>
      </c>
      <c r="F114" s="190">
        <v>47694</v>
      </c>
      <c r="G114" s="190">
        <v>1243</v>
      </c>
      <c r="H114" s="99"/>
      <c r="I114" s="99"/>
      <c r="J114" s="99"/>
      <c r="K114" s="99"/>
      <c r="L114" s="99"/>
      <c r="M114" s="99"/>
      <c r="N114" s="99"/>
      <c r="O114" s="97"/>
      <c r="P114" s="97"/>
      <c r="Q114" s="97"/>
      <c r="R114" s="97"/>
      <c r="S114" s="97"/>
      <c r="T114" s="97"/>
    </row>
    <row r="115" spans="1:20">
      <c r="A115" s="51"/>
      <c r="B115" s="33" t="s">
        <v>32</v>
      </c>
      <c r="D115" s="190">
        <v>55561</v>
      </c>
      <c r="E115" s="190">
        <v>1723</v>
      </c>
      <c r="F115" s="190">
        <v>45508</v>
      </c>
      <c r="G115" s="190">
        <v>2414</v>
      </c>
      <c r="H115" s="99"/>
      <c r="I115" s="99"/>
      <c r="J115" s="99"/>
      <c r="K115" s="99"/>
      <c r="L115" s="99"/>
      <c r="M115" s="99"/>
      <c r="N115" s="99"/>
      <c r="O115" s="97"/>
      <c r="P115" s="97"/>
      <c r="Q115" s="97"/>
      <c r="R115" s="97"/>
      <c r="S115" s="97"/>
      <c r="T115" s="97"/>
    </row>
    <row r="116" spans="1:20">
      <c r="A116" s="51"/>
      <c r="B116" s="33" t="s">
        <v>33</v>
      </c>
      <c r="D116" s="190">
        <v>55880</v>
      </c>
      <c r="E116" s="190">
        <v>1215</v>
      </c>
      <c r="F116" s="190">
        <v>46597</v>
      </c>
      <c r="G116" s="190">
        <v>833</v>
      </c>
      <c r="H116" s="99"/>
      <c r="I116" s="99"/>
      <c r="J116" s="99"/>
      <c r="K116" s="99"/>
      <c r="L116" s="99"/>
      <c r="M116" s="99"/>
      <c r="N116" s="99"/>
      <c r="O116" s="97"/>
      <c r="P116" s="97"/>
      <c r="Q116" s="97"/>
      <c r="R116" s="97"/>
      <c r="S116" s="97"/>
      <c r="T116" s="97"/>
    </row>
    <row r="117" spans="1:20">
      <c r="A117" s="51"/>
      <c r="B117" s="33" t="s">
        <v>35</v>
      </c>
      <c r="D117" s="190">
        <v>60596</v>
      </c>
      <c r="E117" s="190">
        <v>1486</v>
      </c>
      <c r="F117" s="190">
        <v>44247</v>
      </c>
      <c r="G117" s="190">
        <v>2304</v>
      </c>
      <c r="H117" s="99"/>
      <c r="I117" s="99"/>
      <c r="J117" s="99"/>
      <c r="K117" s="99"/>
      <c r="L117" s="99"/>
      <c r="M117" s="99"/>
      <c r="N117" s="99"/>
      <c r="O117" s="97"/>
      <c r="P117" s="97"/>
      <c r="Q117" s="97"/>
      <c r="R117" s="97"/>
      <c r="S117" s="97"/>
      <c r="T117" s="97"/>
    </row>
    <row r="118" spans="1:20">
      <c r="A118" s="51"/>
      <c r="B118" s="33" t="s">
        <v>31</v>
      </c>
      <c r="D118" s="216">
        <v>62439</v>
      </c>
      <c r="E118" s="216">
        <v>1108</v>
      </c>
      <c r="F118" s="216">
        <v>45174</v>
      </c>
      <c r="G118" s="216">
        <v>1284</v>
      </c>
      <c r="H118" s="99"/>
      <c r="I118" s="99"/>
      <c r="J118" s="99"/>
      <c r="K118" s="99"/>
      <c r="L118" s="99"/>
      <c r="M118" s="99"/>
      <c r="N118" s="99"/>
      <c r="O118" s="97"/>
      <c r="P118" s="97"/>
      <c r="Q118" s="97"/>
      <c r="R118" s="97"/>
      <c r="S118" s="97"/>
      <c r="T118" s="97"/>
    </row>
    <row r="119" spans="1:20">
      <c r="A119" s="51"/>
      <c r="B119" s="34" t="s">
        <v>30</v>
      </c>
      <c r="C119" s="285">
        <v>63328</v>
      </c>
      <c r="D119" s="285">
        <v>63328</v>
      </c>
      <c r="E119" s="285">
        <v>1681</v>
      </c>
      <c r="F119" s="285">
        <v>53697</v>
      </c>
      <c r="G119" s="285">
        <v>1148</v>
      </c>
      <c r="H119" s="285">
        <v>53697</v>
      </c>
      <c r="I119" s="99"/>
      <c r="J119" s="99"/>
      <c r="K119" s="99"/>
      <c r="L119" s="99"/>
      <c r="M119" s="99"/>
      <c r="N119" s="99"/>
      <c r="O119" s="97"/>
      <c r="P119" s="97"/>
      <c r="Q119" s="97"/>
      <c r="R119" s="97"/>
      <c r="S119" s="97"/>
      <c r="T119" s="97"/>
    </row>
    <row r="120" spans="1:20">
      <c r="A120" s="51"/>
      <c r="B120" s="33" t="s">
        <v>23</v>
      </c>
      <c r="D120" s="190">
        <v>64865</v>
      </c>
      <c r="E120" s="190">
        <v>1026</v>
      </c>
      <c r="F120" s="190">
        <v>52550</v>
      </c>
      <c r="G120" s="190">
        <v>830</v>
      </c>
      <c r="H120" s="99"/>
      <c r="I120" s="99"/>
      <c r="J120" s="99"/>
      <c r="K120" s="99"/>
      <c r="L120" s="99"/>
      <c r="M120" s="99"/>
      <c r="N120" s="99"/>
      <c r="O120" s="97"/>
      <c r="P120" s="97"/>
      <c r="Q120" s="97"/>
      <c r="R120" s="97"/>
      <c r="S120" s="97"/>
      <c r="T120" s="97"/>
    </row>
    <row r="121" spans="1:20">
      <c r="A121" s="51"/>
      <c r="B121" s="33" t="s">
        <v>28</v>
      </c>
      <c r="D121" s="190">
        <v>65435</v>
      </c>
      <c r="E121" s="190">
        <v>2477</v>
      </c>
      <c r="F121" s="190">
        <v>50454</v>
      </c>
      <c r="G121" s="190">
        <v>1469</v>
      </c>
      <c r="H121" s="99"/>
      <c r="I121" s="99"/>
      <c r="J121" s="99"/>
      <c r="K121" s="99"/>
      <c r="L121" s="99"/>
      <c r="M121" s="99"/>
      <c r="N121" s="99"/>
      <c r="O121" s="97"/>
      <c r="P121" s="97"/>
      <c r="Q121" s="97"/>
      <c r="R121" s="97"/>
      <c r="S121" s="97"/>
      <c r="T121" s="97"/>
    </row>
    <row r="122" spans="1:20">
      <c r="A122" s="51"/>
      <c r="B122" s="33" t="s">
        <v>26</v>
      </c>
      <c r="D122" s="190">
        <v>65990</v>
      </c>
      <c r="E122" s="190">
        <v>934</v>
      </c>
      <c r="F122" s="190">
        <v>51699</v>
      </c>
      <c r="G122" s="190">
        <v>509</v>
      </c>
      <c r="H122" s="99"/>
      <c r="I122" s="99"/>
      <c r="J122" s="99"/>
      <c r="K122" s="99"/>
      <c r="L122" s="99"/>
      <c r="M122" s="99"/>
      <c r="N122" s="99"/>
      <c r="O122" s="97"/>
      <c r="P122" s="97"/>
      <c r="Q122" s="97"/>
      <c r="R122" s="97"/>
      <c r="S122" s="97"/>
      <c r="T122" s="97"/>
    </row>
    <row r="123" spans="1:20">
      <c r="A123" s="51"/>
      <c r="B123" s="33" t="s">
        <v>27</v>
      </c>
      <c r="D123" s="190">
        <v>67691</v>
      </c>
      <c r="E123" s="190">
        <v>1613</v>
      </c>
      <c r="F123" s="190">
        <v>51933</v>
      </c>
      <c r="G123" s="190">
        <v>911</v>
      </c>
      <c r="H123" s="99"/>
      <c r="I123" s="99"/>
      <c r="J123" s="99"/>
      <c r="K123" s="99"/>
      <c r="L123" s="99"/>
      <c r="M123" s="99"/>
      <c r="N123" s="99"/>
      <c r="O123" s="97"/>
      <c r="P123" s="97"/>
      <c r="Q123" s="97"/>
      <c r="R123" s="97"/>
      <c r="S123" s="97"/>
      <c r="T123" s="97"/>
    </row>
    <row r="124" spans="1:20">
      <c r="A124" s="51"/>
      <c r="B124" s="33" t="s">
        <v>22</v>
      </c>
      <c r="D124" s="190">
        <v>70529</v>
      </c>
      <c r="E124" s="190">
        <v>2099</v>
      </c>
      <c r="F124" s="190">
        <v>52096</v>
      </c>
      <c r="G124" s="190">
        <v>1457</v>
      </c>
      <c r="H124" s="101"/>
      <c r="I124" s="101"/>
      <c r="J124" s="101"/>
      <c r="K124" s="101"/>
      <c r="L124" s="101"/>
      <c r="M124" s="101"/>
      <c r="N124" s="101"/>
      <c r="O124" s="97"/>
      <c r="P124" s="97"/>
      <c r="Q124" s="97"/>
      <c r="R124" s="97"/>
      <c r="S124" s="97"/>
      <c r="T124" s="97"/>
    </row>
    <row r="125" spans="1:20">
      <c r="A125" s="51"/>
      <c r="B125" s="33" t="s">
        <v>24</v>
      </c>
      <c r="D125" s="190">
        <v>72347</v>
      </c>
      <c r="E125" s="190">
        <v>991</v>
      </c>
      <c r="F125" s="190">
        <v>56267</v>
      </c>
      <c r="G125" s="190">
        <v>905</v>
      </c>
      <c r="H125" s="99"/>
      <c r="I125" s="99"/>
      <c r="J125" s="99"/>
      <c r="K125" s="99"/>
      <c r="L125" s="99"/>
      <c r="M125" s="99"/>
      <c r="N125" s="99"/>
      <c r="O125" s="97"/>
      <c r="P125" s="97"/>
      <c r="Q125" s="97"/>
      <c r="R125" s="97"/>
      <c r="S125" s="97"/>
      <c r="T125" s="97"/>
    </row>
    <row r="126" spans="1:20">
      <c r="A126" s="51"/>
      <c r="B126" s="33" t="s">
        <v>25</v>
      </c>
      <c r="D126" s="190">
        <v>80319</v>
      </c>
      <c r="E126" s="190">
        <v>1576</v>
      </c>
      <c r="F126" s="190">
        <v>54305</v>
      </c>
      <c r="G126" s="190">
        <v>940</v>
      </c>
      <c r="H126" s="99"/>
      <c r="I126" s="99"/>
      <c r="J126" s="99"/>
      <c r="K126" s="99"/>
      <c r="L126" s="99"/>
      <c r="M126" s="99"/>
      <c r="N126" s="99"/>
      <c r="O126" s="97"/>
      <c r="P126" s="97"/>
      <c r="Q126" s="97"/>
      <c r="R126" s="97"/>
      <c r="S126" s="97"/>
      <c r="T126" s="97"/>
    </row>
    <row r="127" spans="1:20">
      <c r="A127" s="51"/>
      <c r="B127" s="33" t="s">
        <v>21</v>
      </c>
      <c r="D127" s="190">
        <v>81983</v>
      </c>
      <c r="E127" s="190">
        <v>1841</v>
      </c>
      <c r="F127" s="190">
        <v>61808</v>
      </c>
      <c r="G127" s="190">
        <v>1466</v>
      </c>
      <c r="H127" s="99"/>
      <c r="I127" s="99"/>
      <c r="J127" s="99"/>
      <c r="K127" s="99"/>
      <c r="L127" s="99"/>
      <c r="M127" s="99"/>
      <c r="N127" s="99"/>
      <c r="O127" s="97"/>
      <c r="P127" s="97"/>
      <c r="Q127" s="97"/>
      <c r="R127" s="97"/>
      <c r="S127" s="97"/>
      <c r="T127" s="97"/>
    </row>
    <row r="128" spans="1:20">
      <c r="A128" s="51"/>
      <c r="B128" s="33" t="s">
        <v>20</v>
      </c>
      <c r="D128" s="190">
        <v>86194</v>
      </c>
      <c r="E128" s="190">
        <v>1730</v>
      </c>
      <c r="F128" s="190">
        <v>61727</v>
      </c>
      <c r="G128" s="190">
        <v>843</v>
      </c>
      <c r="H128" s="99"/>
      <c r="I128" s="99"/>
      <c r="J128" s="99"/>
      <c r="K128" s="99"/>
      <c r="L128" s="99"/>
      <c r="M128" s="99"/>
      <c r="N128" s="99"/>
      <c r="O128" s="97"/>
      <c r="P128" s="97"/>
      <c r="Q128" s="97"/>
      <c r="R128" s="97"/>
      <c r="S128" s="97"/>
      <c r="T128" s="97"/>
    </row>
    <row r="129" spans="1:83">
      <c r="A129" s="51"/>
      <c r="B129" s="33" t="s">
        <v>19</v>
      </c>
      <c r="D129" s="190">
        <v>90147</v>
      </c>
      <c r="E129" s="190">
        <v>3517</v>
      </c>
      <c r="F129" s="190">
        <v>65963</v>
      </c>
      <c r="G129" s="190">
        <v>1944</v>
      </c>
      <c r="H129" s="99"/>
      <c r="I129" s="99"/>
      <c r="J129" s="99"/>
      <c r="K129" s="99"/>
      <c r="L129" s="99"/>
      <c r="M129" s="99"/>
      <c r="N129" s="99"/>
      <c r="O129" s="97"/>
      <c r="P129" s="97"/>
      <c r="Q129" s="97"/>
      <c r="R129" s="97"/>
      <c r="S129" s="97"/>
      <c r="T129" s="97"/>
    </row>
    <row r="131" spans="1:83" s="441" customFormat="1"/>
    <row r="132" spans="1:83" s="441" customFormat="1"/>
    <row r="133" spans="1:83" ht="26.45" customHeight="1">
      <c r="A133" s="458" t="s">
        <v>245</v>
      </c>
      <c r="B133" s="458"/>
      <c r="C133" s="458"/>
      <c r="D133" s="458"/>
      <c r="E133" s="458"/>
      <c r="F133" s="458"/>
      <c r="G133" s="227"/>
      <c r="H133" s="227"/>
      <c r="I133" s="227"/>
      <c r="J133" s="227"/>
      <c r="K133" s="227"/>
      <c r="L133" s="227"/>
      <c r="M133" s="227"/>
      <c r="N133" s="227"/>
      <c r="O133" s="227"/>
      <c r="P133" s="227"/>
      <c r="Q133" s="227"/>
      <c r="R133" s="227"/>
      <c r="S133" s="227"/>
      <c r="T133" s="227"/>
    </row>
    <row r="134" spans="1:83">
      <c r="A134" s="458" t="s">
        <v>246</v>
      </c>
      <c r="B134" s="458"/>
      <c r="C134" s="458"/>
      <c r="D134" s="458"/>
      <c r="E134" s="458"/>
      <c r="F134" s="458"/>
      <c r="G134" s="227"/>
      <c r="H134" s="227"/>
      <c r="I134" s="227"/>
      <c r="J134" s="227"/>
      <c r="K134" s="227"/>
      <c r="L134" s="227"/>
      <c r="M134" s="227"/>
      <c r="N134" s="227"/>
      <c r="O134" s="227"/>
      <c r="P134" s="227"/>
      <c r="Q134" s="227"/>
      <c r="R134" s="227"/>
      <c r="S134" s="227"/>
      <c r="T134" s="227"/>
    </row>
    <row r="135" spans="1:83" s="349" customFormat="1">
      <c r="A135" s="454" t="s">
        <v>452</v>
      </c>
      <c r="B135" s="454"/>
      <c r="C135" s="454"/>
      <c r="D135" s="454"/>
      <c r="E135" s="454"/>
      <c r="F135" s="454"/>
      <c r="G135" s="454"/>
      <c r="H135" s="454"/>
      <c r="I135" s="45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c r="BL135" s="84"/>
      <c r="BM135" s="84"/>
      <c r="BN135" s="84"/>
      <c r="BO135" s="84"/>
      <c r="BP135" s="84"/>
      <c r="BQ135" s="84"/>
      <c r="BR135" s="84"/>
      <c r="BS135" s="84"/>
      <c r="BT135" s="84"/>
      <c r="BU135" s="84"/>
      <c r="BV135" s="84"/>
      <c r="BW135" s="84"/>
      <c r="BX135" s="84"/>
      <c r="BY135" s="84"/>
      <c r="BZ135" s="84"/>
      <c r="CA135" s="84"/>
      <c r="CB135" s="84"/>
      <c r="CC135" s="84"/>
      <c r="CD135" s="84"/>
    </row>
    <row r="136" spans="1:83" s="349" customFormat="1">
      <c r="A136" s="354"/>
      <c r="B136" s="354"/>
      <c r="C136" s="354"/>
      <c r="D136" s="354"/>
      <c r="E136" s="354"/>
      <c r="F136" s="354"/>
      <c r="G136" s="354"/>
      <c r="H136" s="354"/>
      <c r="I136" s="35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row>
    <row r="137" spans="1:83" s="349" customFormat="1">
      <c r="A137" s="354"/>
      <c r="B137" s="354"/>
      <c r="C137" s="471" t="s">
        <v>241</v>
      </c>
      <c r="D137" s="471"/>
      <c r="E137" s="471"/>
      <c r="F137" s="471"/>
      <c r="G137" s="354"/>
      <c r="H137" s="354"/>
      <c r="I137" s="35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row>
    <row r="138" spans="1:83" s="349" customFormat="1" ht="24">
      <c r="A138" s="350"/>
      <c r="B138" s="360"/>
      <c r="C138" s="357" t="s">
        <v>242</v>
      </c>
      <c r="D138" s="357" t="s">
        <v>243</v>
      </c>
      <c r="E138" s="357" t="s">
        <v>244</v>
      </c>
      <c r="F138" s="357" t="s">
        <v>243</v>
      </c>
    </row>
    <row r="139" spans="1:83" s="349" customFormat="1">
      <c r="A139" s="350"/>
      <c r="B139" s="356" t="s">
        <v>30</v>
      </c>
      <c r="C139" s="285">
        <v>63328</v>
      </c>
      <c r="D139" s="285">
        <v>1681</v>
      </c>
      <c r="E139" s="285">
        <v>53697</v>
      </c>
      <c r="F139" s="285">
        <v>1148</v>
      </c>
    </row>
    <row r="140" spans="1:83" s="349" customFormat="1">
      <c r="A140" s="350"/>
      <c r="B140" s="358" t="s">
        <v>55</v>
      </c>
      <c r="C140" s="359">
        <v>63264</v>
      </c>
      <c r="D140" s="359">
        <v>380</v>
      </c>
      <c r="E140" s="359">
        <v>51055</v>
      </c>
      <c r="F140" s="359">
        <v>192</v>
      </c>
    </row>
    <row r="141" spans="1:83" s="349" customFormat="1">
      <c r="A141" s="350"/>
      <c r="B141" s="93" t="s">
        <v>64</v>
      </c>
      <c r="C141" s="230">
        <v>50859</v>
      </c>
      <c r="D141" s="230">
        <v>95</v>
      </c>
      <c r="E141" s="230">
        <v>40760</v>
      </c>
      <c r="F141" s="230">
        <v>65</v>
      </c>
    </row>
    <row r="142" spans="1:83" s="349" customFormat="1">
      <c r="A142" s="350"/>
      <c r="B142" s="350"/>
      <c r="C142" s="350"/>
      <c r="D142" s="350"/>
      <c r="E142" s="350"/>
      <c r="F142" s="350"/>
    </row>
    <row r="143" spans="1:83" s="349" customFormat="1">
      <c r="A143" s="458" t="s">
        <v>453</v>
      </c>
      <c r="B143" s="458"/>
      <c r="C143" s="458"/>
      <c r="D143" s="458"/>
      <c r="E143" s="458"/>
      <c r="F143" s="458"/>
    </row>
    <row r="144" spans="1:83" s="349" customFormat="1">
      <c r="A144" s="458"/>
      <c r="B144" s="458"/>
      <c r="C144" s="458"/>
      <c r="D144" s="458"/>
      <c r="E144" s="458"/>
      <c r="F144" s="458"/>
    </row>
    <row r="145" spans="1:20" s="355" customFormat="1">
      <c r="A145" s="458" t="s">
        <v>246</v>
      </c>
      <c r="B145" s="458"/>
      <c r="C145" s="458"/>
      <c r="D145" s="458"/>
      <c r="E145" s="458"/>
      <c r="F145" s="458"/>
    </row>
    <row r="146" spans="1:20">
      <c r="A146" s="257"/>
      <c r="B146" s="257"/>
      <c r="C146" s="257"/>
      <c r="D146" s="257"/>
      <c r="E146" s="257"/>
      <c r="F146" s="257"/>
      <c r="G146" s="227"/>
      <c r="H146" s="227"/>
      <c r="I146" s="227"/>
      <c r="J146" s="227"/>
      <c r="K146" s="227"/>
      <c r="L146" s="227"/>
      <c r="M146" s="227"/>
      <c r="N146" s="227"/>
      <c r="O146" s="227"/>
      <c r="P146" s="227"/>
      <c r="Q146" s="227"/>
      <c r="R146" s="227"/>
      <c r="S146" s="227"/>
      <c r="T146" s="227"/>
    </row>
    <row r="147" spans="1:20" s="84" customFormat="1">
      <c r="A147" s="454" t="s">
        <v>443</v>
      </c>
      <c r="B147" s="454"/>
      <c r="C147" s="454"/>
      <c r="D147" s="454"/>
      <c r="E147" s="454"/>
      <c r="F147" s="454"/>
      <c r="G147" s="454"/>
      <c r="H147" s="454"/>
      <c r="I147" s="454"/>
    </row>
    <row r="148" spans="1:20">
      <c r="A148" s="227"/>
      <c r="B148" s="227"/>
      <c r="C148" s="227"/>
      <c r="D148" s="227"/>
      <c r="E148" s="227"/>
      <c r="F148" s="227"/>
      <c r="G148" s="227"/>
      <c r="H148" s="227"/>
      <c r="I148" s="227"/>
      <c r="J148" s="4"/>
      <c r="K148" s="4"/>
      <c r="L148" s="5"/>
      <c r="M148" s="5"/>
      <c r="N148" s="5"/>
      <c r="O148" s="5"/>
      <c r="P148" s="4"/>
      <c r="Q148" s="4"/>
      <c r="R148" s="4"/>
      <c r="S148" s="4"/>
      <c r="T148" s="4"/>
    </row>
    <row r="149" spans="1:20">
      <c r="A149" s="227"/>
      <c r="B149" s="227"/>
      <c r="C149" s="471" t="s">
        <v>241</v>
      </c>
      <c r="D149" s="471"/>
      <c r="E149" s="471"/>
      <c r="F149" s="471"/>
      <c r="G149" s="227"/>
      <c r="H149" s="227"/>
      <c r="I149" s="227"/>
      <c r="J149" s="4"/>
      <c r="K149" s="4"/>
      <c r="L149" s="5"/>
      <c r="M149" s="5"/>
      <c r="N149" s="5"/>
      <c r="O149" s="5"/>
      <c r="P149" s="4"/>
      <c r="Q149" s="4"/>
      <c r="R149" s="4"/>
      <c r="S149" s="4"/>
      <c r="T149" s="4"/>
    </row>
    <row r="150" spans="1:20" ht="24">
      <c r="A150" s="227"/>
      <c r="B150" s="1"/>
      <c r="C150" s="81" t="s">
        <v>242</v>
      </c>
      <c r="D150" s="81" t="s">
        <v>243</v>
      </c>
      <c r="E150" s="81" t="s">
        <v>244</v>
      </c>
      <c r="F150" s="81" t="s">
        <v>243</v>
      </c>
      <c r="G150" s="227"/>
      <c r="H150" s="227"/>
      <c r="I150" s="227"/>
      <c r="J150" s="227"/>
      <c r="K150" s="227"/>
      <c r="L150" s="12"/>
      <c r="M150" s="12"/>
      <c r="N150" s="12"/>
      <c r="O150" s="12"/>
      <c r="P150" s="227"/>
      <c r="Q150" s="227"/>
      <c r="R150" s="227"/>
      <c r="S150" s="227"/>
      <c r="T150" s="227"/>
    </row>
    <row r="151" spans="1:20">
      <c r="A151" s="227"/>
      <c r="B151" s="33">
        <v>2013</v>
      </c>
      <c r="C151" s="239">
        <v>62290</v>
      </c>
      <c r="D151" s="239">
        <v>1811</v>
      </c>
      <c r="E151" s="239">
        <v>50952</v>
      </c>
      <c r="F151" s="239">
        <v>1360</v>
      </c>
      <c r="G151" s="227"/>
      <c r="H151" s="227"/>
      <c r="I151" s="227"/>
      <c r="J151" s="227"/>
      <c r="K151" s="227"/>
      <c r="L151" s="12"/>
      <c r="M151" s="12"/>
      <c r="N151" s="12"/>
      <c r="O151" s="12"/>
      <c r="P151" s="227"/>
      <c r="Q151" s="227"/>
      <c r="R151" s="227"/>
      <c r="S151" s="227"/>
      <c r="T151" s="227"/>
    </row>
    <row r="152" spans="1:20">
      <c r="A152" s="227"/>
      <c r="B152" s="33">
        <v>2014</v>
      </c>
      <c r="C152" s="239">
        <v>61890</v>
      </c>
      <c r="D152" s="239">
        <v>1333</v>
      </c>
      <c r="E152" s="239">
        <v>52002</v>
      </c>
      <c r="F152" s="239">
        <v>984</v>
      </c>
      <c r="G152" s="227"/>
      <c r="H152" s="227"/>
      <c r="I152" s="227"/>
      <c r="J152" s="227"/>
      <c r="K152" s="227"/>
      <c r="L152" s="12"/>
      <c r="M152" s="12"/>
      <c r="N152" s="12"/>
      <c r="O152" s="12"/>
      <c r="P152" s="227"/>
      <c r="Q152" s="227"/>
      <c r="R152" s="227"/>
      <c r="S152" s="227"/>
      <c r="T152" s="227"/>
    </row>
    <row r="153" spans="1:20">
      <c r="A153" s="227"/>
      <c r="B153" s="33">
        <v>2015</v>
      </c>
      <c r="C153" s="239">
        <v>62325</v>
      </c>
      <c r="D153" s="239">
        <v>1407</v>
      </c>
      <c r="E153" s="239">
        <v>52239</v>
      </c>
      <c r="F153" s="239">
        <v>921</v>
      </c>
      <c r="G153" s="227"/>
      <c r="H153" s="227"/>
      <c r="I153" s="227"/>
      <c r="J153" s="227"/>
      <c r="K153" s="227"/>
      <c r="L153" s="12"/>
      <c r="M153" s="12"/>
      <c r="N153" s="12"/>
      <c r="O153" s="12"/>
      <c r="P153" s="227"/>
      <c r="Q153" s="227"/>
      <c r="R153" s="227"/>
      <c r="S153" s="227"/>
      <c r="T153" s="227"/>
    </row>
    <row r="154" spans="1:20">
      <c r="A154" s="227"/>
      <c r="B154" s="21">
        <v>2016</v>
      </c>
      <c r="C154" s="239">
        <v>62118</v>
      </c>
      <c r="D154" s="239">
        <v>1414</v>
      </c>
      <c r="E154" s="239">
        <v>52718</v>
      </c>
      <c r="F154" s="239">
        <v>1309</v>
      </c>
      <c r="G154" s="227"/>
      <c r="H154" s="227"/>
      <c r="I154" s="227"/>
      <c r="J154" s="227"/>
      <c r="K154" s="227"/>
      <c r="L154" s="12"/>
      <c r="M154" s="12"/>
      <c r="N154" s="12"/>
      <c r="O154" s="12"/>
      <c r="P154" s="227"/>
      <c r="Q154" s="227"/>
      <c r="R154" s="227"/>
      <c r="S154" s="227"/>
      <c r="T154" s="227"/>
    </row>
    <row r="155" spans="1:20">
      <c r="A155" s="227"/>
      <c r="B155" s="68">
        <v>2017</v>
      </c>
      <c r="C155" s="230">
        <v>63328</v>
      </c>
      <c r="D155" s="230">
        <v>1681</v>
      </c>
      <c r="E155" s="230">
        <v>53697</v>
      </c>
      <c r="F155" s="230">
        <v>1148</v>
      </c>
      <c r="G155" s="227"/>
      <c r="H155" s="227"/>
      <c r="I155" s="227"/>
      <c r="J155" s="227"/>
      <c r="K155" s="227"/>
      <c r="L155" s="12"/>
      <c r="M155" s="12"/>
      <c r="N155" s="12"/>
      <c r="O155" s="12"/>
      <c r="P155" s="227"/>
      <c r="Q155" s="227"/>
      <c r="R155" s="227"/>
      <c r="S155" s="227"/>
      <c r="T155" s="227"/>
    </row>
    <row r="157" spans="1:20" ht="26.45" customHeight="1">
      <c r="A157" s="458" t="s">
        <v>245</v>
      </c>
      <c r="B157" s="458"/>
      <c r="C157" s="458"/>
      <c r="D157" s="458"/>
      <c r="E157" s="458"/>
      <c r="F157" s="458"/>
    </row>
    <row r="158" spans="1:20">
      <c r="A158" s="458" t="s">
        <v>76</v>
      </c>
      <c r="B158" s="458"/>
      <c r="C158" s="458"/>
      <c r="D158" s="458"/>
      <c r="E158" s="458"/>
      <c r="F158" s="458"/>
    </row>
    <row r="160" spans="1:20" s="441" customFormat="1"/>
    <row r="161" spans="1:6" s="441" customFormat="1"/>
    <row r="162" spans="1:6" s="84" customFormat="1">
      <c r="A162" s="454" t="s">
        <v>386</v>
      </c>
      <c r="B162" s="454"/>
      <c r="C162" s="454"/>
      <c r="D162" s="454"/>
      <c r="E162" s="454"/>
      <c r="F162" s="454"/>
    </row>
    <row r="164" spans="1:6">
      <c r="A164" s="227"/>
      <c r="B164" s="227"/>
      <c r="C164" s="471" t="s">
        <v>241</v>
      </c>
      <c r="D164" s="471"/>
      <c r="E164" s="471"/>
      <c r="F164" s="471"/>
    </row>
    <row r="165" spans="1:6" ht="24">
      <c r="A165" s="227"/>
      <c r="B165" s="259"/>
      <c r="C165" s="81" t="s">
        <v>242</v>
      </c>
      <c r="D165" s="81" t="s">
        <v>243</v>
      </c>
      <c r="E165" s="81" t="s">
        <v>244</v>
      </c>
      <c r="F165" s="81" t="s">
        <v>243</v>
      </c>
    </row>
    <row r="166" spans="1:6" s="349" customFormat="1">
      <c r="A166" s="6" t="s">
        <v>458</v>
      </c>
      <c r="B166" s="441" t="s">
        <v>409</v>
      </c>
      <c r="C166" s="359">
        <v>135604</v>
      </c>
      <c r="D166" s="359">
        <v>10577</v>
      </c>
      <c r="E166" s="359">
        <v>84271</v>
      </c>
      <c r="F166" s="359">
        <v>6479</v>
      </c>
    </row>
    <row r="167" spans="1:6" s="349" customFormat="1">
      <c r="A167" s="6" t="s">
        <v>459</v>
      </c>
      <c r="B167" s="441" t="s">
        <v>402</v>
      </c>
      <c r="C167" s="359">
        <v>76759</v>
      </c>
      <c r="D167" s="359">
        <v>7030</v>
      </c>
      <c r="E167" s="359">
        <v>61748</v>
      </c>
      <c r="F167" s="359">
        <v>3238</v>
      </c>
    </row>
    <row r="168" spans="1:6" s="349" customFormat="1">
      <c r="A168" s="6" t="s">
        <v>460</v>
      </c>
      <c r="B168" s="441" t="s">
        <v>408</v>
      </c>
      <c r="C168" s="359">
        <v>30991</v>
      </c>
      <c r="D168" s="359">
        <v>1565</v>
      </c>
      <c r="E168" s="359">
        <v>36459</v>
      </c>
      <c r="F168" s="359">
        <v>1763</v>
      </c>
    </row>
    <row r="169" spans="1:6">
      <c r="A169" s="227"/>
      <c r="B169" s="441" t="s">
        <v>408</v>
      </c>
      <c r="C169" s="230">
        <v>30991</v>
      </c>
      <c r="D169" s="230">
        <v>1565</v>
      </c>
      <c r="E169" s="230">
        <v>36459</v>
      </c>
      <c r="F169" s="230">
        <v>1763</v>
      </c>
    </row>
    <row r="170" spans="1:6">
      <c r="A170" s="227"/>
      <c r="B170" s="441" t="s">
        <v>398</v>
      </c>
      <c r="C170" s="230">
        <v>57751</v>
      </c>
      <c r="D170" s="230">
        <v>3329</v>
      </c>
      <c r="E170" s="230">
        <v>49303</v>
      </c>
      <c r="F170" s="230">
        <v>2540</v>
      </c>
    </row>
    <row r="171" spans="1:6">
      <c r="A171" s="227"/>
      <c r="B171" s="441" t="s">
        <v>545</v>
      </c>
      <c r="C171" s="230">
        <v>58818</v>
      </c>
      <c r="D171" s="230">
        <v>9913</v>
      </c>
      <c r="E171" s="230">
        <v>38833</v>
      </c>
      <c r="F171" s="230">
        <v>15752</v>
      </c>
    </row>
    <row r="172" spans="1:6">
      <c r="A172" s="227"/>
      <c r="B172" s="441" t="s">
        <v>397</v>
      </c>
      <c r="C172" s="230">
        <v>59186</v>
      </c>
      <c r="D172" s="230">
        <v>3838</v>
      </c>
      <c r="E172" s="230">
        <v>55117</v>
      </c>
      <c r="F172" s="230">
        <v>2711</v>
      </c>
    </row>
    <row r="173" spans="1:6">
      <c r="A173" s="227"/>
      <c r="B173" s="441" t="s">
        <v>396</v>
      </c>
      <c r="C173" s="230">
        <v>70627</v>
      </c>
      <c r="D173" s="230">
        <v>6011</v>
      </c>
      <c r="E173" s="345" t="s">
        <v>428</v>
      </c>
      <c r="F173" s="230">
        <v>3013</v>
      </c>
    </row>
    <row r="174" spans="1:6">
      <c r="A174" s="227"/>
      <c r="B174" s="441" t="s">
        <v>402</v>
      </c>
      <c r="C174" s="230">
        <v>76759</v>
      </c>
      <c r="D174" s="230">
        <v>7030</v>
      </c>
      <c r="E174" s="230">
        <v>61748</v>
      </c>
      <c r="F174" s="230">
        <v>3238</v>
      </c>
    </row>
    <row r="175" spans="1:6">
      <c r="A175" s="227"/>
      <c r="B175" s="441" t="s">
        <v>400</v>
      </c>
      <c r="C175" s="230">
        <v>100000</v>
      </c>
      <c r="D175" s="230">
        <v>14242</v>
      </c>
      <c r="E175" s="230">
        <v>59342</v>
      </c>
      <c r="F175" s="230">
        <v>15406</v>
      </c>
    </row>
    <row r="176" spans="1:6">
      <c r="A176" s="227"/>
      <c r="B176" s="441" t="s">
        <v>546</v>
      </c>
      <c r="C176" s="230">
        <v>102500</v>
      </c>
      <c r="D176" s="230">
        <v>10689</v>
      </c>
      <c r="E176" s="230">
        <v>78262</v>
      </c>
      <c r="F176" s="230">
        <v>8379</v>
      </c>
    </row>
    <row r="177" spans="1:6">
      <c r="A177" s="227"/>
      <c r="B177" s="441" t="s">
        <v>403</v>
      </c>
      <c r="C177" s="230">
        <v>108889</v>
      </c>
      <c r="D177" s="359">
        <v>17484</v>
      </c>
      <c r="E177" s="230">
        <v>97143</v>
      </c>
      <c r="F177" s="230">
        <v>15265</v>
      </c>
    </row>
    <row r="178" spans="1:6">
      <c r="A178" s="227"/>
      <c r="B178" s="441" t="s">
        <v>418</v>
      </c>
      <c r="C178" s="230">
        <v>113133</v>
      </c>
      <c r="D178" s="266">
        <v>17634</v>
      </c>
      <c r="E178" s="230">
        <v>79837</v>
      </c>
      <c r="F178" s="230">
        <v>21027</v>
      </c>
    </row>
    <row r="179" spans="1:6">
      <c r="A179" s="227"/>
      <c r="B179" s="441" t="s">
        <v>543</v>
      </c>
      <c r="C179" s="230">
        <v>115156</v>
      </c>
      <c r="D179" s="230">
        <v>17324</v>
      </c>
      <c r="E179" s="230">
        <v>77818</v>
      </c>
      <c r="F179" s="230">
        <v>5730</v>
      </c>
    </row>
    <row r="180" spans="1:6">
      <c r="A180" s="227"/>
      <c r="B180" s="441" t="s">
        <v>409</v>
      </c>
      <c r="C180" s="230">
        <v>135604</v>
      </c>
      <c r="D180" s="230">
        <v>10577</v>
      </c>
      <c r="E180" s="230">
        <v>84271</v>
      </c>
      <c r="F180" s="230">
        <v>6479</v>
      </c>
    </row>
    <row r="181" spans="1:6">
      <c r="A181" s="227"/>
    </row>
    <row r="182" spans="1:6" ht="26.45" customHeight="1"/>
    <row r="240" spans="1:6">
      <c r="A240" s="458" t="s">
        <v>245</v>
      </c>
      <c r="B240" s="458"/>
      <c r="C240" s="458"/>
      <c r="D240" s="458"/>
      <c r="E240" s="458"/>
      <c r="F240" s="458"/>
    </row>
    <row r="241" spans="1:6">
      <c r="A241" s="458" t="s">
        <v>246</v>
      </c>
      <c r="B241" s="458"/>
      <c r="C241" s="458"/>
      <c r="D241" s="458"/>
      <c r="E241" s="458"/>
      <c r="F241" s="458"/>
    </row>
  </sheetData>
  <sortState ref="B170:F180">
    <sortCondition ref="C170:C180"/>
  </sortState>
  <mergeCells count="32">
    <mergeCell ref="J45:N45"/>
    <mergeCell ref="C149:F149"/>
    <mergeCell ref="A157:F157"/>
    <mergeCell ref="A158:F158"/>
    <mergeCell ref="C107:F107"/>
    <mergeCell ref="A133:F133"/>
    <mergeCell ref="A134:F134"/>
    <mergeCell ref="A147:I147"/>
    <mergeCell ref="A101:F101"/>
    <mergeCell ref="A102:F102"/>
    <mergeCell ref="A135:I135"/>
    <mergeCell ref="A143:F144"/>
    <mergeCell ref="K76:O76"/>
    <mergeCell ref="A39:F39"/>
    <mergeCell ref="A40:F40"/>
    <mergeCell ref="A105:F105"/>
    <mergeCell ref="A43:F43"/>
    <mergeCell ref="C45:I45"/>
    <mergeCell ref="A162:F162"/>
    <mergeCell ref="C164:F164"/>
    <mergeCell ref="A240:F240"/>
    <mergeCell ref="A241:F241"/>
    <mergeCell ref="A71:F71"/>
    <mergeCell ref="A72:F72"/>
    <mergeCell ref="C137:F137"/>
    <mergeCell ref="A145:F145"/>
    <mergeCell ref="D76:J76"/>
    <mergeCell ref="A1:F1"/>
    <mergeCell ref="A28:F28"/>
    <mergeCell ref="A29:F29"/>
    <mergeCell ref="C3:F3"/>
    <mergeCell ref="A31:F31"/>
  </mergeCell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Z161"/>
  <sheetViews>
    <sheetView topLeftCell="A148" zoomScale="90" zoomScaleNormal="90" workbookViewId="0">
      <selection activeCell="I167" sqref="I167"/>
    </sheetView>
  </sheetViews>
  <sheetFormatPr defaultRowHeight="15"/>
  <cols>
    <col min="2" max="2" width="19" bestFit="1" customWidth="1"/>
  </cols>
  <sheetData>
    <row r="1" spans="1:26" s="286" customFormat="1">
      <c r="A1" s="454" t="s">
        <v>247</v>
      </c>
      <c r="B1" s="454"/>
      <c r="C1" s="454"/>
      <c r="D1" s="454"/>
      <c r="E1" s="454"/>
      <c r="F1" s="454"/>
      <c r="G1" s="454"/>
      <c r="H1" s="454"/>
      <c r="I1" s="84"/>
      <c r="J1" s="84"/>
      <c r="K1" s="84"/>
      <c r="L1" s="84"/>
      <c r="M1" s="84"/>
      <c r="N1" s="84"/>
      <c r="O1" s="84"/>
      <c r="P1" s="84"/>
      <c r="Q1" s="84"/>
      <c r="R1" s="84"/>
      <c r="S1" s="84"/>
      <c r="T1" s="84"/>
      <c r="U1" s="84"/>
      <c r="V1" s="84"/>
      <c r="W1" s="84"/>
      <c r="X1" s="84"/>
      <c r="Y1" s="84"/>
      <c r="Z1" s="84"/>
    </row>
    <row r="2" spans="1:26" s="218" customFormat="1">
      <c r="A2" s="220"/>
      <c r="B2" s="220"/>
      <c r="C2" s="220"/>
      <c r="D2" s="220"/>
      <c r="E2" s="220"/>
      <c r="F2" s="220"/>
      <c r="G2" s="220"/>
      <c r="H2" s="220"/>
      <c r="I2" s="221"/>
      <c r="J2" s="221"/>
      <c r="K2" s="221"/>
      <c r="L2" s="221"/>
      <c r="M2" s="221"/>
      <c r="N2" s="221"/>
      <c r="O2" s="221"/>
      <c r="P2" s="221"/>
      <c r="Q2" s="221"/>
      <c r="R2" s="221"/>
      <c r="S2" s="221"/>
      <c r="T2" s="221"/>
      <c r="U2" s="221"/>
      <c r="V2" s="221"/>
      <c r="W2" s="221"/>
      <c r="X2" s="221"/>
      <c r="Y2" s="221"/>
      <c r="Z2" s="221"/>
    </row>
    <row r="3" spans="1:26" ht="60">
      <c r="A3" s="227"/>
      <c r="B3" t="s">
        <v>82</v>
      </c>
      <c r="C3" s="12" t="s">
        <v>248</v>
      </c>
      <c r="D3" s="12" t="s">
        <v>249</v>
      </c>
      <c r="E3" s="227"/>
      <c r="F3" s="227" t="s">
        <v>250</v>
      </c>
      <c r="G3" s="227" t="s">
        <v>251</v>
      </c>
      <c r="H3" s="227"/>
      <c r="I3" s="227"/>
      <c r="J3" s="227"/>
      <c r="K3" s="227"/>
      <c r="L3" s="227"/>
      <c r="M3" s="227"/>
      <c r="N3" s="227"/>
      <c r="O3" s="227"/>
      <c r="P3" s="227"/>
      <c r="Q3" s="227"/>
      <c r="R3" s="227"/>
      <c r="S3" s="227"/>
      <c r="T3" s="227"/>
      <c r="U3" s="227"/>
      <c r="V3" s="227"/>
      <c r="W3" s="227"/>
      <c r="X3" s="227"/>
      <c r="Y3" s="227"/>
      <c r="Z3" s="227"/>
    </row>
    <row r="4" spans="1:26">
      <c r="A4" s="227" t="s">
        <v>19</v>
      </c>
      <c r="C4" s="227">
        <v>51</v>
      </c>
      <c r="D4" s="227">
        <v>0.4</v>
      </c>
      <c r="E4" s="227"/>
      <c r="F4" s="227">
        <v>707</v>
      </c>
      <c r="G4" s="227">
        <v>5.6</v>
      </c>
      <c r="H4" s="227"/>
      <c r="I4" s="227"/>
      <c r="J4" s="227"/>
      <c r="K4" s="227"/>
      <c r="L4" s="227"/>
      <c r="M4" s="227"/>
      <c r="N4" s="227"/>
      <c r="O4" s="227"/>
      <c r="P4" s="227"/>
      <c r="Q4" s="227"/>
      <c r="R4" s="227"/>
      <c r="S4" s="227"/>
      <c r="T4" s="227"/>
      <c r="U4" s="227"/>
      <c r="V4" s="227"/>
      <c r="W4" s="227"/>
      <c r="X4" s="227"/>
      <c r="Y4" s="227"/>
      <c r="Z4" s="227"/>
    </row>
    <row r="5" spans="1:26">
      <c r="A5" s="227" t="s">
        <v>22</v>
      </c>
      <c r="C5" s="227">
        <v>81</v>
      </c>
      <c r="D5" s="227">
        <v>0.6</v>
      </c>
      <c r="E5" s="227"/>
      <c r="F5" s="227">
        <v>1177</v>
      </c>
      <c r="G5" s="227">
        <v>8.1999999999999993</v>
      </c>
      <c r="H5" s="227"/>
      <c r="I5" s="227"/>
      <c r="J5" s="227"/>
      <c r="K5" s="227"/>
      <c r="L5" s="227"/>
      <c r="M5" s="227"/>
      <c r="N5" s="227"/>
      <c r="O5" s="227"/>
      <c r="P5" s="227"/>
      <c r="Q5" s="227"/>
      <c r="R5" s="227"/>
      <c r="S5" s="227"/>
      <c r="T5" s="227"/>
      <c r="U5" s="227"/>
      <c r="V5" s="227"/>
      <c r="W5" s="227"/>
      <c r="X5" s="227"/>
      <c r="Y5" s="227"/>
      <c r="Z5" s="227"/>
    </row>
    <row r="6" spans="1:26">
      <c r="A6" s="227" t="s">
        <v>28</v>
      </c>
      <c r="C6" s="227">
        <v>73</v>
      </c>
      <c r="D6" s="227">
        <v>0.7</v>
      </c>
      <c r="E6" s="227"/>
      <c r="F6" s="227">
        <v>1207</v>
      </c>
      <c r="G6" s="227">
        <v>11.3</v>
      </c>
      <c r="H6" s="227"/>
      <c r="I6" s="227"/>
      <c r="J6" s="227"/>
      <c r="K6" s="227"/>
      <c r="L6" s="227"/>
      <c r="M6" s="227"/>
      <c r="N6" s="227"/>
      <c r="O6" s="227"/>
      <c r="P6" s="227"/>
      <c r="Q6" s="227"/>
      <c r="R6" s="227"/>
      <c r="S6" s="227"/>
      <c r="T6" s="227"/>
      <c r="U6" s="227"/>
      <c r="V6" s="227"/>
      <c r="W6" s="227"/>
      <c r="X6" s="227"/>
      <c r="Y6" s="227"/>
      <c r="Z6" s="227"/>
    </row>
    <row r="7" spans="1:26">
      <c r="A7" s="227" t="s">
        <v>21</v>
      </c>
      <c r="C7" s="227">
        <v>226</v>
      </c>
      <c r="D7" s="227">
        <v>0.7</v>
      </c>
      <c r="E7" s="227"/>
      <c r="F7" s="227">
        <v>3554</v>
      </c>
      <c r="G7" s="227">
        <v>10.7</v>
      </c>
      <c r="H7" s="227"/>
      <c r="I7" s="227"/>
      <c r="J7" s="227"/>
      <c r="K7" s="227"/>
      <c r="L7" s="227"/>
      <c r="M7" s="227"/>
      <c r="N7" s="227"/>
      <c r="O7" s="227"/>
      <c r="P7" s="227"/>
      <c r="Q7" s="227"/>
      <c r="R7" s="227"/>
      <c r="S7" s="227"/>
      <c r="T7" s="227"/>
      <c r="U7" s="227"/>
      <c r="V7" s="227"/>
      <c r="W7" s="227"/>
      <c r="X7" s="227"/>
      <c r="Y7" s="227"/>
      <c r="Z7" s="227"/>
    </row>
    <row r="8" spans="1:26">
      <c r="A8" s="227" t="s">
        <v>20</v>
      </c>
      <c r="C8" s="227">
        <v>326</v>
      </c>
      <c r="D8" s="227">
        <v>0.7</v>
      </c>
      <c r="E8" s="227"/>
      <c r="F8" s="227">
        <v>4067</v>
      </c>
      <c r="G8" s="227">
        <v>8.1</v>
      </c>
      <c r="H8" s="227"/>
      <c r="I8" s="227"/>
      <c r="J8" s="227"/>
      <c r="K8" s="227"/>
      <c r="L8" s="227"/>
      <c r="M8" s="227"/>
      <c r="N8" s="227"/>
      <c r="O8" s="227"/>
      <c r="P8" s="227"/>
      <c r="Q8" s="227"/>
      <c r="R8" s="227"/>
      <c r="S8" s="227"/>
      <c r="T8" s="227"/>
      <c r="U8" s="227"/>
      <c r="V8" s="227"/>
      <c r="W8" s="227"/>
      <c r="X8" s="227"/>
      <c r="Y8" s="227"/>
      <c r="Z8" s="227"/>
    </row>
    <row r="9" spans="1:26">
      <c r="A9" s="227" t="s">
        <v>24</v>
      </c>
      <c r="C9" s="227">
        <v>804</v>
      </c>
      <c r="D9" s="227">
        <v>0.9</v>
      </c>
      <c r="E9" s="227"/>
      <c r="F9" s="227">
        <v>9126</v>
      </c>
      <c r="G9" s="227">
        <v>9.6999999999999993</v>
      </c>
      <c r="H9" s="227"/>
      <c r="I9" s="227"/>
      <c r="J9" s="227"/>
      <c r="K9" s="227"/>
      <c r="L9" s="227"/>
      <c r="M9" s="227"/>
      <c r="N9" s="227"/>
      <c r="O9" s="227"/>
      <c r="P9" s="227"/>
      <c r="Q9" s="227"/>
      <c r="R9" s="227"/>
      <c r="S9" s="227"/>
      <c r="T9" s="227"/>
      <c r="U9" s="227"/>
      <c r="V9" s="227"/>
      <c r="W9" s="227"/>
      <c r="X9" s="227"/>
      <c r="Y9" s="227"/>
      <c r="Z9" s="227"/>
    </row>
    <row r="10" spans="1:26">
      <c r="A10" s="227" t="s">
        <v>31</v>
      </c>
      <c r="C10" s="227">
        <v>573</v>
      </c>
      <c r="D10" s="227">
        <v>1</v>
      </c>
      <c r="E10" s="227"/>
      <c r="F10" s="227">
        <v>7124</v>
      </c>
      <c r="G10" s="227">
        <v>12.1</v>
      </c>
      <c r="H10" s="227"/>
      <c r="I10" s="227"/>
      <c r="J10" s="227"/>
      <c r="K10" s="227"/>
      <c r="L10" s="227"/>
      <c r="M10" s="227"/>
      <c r="N10" s="227"/>
      <c r="O10" s="227"/>
      <c r="P10" s="227"/>
      <c r="Q10" s="227"/>
      <c r="R10" s="227"/>
      <c r="S10" s="227"/>
      <c r="T10" s="227"/>
      <c r="U10" s="227"/>
      <c r="V10" s="227"/>
      <c r="W10" s="227"/>
      <c r="X10" s="227"/>
      <c r="Y10" s="227"/>
      <c r="Z10" s="227"/>
    </row>
    <row r="11" spans="1:26">
      <c r="A11" s="227" t="s">
        <v>27</v>
      </c>
      <c r="C11" s="227">
        <v>337</v>
      </c>
      <c r="D11" s="227">
        <v>1.2</v>
      </c>
      <c r="E11" s="227"/>
      <c r="F11" s="227">
        <v>5398</v>
      </c>
      <c r="G11" s="227">
        <v>18.5</v>
      </c>
      <c r="H11" s="227"/>
      <c r="I11" s="227"/>
      <c r="J11" s="227"/>
      <c r="K11" s="227"/>
      <c r="L11" s="227"/>
      <c r="M11" s="227"/>
      <c r="N11" s="227"/>
      <c r="O11" s="227"/>
      <c r="P11" s="227"/>
      <c r="Q11" s="227"/>
      <c r="R11" s="227"/>
      <c r="S11" s="227"/>
      <c r="T11" s="227"/>
      <c r="U11" s="227"/>
      <c r="V11" s="227"/>
      <c r="W11" s="227"/>
      <c r="X11" s="227"/>
      <c r="Y11" s="227"/>
      <c r="Z11" s="227"/>
    </row>
    <row r="12" spans="1:26">
      <c r="A12" s="227" t="s">
        <v>26</v>
      </c>
      <c r="C12" s="227">
        <v>1184</v>
      </c>
      <c r="D12" s="227">
        <v>1.4</v>
      </c>
      <c r="E12" s="227"/>
      <c r="F12" s="227">
        <v>10605</v>
      </c>
      <c r="G12" s="227">
        <v>12.6</v>
      </c>
      <c r="H12" s="227"/>
      <c r="I12" s="227"/>
      <c r="J12" s="227"/>
      <c r="K12" s="227"/>
      <c r="L12" s="227"/>
      <c r="M12" s="227"/>
      <c r="N12" s="227"/>
      <c r="O12" s="227"/>
      <c r="P12" s="227"/>
      <c r="Q12" s="227"/>
      <c r="R12" s="227"/>
      <c r="S12" s="227"/>
      <c r="T12" s="227"/>
      <c r="U12" s="227"/>
      <c r="V12" s="227"/>
      <c r="W12" s="227"/>
      <c r="X12" s="227"/>
      <c r="Y12" s="227"/>
      <c r="Z12" s="227"/>
    </row>
    <row r="13" spans="1:26">
      <c r="A13" s="227" t="s">
        <v>25</v>
      </c>
      <c r="C13" s="227">
        <v>973</v>
      </c>
      <c r="D13" s="227">
        <v>1.5</v>
      </c>
      <c r="E13" s="227"/>
      <c r="F13" s="227">
        <v>8606</v>
      </c>
      <c r="G13" s="227">
        <v>13.7</v>
      </c>
      <c r="H13" s="227"/>
      <c r="I13" s="227"/>
      <c r="J13" s="227"/>
      <c r="K13" s="227"/>
      <c r="L13" s="227"/>
      <c r="M13" s="227"/>
      <c r="N13" s="227"/>
      <c r="O13" s="227"/>
      <c r="P13" s="227"/>
      <c r="Q13" s="227"/>
      <c r="R13" s="227"/>
      <c r="S13" s="227"/>
      <c r="T13" s="227"/>
      <c r="U13" s="227"/>
      <c r="V13" s="227"/>
      <c r="W13" s="227"/>
      <c r="X13" s="227"/>
      <c r="Y13" s="227"/>
      <c r="Z13" s="227"/>
    </row>
    <row r="14" spans="1:26">
      <c r="A14" s="349" t="s">
        <v>23</v>
      </c>
      <c r="C14" s="349">
        <v>719</v>
      </c>
      <c r="D14" s="349">
        <v>1.6</v>
      </c>
      <c r="E14" s="227"/>
      <c r="F14" s="349">
        <v>6581</v>
      </c>
      <c r="G14" s="349">
        <v>14.6</v>
      </c>
      <c r="H14" s="227"/>
      <c r="I14" s="227"/>
      <c r="J14" s="227"/>
      <c r="K14" s="227"/>
      <c r="L14" s="227"/>
      <c r="M14" s="227"/>
      <c r="N14" s="227"/>
      <c r="O14" s="227"/>
      <c r="P14" s="227"/>
      <c r="Q14" s="227"/>
      <c r="R14" s="227"/>
      <c r="S14" s="227"/>
      <c r="T14" s="227"/>
      <c r="U14" s="227"/>
      <c r="V14" s="227"/>
      <c r="W14" s="227"/>
      <c r="X14" s="227"/>
      <c r="Y14" s="227"/>
      <c r="Z14" s="227"/>
    </row>
    <row r="15" spans="1:26">
      <c r="A15" s="227" t="s">
        <v>32</v>
      </c>
      <c r="C15" s="227">
        <v>217</v>
      </c>
      <c r="D15" s="227">
        <v>2.2999999999999998</v>
      </c>
      <c r="E15" s="227"/>
      <c r="F15" s="227">
        <v>2838</v>
      </c>
      <c r="G15" s="227">
        <v>30</v>
      </c>
      <c r="H15" s="227"/>
      <c r="I15" s="227"/>
      <c r="J15" s="227"/>
      <c r="K15" s="227"/>
      <c r="L15" s="227"/>
      <c r="M15" s="227"/>
      <c r="N15" s="227"/>
      <c r="O15" s="227"/>
      <c r="P15" s="227"/>
      <c r="Q15" s="227"/>
      <c r="R15" s="227"/>
      <c r="S15" s="227"/>
      <c r="T15" s="227"/>
      <c r="U15" s="227"/>
      <c r="V15" s="227"/>
      <c r="W15" s="227"/>
      <c r="X15" s="227"/>
      <c r="Y15" s="227"/>
      <c r="Z15" s="227"/>
    </row>
    <row r="16" spans="1:26">
      <c r="A16" s="227" t="s">
        <v>35</v>
      </c>
      <c r="C16" s="227">
        <v>172</v>
      </c>
      <c r="D16" s="227">
        <v>2.7</v>
      </c>
      <c r="E16" s="227"/>
      <c r="F16" s="227">
        <v>1057</v>
      </c>
      <c r="G16" s="227">
        <v>16.5</v>
      </c>
      <c r="H16" s="227"/>
      <c r="I16" s="227"/>
      <c r="J16" s="227"/>
      <c r="K16" s="227"/>
      <c r="L16" s="227"/>
      <c r="M16" s="227"/>
      <c r="N16" s="227"/>
      <c r="O16" s="227"/>
      <c r="P16" s="227"/>
      <c r="Q16" s="227"/>
      <c r="R16" s="227"/>
      <c r="S16" s="227"/>
      <c r="T16" s="227"/>
      <c r="U16" s="227"/>
      <c r="V16" s="227"/>
      <c r="W16" s="227"/>
      <c r="X16" s="227"/>
      <c r="Y16" s="227"/>
      <c r="Z16" s="227"/>
    </row>
    <row r="17" spans="1:7">
      <c r="A17" s="227" t="s">
        <v>37</v>
      </c>
      <c r="C17" s="227">
        <v>2236</v>
      </c>
      <c r="D17" s="227">
        <v>3.3</v>
      </c>
      <c r="E17" s="227"/>
      <c r="F17" s="227">
        <v>10588</v>
      </c>
      <c r="G17" s="227">
        <v>15.7</v>
      </c>
    </row>
    <row r="18" spans="1:7">
      <c r="A18" s="227" t="s">
        <v>29</v>
      </c>
      <c r="C18" s="227">
        <v>1877</v>
      </c>
      <c r="D18" s="227">
        <v>3.4</v>
      </c>
      <c r="E18" s="227"/>
      <c r="F18" s="227">
        <v>10090</v>
      </c>
      <c r="G18" s="227">
        <v>18.2</v>
      </c>
    </row>
    <row r="19" spans="1:7">
      <c r="A19" s="349" t="s">
        <v>36</v>
      </c>
      <c r="C19" s="349">
        <v>984</v>
      </c>
      <c r="D19" s="349">
        <v>3.6</v>
      </c>
      <c r="E19" s="349"/>
      <c r="F19" s="349">
        <v>6886</v>
      </c>
      <c r="G19" s="349">
        <v>25.1</v>
      </c>
    </row>
    <row r="20" spans="1:7">
      <c r="A20" s="112" t="s">
        <v>38</v>
      </c>
      <c r="C20" s="112">
        <v>1881</v>
      </c>
      <c r="D20" s="112">
        <v>3.7</v>
      </c>
      <c r="E20" s="112"/>
      <c r="F20" s="112">
        <v>8485</v>
      </c>
      <c r="G20" s="112">
        <v>16.600000000000001</v>
      </c>
    </row>
    <row r="21" spans="1:7">
      <c r="A21" s="6" t="s">
        <v>30</v>
      </c>
      <c r="B21" s="6">
        <v>1495</v>
      </c>
      <c r="D21" s="6">
        <v>4</v>
      </c>
      <c r="E21" s="227"/>
      <c r="F21" s="6">
        <v>6619</v>
      </c>
      <c r="G21" s="6">
        <v>17.8</v>
      </c>
    </row>
    <row r="22" spans="1:7">
      <c r="A22" s="227" t="s">
        <v>33</v>
      </c>
      <c r="C22" s="227">
        <v>2359</v>
      </c>
      <c r="D22" s="227">
        <v>4.5999999999999996</v>
      </c>
      <c r="E22" s="227"/>
      <c r="F22" s="227">
        <v>12342</v>
      </c>
      <c r="G22" s="227">
        <v>24.2</v>
      </c>
    </row>
    <row r="23" spans="1:7">
      <c r="A23" s="227" t="s">
        <v>39</v>
      </c>
      <c r="C23" s="227">
        <v>820</v>
      </c>
      <c r="D23" s="227">
        <v>5.3</v>
      </c>
      <c r="E23" s="227"/>
      <c r="F23" s="227">
        <v>5648</v>
      </c>
      <c r="G23" s="227">
        <v>36.200000000000003</v>
      </c>
    </row>
    <row r="24" spans="1:7">
      <c r="A24" s="227" t="s">
        <v>34</v>
      </c>
      <c r="C24" s="227">
        <v>4527</v>
      </c>
      <c r="D24" s="227">
        <v>5.7</v>
      </c>
      <c r="E24" s="227"/>
      <c r="F24" s="227">
        <v>15397</v>
      </c>
      <c r="G24" s="227">
        <v>19.3</v>
      </c>
    </row>
    <row r="26" spans="1:7">
      <c r="A26" s="227" t="s">
        <v>252</v>
      </c>
      <c r="B26" s="227"/>
      <c r="C26" s="227"/>
      <c r="D26" s="227"/>
      <c r="E26" s="227"/>
      <c r="F26" s="227"/>
    </row>
    <row r="27" spans="1:7">
      <c r="A27" s="227" t="s">
        <v>253</v>
      </c>
      <c r="B27" s="227"/>
      <c r="C27" s="227"/>
      <c r="D27" s="227"/>
      <c r="E27" s="227"/>
      <c r="F27" s="227"/>
    </row>
    <row r="28" spans="1:7">
      <c r="A28" s="227" t="s">
        <v>254</v>
      </c>
      <c r="B28" s="227"/>
      <c r="C28" s="227"/>
      <c r="D28" s="227"/>
      <c r="E28" s="227"/>
      <c r="F28" s="227"/>
    </row>
    <row r="29" spans="1:7">
      <c r="A29" s="227" t="s">
        <v>255</v>
      </c>
      <c r="B29" s="227"/>
      <c r="C29" s="227"/>
      <c r="D29" s="227"/>
      <c r="E29" s="227"/>
      <c r="F29" s="227"/>
    </row>
    <row r="30" spans="1:7">
      <c r="A30" s="227" t="s">
        <v>256</v>
      </c>
      <c r="B30" s="227"/>
      <c r="C30" s="227"/>
      <c r="D30" s="227"/>
      <c r="E30" s="227"/>
      <c r="F30" s="227"/>
    </row>
    <row r="31" spans="1:7">
      <c r="A31" s="268" t="s">
        <v>257</v>
      </c>
      <c r="B31" s="227"/>
      <c r="C31" s="227"/>
      <c r="D31" s="227"/>
      <c r="E31" s="227"/>
      <c r="F31" s="227"/>
    </row>
    <row r="32" spans="1:7">
      <c r="A32" s="227" t="s">
        <v>258</v>
      </c>
      <c r="B32" s="227"/>
      <c r="C32" s="227"/>
      <c r="D32" s="227"/>
      <c r="E32" s="227"/>
      <c r="F32" s="227"/>
    </row>
    <row r="34" spans="1:26" s="84" customFormat="1">
      <c r="A34" s="454" t="s">
        <v>444</v>
      </c>
      <c r="B34" s="454"/>
      <c r="C34" s="454"/>
      <c r="D34" s="454"/>
      <c r="E34" s="454"/>
      <c r="F34" s="454"/>
      <c r="G34" s="454"/>
      <c r="H34" s="454"/>
    </row>
    <row r="36" spans="1:26">
      <c r="A36" s="227"/>
      <c r="B36" s="227" t="s">
        <v>259</v>
      </c>
      <c r="C36" s="227" t="s">
        <v>260</v>
      </c>
      <c r="D36" s="227"/>
      <c r="E36" s="227"/>
      <c r="F36" s="227"/>
      <c r="G36" s="227"/>
      <c r="H36" s="227"/>
      <c r="I36" s="227"/>
      <c r="J36" s="227"/>
      <c r="K36" s="227"/>
      <c r="L36" s="227"/>
      <c r="M36" s="227"/>
      <c r="N36" s="227"/>
      <c r="O36" s="227"/>
      <c r="P36" s="227"/>
      <c r="Q36" s="227"/>
      <c r="R36" s="227"/>
      <c r="S36" s="227"/>
      <c r="T36" s="227"/>
      <c r="U36" s="227"/>
      <c r="V36" s="227"/>
      <c r="W36" s="227"/>
      <c r="X36" s="227"/>
      <c r="Y36" s="227"/>
      <c r="Z36" s="227"/>
    </row>
    <row r="38" spans="1:26">
      <c r="A38" s="227"/>
      <c r="B38" s="227" t="s">
        <v>261</v>
      </c>
      <c r="C38" s="329"/>
      <c r="D38" s="227"/>
      <c r="E38" s="227"/>
      <c r="F38" s="227"/>
      <c r="G38" s="227"/>
      <c r="H38" s="227"/>
      <c r="I38" s="227"/>
      <c r="J38" s="227"/>
      <c r="K38" s="227"/>
      <c r="L38" s="227"/>
      <c r="M38" s="227"/>
      <c r="N38" s="227"/>
      <c r="O38" s="227"/>
      <c r="P38" s="227"/>
      <c r="Q38" s="227"/>
      <c r="R38" s="227"/>
      <c r="S38" s="227"/>
      <c r="T38" s="227"/>
      <c r="U38" s="227"/>
      <c r="V38" s="227"/>
      <c r="W38" s="227"/>
      <c r="X38" s="227"/>
      <c r="Y38" s="227"/>
      <c r="Z38" s="227"/>
    </row>
    <row r="39" spans="1:26">
      <c r="A39" s="227"/>
      <c r="B39" s="227" t="s">
        <v>262</v>
      </c>
      <c r="C39" s="334">
        <v>26</v>
      </c>
      <c r="D39" s="227"/>
      <c r="E39" s="227"/>
      <c r="F39" s="227"/>
      <c r="G39" s="227"/>
      <c r="H39" s="227"/>
      <c r="I39" s="227"/>
      <c r="J39" s="227"/>
      <c r="K39" s="227"/>
      <c r="L39" s="227"/>
      <c r="M39" s="227"/>
      <c r="N39" s="227"/>
      <c r="O39" s="227"/>
      <c r="P39" s="227"/>
      <c r="Q39" s="227"/>
      <c r="R39" s="227"/>
      <c r="S39" s="227"/>
      <c r="T39" s="227"/>
      <c r="U39" s="227"/>
      <c r="V39" s="227"/>
      <c r="W39" s="227"/>
      <c r="X39" s="227"/>
      <c r="Y39" s="227"/>
      <c r="Z39" s="227"/>
    </row>
    <row r="40" spans="1:26">
      <c r="A40" s="227"/>
      <c r="B40" s="227" t="s">
        <v>263</v>
      </c>
      <c r="C40" s="334">
        <v>107</v>
      </c>
      <c r="D40" s="227"/>
      <c r="E40" s="227"/>
      <c r="F40" s="227"/>
      <c r="G40" s="227"/>
      <c r="H40" s="227"/>
      <c r="I40" s="227"/>
      <c r="J40" s="227"/>
      <c r="K40" s="227"/>
      <c r="L40" s="227"/>
      <c r="M40" s="227"/>
      <c r="N40" s="227"/>
      <c r="O40" s="227"/>
      <c r="P40" s="227"/>
      <c r="Q40" s="227"/>
      <c r="R40" s="227"/>
      <c r="S40" s="227"/>
      <c r="T40" s="227"/>
      <c r="U40" s="227"/>
      <c r="V40" s="227"/>
      <c r="W40" s="227"/>
      <c r="X40" s="227"/>
      <c r="Y40" s="227"/>
      <c r="Z40" s="227"/>
    </row>
    <row r="41" spans="1:26">
      <c r="A41" s="227"/>
      <c r="B41" s="227" t="s">
        <v>264</v>
      </c>
      <c r="C41" s="334">
        <v>587</v>
      </c>
      <c r="D41" s="227"/>
      <c r="E41" s="227"/>
      <c r="F41" s="227"/>
      <c r="G41" s="227"/>
      <c r="H41" s="227"/>
      <c r="I41" s="227"/>
      <c r="J41" s="227"/>
      <c r="K41" s="227"/>
      <c r="L41" s="227"/>
      <c r="M41" s="227"/>
      <c r="N41" s="227"/>
      <c r="O41" s="227"/>
      <c r="P41" s="227"/>
      <c r="Q41" s="227"/>
      <c r="R41" s="227"/>
      <c r="S41" s="227"/>
      <c r="T41" s="227"/>
      <c r="U41" s="227"/>
      <c r="V41" s="227"/>
      <c r="W41" s="227"/>
      <c r="X41" s="227"/>
      <c r="Y41" s="227"/>
      <c r="Z41" s="227"/>
    </row>
    <row r="42" spans="1:26">
      <c r="A42" s="227"/>
      <c r="B42" s="227" t="s">
        <v>265</v>
      </c>
      <c r="C42" s="334">
        <v>775</v>
      </c>
      <c r="D42" s="227"/>
      <c r="E42" s="227"/>
      <c r="F42" s="227"/>
      <c r="G42" s="227"/>
      <c r="H42" s="227"/>
      <c r="I42" s="227"/>
      <c r="J42" s="227"/>
      <c r="K42" s="227"/>
      <c r="L42" s="227"/>
      <c r="M42" s="227"/>
      <c r="N42" s="227"/>
      <c r="O42" s="227"/>
      <c r="P42" s="227"/>
      <c r="Q42" s="227"/>
      <c r="R42" s="227"/>
      <c r="S42" s="227"/>
      <c r="T42" s="227"/>
      <c r="U42" s="227"/>
      <c r="V42" s="227"/>
      <c r="W42" s="227"/>
      <c r="X42" s="227"/>
      <c r="Y42" s="227"/>
      <c r="Z42" s="227"/>
    </row>
    <row r="43" spans="1:26">
      <c r="C43" s="334"/>
    </row>
    <row r="44" spans="1:26">
      <c r="A44" s="227"/>
      <c r="B44" s="227" t="s">
        <v>266</v>
      </c>
      <c r="C44" s="346"/>
      <c r="D44" s="227"/>
      <c r="E44" s="227"/>
      <c r="F44" s="227"/>
      <c r="G44" s="227"/>
      <c r="H44" s="227"/>
      <c r="I44" s="227"/>
      <c r="J44" s="227"/>
      <c r="K44" s="227"/>
      <c r="L44" s="227"/>
      <c r="M44" s="227"/>
      <c r="N44" s="227"/>
      <c r="O44" s="227"/>
      <c r="P44" s="227"/>
      <c r="Q44" s="227"/>
      <c r="R44" s="227"/>
      <c r="S44" s="227"/>
      <c r="T44" s="227"/>
      <c r="U44" s="227"/>
      <c r="V44" s="227"/>
      <c r="W44" s="227"/>
      <c r="X44" s="227"/>
      <c r="Y44" s="227"/>
      <c r="Z44" s="227"/>
    </row>
    <row r="45" spans="1:26">
      <c r="A45" s="227"/>
      <c r="B45" s="227" t="s">
        <v>267</v>
      </c>
      <c r="C45" s="334">
        <v>1592</v>
      </c>
      <c r="D45" s="227"/>
      <c r="E45" s="227"/>
      <c r="F45" s="227"/>
      <c r="G45" s="227"/>
      <c r="H45" s="227"/>
      <c r="I45" s="227"/>
      <c r="J45" s="227"/>
      <c r="K45" s="227"/>
      <c r="L45" s="227"/>
      <c r="M45" s="227"/>
      <c r="N45" s="227"/>
      <c r="O45" s="227"/>
      <c r="P45" s="227"/>
      <c r="Q45" s="227"/>
      <c r="R45" s="227"/>
      <c r="S45" s="227"/>
      <c r="T45" s="227"/>
      <c r="U45" s="227"/>
      <c r="V45" s="227"/>
      <c r="W45" s="227"/>
      <c r="X45" s="227"/>
      <c r="Y45" s="227"/>
      <c r="Z45" s="227"/>
    </row>
    <row r="46" spans="1:26">
      <c r="A46" s="227"/>
      <c r="B46" s="227" t="s">
        <v>268</v>
      </c>
      <c r="C46" s="334">
        <v>4486</v>
      </c>
      <c r="D46" s="227"/>
      <c r="E46" s="227"/>
      <c r="F46" s="227"/>
      <c r="G46" s="227"/>
      <c r="H46" s="227"/>
      <c r="I46" s="227"/>
      <c r="J46" s="227"/>
      <c r="K46" s="227"/>
      <c r="L46" s="227"/>
      <c r="M46" s="227"/>
      <c r="N46" s="227"/>
      <c r="O46" s="227"/>
      <c r="P46" s="227"/>
      <c r="Q46" s="227"/>
      <c r="R46" s="227"/>
      <c r="S46" s="227"/>
      <c r="T46" s="227"/>
      <c r="U46" s="227"/>
      <c r="V46" s="227"/>
      <c r="W46" s="227"/>
      <c r="X46" s="227"/>
      <c r="Y46" s="227"/>
      <c r="Z46" s="227"/>
    </row>
    <row r="47" spans="1:26">
      <c r="A47" s="227"/>
      <c r="B47" s="227" t="s">
        <v>269</v>
      </c>
      <c r="C47" s="334">
        <v>541</v>
      </c>
      <c r="D47" s="227"/>
      <c r="E47" s="227"/>
      <c r="F47" s="227"/>
      <c r="G47" s="227"/>
      <c r="H47" s="227"/>
      <c r="I47" s="227"/>
      <c r="J47" s="227"/>
      <c r="K47" s="227"/>
      <c r="L47" s="227"/>
      <c r="M47" s="227"/>
      <c r="N47" s="227"/>
      <c r="O47" s="227"/>
      <c r="P47" s="227"/>
      <c r="Q47" s="227"/>
      <c r="R47" s="227"/>
      <c r="S47" s="227"/>
      <c r="T47" s="227"/>
      <c r="U47" s="227"/>
      <c r="V47" s="227"/>
      <c r="W47" s="227"/>
      <c r="X47" s="227"/>
      <c r="Y47" s="227"/>
      <c r="Z47" s="227"/>
    </row>
    <row r="48" spans="1:26">
      <c r="A48" s="227"/>
      <c r="B48" s="227" t="s">
        <v>270</v>
      </c>
      <c r="C48" s="334">
        <v>31</v>
      </c>
      <c r="D48" s="227"/>
      <c r="E48" s="227"/>
      <c r="F48" s="227"/>
      <c r="G48" s="227"/>
      <c r="H48" s="227"/>
      <c r="I48" s="227"/>
      <c r="J48" s="227"/>
      <c r="K48" s="227"/>
      <c r="L48" s="227"/>
      <c r="M48" s="227"/>
      <c r="N48" s="227"/>
      <c r="O48" s="227"/>
      <c r="P48" s="227"/>
      <c r="Q48" s="227"/>
      <c r="R48" s="227"/>
      <c r="S48" s="227"/>
      <c r="T48" s="227"/>
      <c r="U48" s="227"/>
      <c r="V48" s="227"/>
      <c r="W48" s="227"/>
      <c r="X48" s="227"/>
      <c r="Y48" s="227"/>
      <c r="Z48" s="227"/>
    </row>
    <row r="49" spans="1:26" s="227" customFormat="1"/>
    <row r="50" spans="1:26" s="227" customFormat="1">
      <c r="A50" s="227" t="s">
        <v>531</v>
      </c>
    </row>
    <row r="51" spans="1:26" s="227" customFormat="1">
      <c r="A51" s="227" t="s">
        <v>253</v>
      </c>
    </row>
    <row r="52" spans="1:26" s="227" customFormat="1">
      <c r="A52" s="227" t="s">
        <v>254</v>
      </c>
    </row>
    <row r="53" spans="1:26" s="227" customFormat="1">
      <c r="A53" s="227" t="s">
        <v>255</v>
      </c>
    </row>
    <row r="54" spans="1:26" s="227" customFormat="1">
      <c r="A54" s="227" t="s">
        <v>256</v>
      </c>
    </row>
    <row r="55" spans="1:26" s="227" customFormat="1">
      <c r="A55" s="268" t="s">
        <v>257</v>
      </c>
    </row>
    <row r="56" spans="1:26" s="227" customFormat="1">
      <c r="A56" s="227" t="s">
        <v>258</v>
      </c>
    </row>
    <row r="58" spans="1:26" s="84" customFormat="1">
      <c r="A58" s="454" t="s">
        <v>271</v>
      </c>
      <c r="B58" s="454"/>
      <c r="C58" s="454"/>
      <c r="D58" s="454"/>
      <c r="E58" s="454"/>
      <c r="F58" s="454"/>
      <c r="G58" s="454"/>
      <c r="H58" s="454"/>
    </row>
    <row r="60" spans="1:26" ht="38.25">
      <c r="A60" s="227"/>
      <c r="B60" s="227"/>
      <c r="C60" s="109" t="s">
        <v>272</v>
      </c>
      <c r="D60" s="418" t="s">
        <v>82</v>
      </c>
      <c r="E60" s="418" t="s">
        <v>491</v>
      </c>
      <c r="F60" s="60"/>
      <c r="G60" s="60"/>
      <c r="H60" s="60"/>
      <c r="I60" s="60"/>
      <c r="J60" s="60"/>
      <c r="K60" s="60"/>
      <c r="L60" s="60"/>
      <c r="M60" s="60"/>
      <c r="N60" s="227"/>
      <c r="O60" s="227"/>
      <c r="P60" s="227"/>
      <c r="Q60" s="60"/>
      <c r="R60" s="60"/>
      <c r="S60" s="60"/>
      <c r="T60" s="60"/>
      <c r="U60" s="60"/>
      <c r="V60" s="60"/>
      <c r="W60" s="60"/>
      <c r="X60" s="60"/>
      <c r="Y60" s="60"/>
      <c r="Z60" s="60"/>
    </row>
    <row r="61" spans="1:26" ht="14.25" customHeight="1">
      <c r="A61" s="61"/>
      <c r="B61" s="63" t="s">
        <v>31</v>
      </c>
      <c r="C61" s="63">
        <v>5</v>
      </c>
      <c r="D61" s="63"/>
      <c r="E61" s="417">
        <v>10</v>
      </c>
      <c r="F61" s="63"/>
      <c r="G61" s="63"/>
      <c r="H61" s="63"/>
      <c r="I61" s="63"/>
      <c r="J61" s="63"/>
      <c r="K61" s="63"/>
      <c r="L61" s="63"/>
      <c r="M61" s="63"/>
      <c r="N61" s="227"/>
      <c r="O61" s="227"/>
      <c r="P61" s="227"/>
      <c r="Q61" s="60"/>
      <c r="R61" s="60"/>
      <c r="S61" s="60"/>
      <c r="T61" s="60"/>
      <c r="U61" s="60"/>
      <c r="V61" s="60"/>
      <c r="W61" s="60"/>
      <c r="X61" s="60"/>
      <c r="Y61" s="60"/>
      <c r="Z61" s="60"/>
    </row>
    <row r="62" spans="1:26" ht="16.5">
      <c r="A62" s="96"/>
      <c r="B62" s="63" t="s">
        <v>19</v>
      </c>
      <c r="C62" s="63">
        <v>6</v>
      </c>
      <c r="D62" s="63"/>
      <c r="E62" s="417">
        <v>10</v>
      </c>
      <c r="F62" s="63"/>
      <c r="G62" s="63"/>
      <c r="H62" s="63"/>
      <c r="I62" s="63"/>
      <c r="J62" s="63"/>
      <c r="K62" s="63"/>
      <c r="L62" s="63"/>
      <c r="M62" s="63"/>
      <c r="N62" s="227"/>
      <c r="O62" s="53"/>
      <c r="P62" s="63"/>
      <c r="Q62" s="63"/>
      <c r="R62" s="63"/>
      <c r="S62" s="63"/>
      <c r="T62" s="63"/>
      <c r="U62" s="63"/>
      <c r="V62" s="63"/>
      <c r="W62" s="63"/>
      <c r="X62" s="63"/>
      <c r="Y62" s="63"/>
      <c r="Z62" s="63"/>
    </row>
    <row r="63" spans="1:26" ht="16.5">
      <c r="A63" s="96"/>
      <c r="B63" s="63" t="s">
        <v>21</v>
      </c>
      <c r="C63" s="63">
        <v>6</v>
      </c>
      <c r="D63" s="63"/>
      <c r="E63" s="417">
        <v>10</v>
      </c>
      <c r="F63" s="63"/>
      <c r="G63" s="63"/>
      <c r="H63" s="63"/>
      <c r="I63" s="63"/>
      <c r="J63" s="63"/>
      <c r="K63" s="63"/>
      <c r="L63" s="63"/>
      <c r="M63" s="63"/>
      <c r="N63" s="227"/>
      <c r="O63" s="63"/>
      <c r="P63" s="63"/>
      <c r="Q63" s="63"/>
      <c r="R63" s="63"/>
      <c r="S63" s="63"/>
      <c r="T63" s="63"/>
      <c r="U63" s="63"/>
      <c r="V63" s="63"/>
      <c r="W63" s="63"/>
      <c r="X63" s="63"/>
      <c r="Y63" s="63"/>
      <c r="Z63" s="63"/>
    </row>
    <row r="64" spans="1:26" ht="16.5">
      <c r="A64" s="96"/>
      <c r="B64" s="63" t="s">
        <v>29</v>
      </c>
      <c r="C64" s="63">
        <v>6</v>
      </c>
      <c r="D64" s="62"/>
      <c r="E64" s="417">
        <v>10</v>
      </c>
      <c r="F64" s="62"/>
      <c r="G64" s="62"/>
      <c r="H64" s="62"/>
      <c r="I64" s="62"/>
      <c r="J64" s="62"/>
      <c r="K64" s="62"/>
      <c r="L64" s="62"/>
      <c r="M64" s="62"/>
      <c r="N64" s="227"/>
      <c r="O64" s="63"/>
      <c r="P64" s="63"/>
      <c r="Q64" s="63"/>
      <c r="R64" s="63"/>
      <c r="S64" s="63"/>
      <c r="T64" s="63"/>
      <c r="U64" s="63"/>
      <c r="V64" s="63"/>
      <c r="W64" s="63"/>
      <c r="X64" s="63"/>
      <c r="Y64" s="63"/>
      <c r="Z64" s="63"/>
    </row>
    <row r="65" spans="1:26" ht="16.5">
      <c r="A65" s="96"/>
      <c r="B65" s="63" t="s">
        <v>28</v>
      </c>
      <c r="C65" s="63">
        <v>6</v>
      </c>
      <c r="D65" s="63"/>
      <c r="E65" s="417">
        <v>10</v>
      </c>
      <c r="F65" s="63"/>
      <c r="G65" s="63"/>
      <c r="H65" s="63"/>
      <c r="I65" s="63"/>
      <c r="J65" s="63"/>
      <c r="K65" s="63"/>
      <c r="L65" s="63"/>
      <c r="M65" s="63"/>
      <c r="N65" s="227"/>
      <c r="O65" s="63"/>
      <c r="P65" s="63"/>
      <c r="Q65" s="63"/>
      <c r="R65" s="63"/>
      <c r="S65" s="63"/>
      <c r="T65" s="63"/>
      <c r="U65" s="63"/>
      <c r="V65" s="63"/>
      <c r="W65" s="63"/>
      <c r="X65" s="63"/>
      <c r="Y65" s="63"/>
      <c r="Z65" s="63"/>
    </row>
    <row r="66" spans="1:26" ht="16.5">
      <c r="A66" s="96"/>
      <c r="B66" s="63" t="s">
        <v>26</v>
      </c>
      <c r="C66" s="63">
        <v>7</v>
      </c>
      <c r="D66" s="63"/>
      <c r="E66" s="417">
        <v>10</v>
      </c>
      <c r="F66" s="62"/>
      <c r="G66" s="62"/>
      <c r="H66" s="63"/>
      <c r="I66" s="63"/>
      <c r="J66" s="63"/>
      <c r="K66" s="63"/>
      <c r="L66" s="63"/>
      <c r="M66" s="63"/>
      <c r="N66" s="227"/>
      <c r="O66" s="63"/>
      <c r="P66" s="63"/>
      <c r="Q66" s="63"/>
      <c r="R66" s="63"/>
      <c r="S66" s="63"/>
      <c r="T66" s="63"/>
      <c r="U66" s="63"/>
      <c r="V66" s="63"/>
      <c r="W66" s="63"/>
      <c r="X66" s="63"/>
      <c r="Y66" s="63"/>
      <c r="Z66" s="63"/>
    </row>
    <row r="67" spans="1:26" ht="16.5">
      <c r="A67" s="96"/>
      <c r="B67" s="63" t="s">
        <v>20</v>
      </c>
      <c r="C67" s="63">
        <v>7</v>
      </c>
      <c r="D67" s="62"/>
      <c r="E67" s="417">
        <v>10</v>
      </c>
      <c r="F67" s="62"/>
      <c r="G67" s="62"/>
      <c r="H67" s="62"/>
      <c r="I67" s="62"/>
      <c r="J67" s="62"/>
      <c r="K67" s="62"/>
      <c r="L67" s="62"/>
      <c r="M67" s="62"/>
      <c r="N67" s="227"/>
      <c r="O67" s="63"/>
      <c r="P67" s="63"/>
      <c r="Q67" s="63"/>
      <c r="R67" s="63"/>
      <c r="S67" s="63"/>
      <c r="T67" s="63"/>
      <c r="U67" s="63"/>
      <c r="V67" s="63"/>
      <c r="W67" s="63"/>
      <c r="X67" s="63"/>
      <c r="Y67" s="63"/>
      <c r="Z67" s="63"/>
    </row>
    <row r="68" spans="1:26" ht="16.5">
      <c r="A68" s="96"/>
      <c r="B68" s="63" t="s">
        <v>24</v>
      </c>
      <c r="C68" s="63">
        <v>8</v>
      </c>
      <c r="D68" s="63"/>
      <c r="E68" s="417">
        <v>10</v>
      </c>
      <c r="F68" s="62"/>
      <c r="G68" s="62"/>
      <c r="H68" s="62"/>
      <c r="I68" s="62"/>
      <c r="J68" s="63"/>
      <c r="K68" s="63"/>
      <c r="L68" s="63"/>
      <c r="M68" s="63"/>
      <c r="N68" s="227"/>
      <c r="O68" s="63"/>
      <c r="P68" s="63"/>
      <c r="Q68" s="63"/>
      <c r="R68" s="63"/>
      <c r="S68" s="63"/>
      <c r="T68" s="63"/>
      <c r="U68" s="63"/>
      <c r="V68" s="63"/>
      <c r="W68" s="63"/>
      <c r="X68" s="63"/>
      <c r="Y68" s="63"/>
      <c r="Z68" s="63"/>
    </row>
    <row r="69" spans="1:26" ht="16.5">
      <c r="A69" s="96"/>
      <c r="B69" s="63" t="s">
        <v>22</v>
      </c>
      <c r="C69" s="63">
        <v>8</v>
      </c>
      <c r="D69" s="62"/>
      <c r="E69" s="417">
        <v>10</v>
      </c>
      <c r="F69" s="62"/>
      <c r="G69" s="62"/>
      <c r="H69" s="62"/>
      <c r="I69" s="62"/>
      <c r="J69" s="62"/>
      <c r="K69" s="62"/>
      <c r="L69" s="62"/>
      <c r="M69" s="62"/>
      <c r="N69" s="227"/>
      <c r="O69" s="63"/>
      <c r="P69" s="63"/>
      <c r="Q69" s="63"/>
      <c r="R69" s="63"/>
      <c r="S69" s="63"/>
      <c r="T69" s="63"/>
      <c r="U69" s="63"/>
      <c r="V69" s="63"/>
      <c r="W69" s="63"/>
      <c r="X69" s="63"/>
      <c r="Y69" s="63"/>
      <c r="Z69" s="63"/>
    </row>
    <row r="70" spans="1:26" ht="16.5">
      <c r="A70" s="96"/>
      <c r="B70" s="63" t="s">
        <v>27</v>
      </c>
      <c r="C70" s="63">
        <v>9</v>
      </c>
      <c r="D70" s="63"/>
      <c r="E70" s="417">
        <v>10</v>
      </c>
      <c r="F70" s="63"/>
      <c r="G70" s="63"/>
      <c r="H70" s="63"/>
      <c r="I70" s="63"/>
      <c r="J70" s="63"/>
      <c r="K70" s="63"/>
      <c r="L70" s="63"/>
      <c r="M70" s="63"/>
      <c r="N70" s="227"/>
      <c r="O70" s="63"/>
      <c r="P70" s="63"/>
      <c r="Q70" s="63"/>
      <c r="R70" s="63"/>
      <c r="S70" s="63"/>
      <c r="T70" s="63"/>
      <c r="U70" s="63"/>
      <c r="V70" s="63"/>
      <c r="W70" s="63"/>
      <c r="X70" s="63"/>
      <c r="Y70" s="63"/>
      <c r="Z70" s="63"/>
    </row>
    <row r="71" spans="1:26" ht="16.5">
      <c r="A71" s="96"/>
      <c r="B71" s="63" t="s">
        <v>37</v>
      </c>
      <c r="C71" s="63">
        <v>9</v>
      </c>
      <c r="D71" s="62"/>
      <c r="E71" s="417">
        <v>10</v>
      </c>
      <c r="F71" s="62"/>
      <c r="G71" s="62"/>
      <c r="H71" s="62"/>
      <c r="I71" s="62"/>
      <c r="J71" s="62"/>
      <c r="K71" s="62"/>
      <c r="L71" s="62"/>
      <c r="M71" s="62"/>
      <c r="N71" s="227"/>
      <c r="O71" s="63"/>
      <c r="P71" s="63"/>
      <c r="Q71" s="63"/>
      <c r="R71" s="63"/>
      <c r="S71" s="63"/>
      <c r="T71" s="63"/>
      <c r="U71" s="63"/>
      <c r="V71" s="63"/>
      <c r="W71" s="63"/>
      <c r="X71" s="63"/>
      <c r="Y71" s="63"/>
      <c r="Z71" s="63"/>
    </row>
    <row r="72" spans="1:26" ht="16.5">
      <c r="A72" s="96"/>
      <c r="B72" s="63" t="s">
        <v>23</v>
      </c>
      <c r="C72" s="63">
        <v>10</v>
      </c>
      <c r="D72" s="62"/>
      <c r="E72" s="417">
        <v>10</v>
      </c>
      <c r="F72" s="62"/>
      <c r="G72" s="62"/>
      <c r="H72" s="62"/>
      <c r="I72" s="62"/>
      <c r="J72" s="62"/>
      <c r="K72" s="62"/>
      <c r="L72" s="62"/>
      <c r="M72" s="62"/>
      <c r="N72" s="227"/>
      <c r="O72" s="63"/>
      <c r="P72" s="63"/>
      <c r="Q72" s="63"/>
      <c r="R72" s="63"/>
      <c r="S72" s="63"/>
      <c r="T72" s="63"/>
      <c r="U72" s="63"/>
      <c r="V72" s="63"/>
      <c r="W72" s="63"/>
      <c r="X72" s="63"/>
      <c r="Y72" s="63"/>
      <c r="Z72" s="63"/>
    </row>
    <row r="73" spans="1:26" ht="16.5">
      <c r="A73" s="96"/>
      <c r="B73" s="63" t="s">
        <v>34</v>
      </c>
      <c r="C73" s="63">
        <v>10</v>
      </c>
      <c r="D73" s="62"/>
      <c r="E73" s="417">
        <v>10</v>
      </c>
      <c r="F73" s="62"/>
      <c r="G73" s="62"/>
      <c r="H73" s="62"/>
      <c r="I73" s="62"/>
      <c r="J73" s="62"/>
      <c r="K73" s="62"/>
      <c r="L73" s="62"/>
      <c r="M73" s="62"/>
      <c r="N73" s="227"/>
      <c r="O73" s="63"/>
      <c r="P73" s="63"/>
      <c r="Q73" s="63"/>
      <c r="R73" s="63"/>
      <c r="S73" s="63"/>
      <c r="T73" s="63"/>
      <c r="U73" s="63"/>
      <c r="V73" s="63"/>
      <c r="W73" s="63"/>
      <c r="X73" s="63"/>
      <c r="Y73" s="63"/>
      <c r="Z73" s="63"/>
    </row>
    <row r="74" spans="1:26" ht="16.5">
      <c r="A74" s="96"/>
      <c r="B74" s="63" t="s">
        <v>25</v>
      </c>
      <c r="C74" s="63">
        <v>11</v>
      </c>
      <c r="D74" s="63"/>
      <c r="E74" s="417">
        <v>10</v>
      </c>
      <c r="F74" s="62"/>
      <c r="G74" s="62"/>
      <c r="H74" s="62"/>
      <c r="I74" s="62"/>
      <c r="J74" s="63"/>
      <c r="K74" s="63"/>
      <c r="L74" s="63"/>
      <c r="M74" s="63"/>
      <c r="N74" s="227"/>
      <c r="O74" s="63"/>
      <c r="P74" s="63"/>
      <c r="Q74" s="63"/>
      <c r="R74" s="63"/>
      <c r="S74" s="63"/>
      <c r="T74" s="63"/>
      <c r="U74" s="63"/>
      <c r="V74" s="63"/>
      <c r="W74" s="63"/>
      <c r="X74" s="63"/>
      <c r="Y74" s="63"/>
      <c r="Z74" s="63"/>
    </row>
    <row r="75" spans="1:26" ht="16.5">
      <c r="A75" s="96"/>
      <c r="B75" s="53" t="s">
        <v>36</v>
      </c>
      <c r="C75" s="63">
        <v>12</v>
      </c>
      <c r="D75" s="63"/>
      <c r="E75" s="417">
        <v>10</v>
      </c>
      <c r="F75" s="62"/>
      <c r="G75" s="62"/>
      <c r="H75" s="62"/>
      <c r="I75" s="62"/>
      <c r="J75" s="62"/>
      <c r="K75" s="63"/>
      <c r="L75" s="63"/>
      <c r="M75" s="63"/>
      <c r="N75" s="227"/>
      <c r="O75" s="63"/>
      <c r="P75" s="63"/>
      <c r="Q75" s="63"/>
      <c r="R75" s="63"/>
      <c r="S75" s="63"/>
      <c r="T75" s="63"/>
      <c r="U75" s="63"/>
      <c r="V75" s="63"/>
      <c r="W75" s="63"/>
      <c r="X75" s="63"/>
      <c r="Y75" s="63"/>
      <c r="Z75" s="63"/>
    </row>
    <row r="76" spans="1:26" ht="16.5">
      <c r="A76" s="96"/>
      <c r="B76" s="64" t="s">
        <v>30</v>
      </c>
      <c r="D76" s="64">
        <v>15</v>
      </c>
      <c r="E76" s="417">
        <v>10</v>
      </c>
      <c r="F76" s="65"/>
      <c r="G76" s="65"/>
      <c r="H76" s="65"/>
      <c r="I76" s="65"/>
      <c r="J76" s="65"/>
      <c r="K76" s="65"/>
      <c r="L76" s="65"/>
      <c r="M76" s="65"/>
      <c r="N76" s="227"/>
      <c r="O76" s="63"/>
      <c r="P76" s="63"/>
      <c r="Q76" s="63"/>
      <c r="R76" s="63"/>
      <c r="S76" s="63"/>
      <c r="T76" s="63"/>
      <c r="U76" s="63"/>
      <c r="V76" s="63"/>
      <c r="W76" s="63"/>
      <c r="X76" s="63"/>
      <c r="Y76" s="63"/>
      <c r="Z76" s="63"/>
    </row>
    <row r="77" spans="1:26" ht="16.5">
      <c r="A77" s="96"/>
      <c r="B77" s="63" t="s">
        <v>38</v>
      </c>
      <c r="C77" s="63">
        <v>15</v>
      </c>
      <c r="D77" s="63"/>
      <c r="E77" s="417">
        <v>10</v>
      </c>
      <c r="F77" s="63"/>
      <c r="G77" s="63"/>
      <c r="H77" s="63"/>
      <c r="I77" s="63"/>
      <c r="J77" s="63"/>
      <c r="K77" s="63"/>
      <c r="L77" s="63"/>
      <c r="M77" s="63"/>
      <c r="N77" s="227"/>
      <c r="O77" s="64"/>
      <c r="P77" s="64"/>
      <c r="Q77" s="64"/>
      <c r="R77" s="64"/>
      <c r="S77" s="64"/>
      <c r="T77" s="64"/>
      <c r="U77" s="64"/>
      <c r="V77" s="64"/>
      <c r="W77" s="64"/>
      <c r="X77" s="64"/>
      <c r="Y77" s="64"/>
      <c r="Z77" s="64"/>
    </row>
    <row r="78" spans="1:26" ht="16.5">
      <c r="A78" s="96"/>
      <c r="B78" s="63" t="s">
        <v>39</v>
      </c>
      <c r="C78" s="63">
        <v>16</v>
      </c>
      <c r="D78" s="63"/>
      <c r="E78" s="417">
        <v>10</v>
      </c>
      <c r="F78" s="62"/>
      <c r="G78" s="62"/>
      <c r="H78" s="62"/>
      <c r="I78" s="63"/>
      <c r="J78" s="63"/>
      <c r="K78" s="63"/>
      <c r="L78" s="63"/>
      <c r="M78" s="63"/>
      <c r="N78" s="227"/>
      <c r="O78" s="63"/>
      <c r="P78" s="63"/>
      <c r="Q78" s="63"/>
      <c r="R78" s="63"/>
      <c r="S78" s="63"/>
      <c r="T78" s="63"/>
      <c r="U78" s="63"/>
      <c r="V78" s="63"/>
      <c r="W78" s="63"/>
      <c r="X78" s="63"/>
      <c r="Y78" s="63"/>
      <c r="Z78" s="63"/>
    </row>
    <row r="79" spans="1:26" ht="16.5">
      <c r="A79" s="96"/>
      <c r="B79" s="63" t="s">
        <v>35</v>
      </c>
      <c r="C79" s="63">
        <v>17</v>
      </c>
      <c r="D79" s="63"/>
      <c r="E79" s="417">
        <v>10</v>
      </c>
      <c r="F79" s="63"/>
      <c r="G79" s="63"/>
      <c r="H79" s="63"/>
      <c r="I79" s="63"/>
      <c r="J79" s="63"/>
      <c r="K79" s="63"/>
      <c r="L79" s="63"/>
      <c r="M79" s="63"/>
      <c r="N79" s="227"/>
      <c r="O79" s="63"/>
      <c r="P79" s="63"/>
      <c r="Q79" s="63"/>
      <c r="R79" s="63"/>
      <c r="S79" s="63"/>
      <c r="T79" s="63"/>
      <c r="U79" s="63"/>
      <c r="V79" s="63"/>
      <c r="W79" s="63"/>
      <c r="X79" s="63"/>
      <c r="Y79" s="63"/>
      <c r="Z79" s="63"/>
    </row>
    <row r="80" spans="1:26" ht="16.5">
      <c r="A80" s="96"/>
      <c r="B80" s="63" t="s">
        <v>33</v>
      </c>
      <c r="C80" s="63">
        <v>23</v>
      </c>
      <c r="D80" s="63"/>
      <c r="E80" s="417">
        <v>10</v>
      </c>
      <c r="F80" s="62"/>
      <c r="G80" s="62"/>
      <c r="H80" s="62"/>
      <c r="I80" s="62"/>
      <c r="J80" s="62"/>
      <c r="K80" s="62"/>
      <c r="L80" s="62"/>
      <c r="M80" s="63"/>
      <c r="N80" s="227"/>
      <c r="O80" s="63"/>
      <c r="P80" s="63"/>
      <c r="Q80" s="63"/>
      <c r="R80" s="63"/>
      <c r="S80" s="63"/>
      <c r="T80" s="63"/>
      <c r="U80" s="63"/>
      <c r="V80" s="63"/>
      <c r="W80" s="63"/>
      <c r="X80" s="63"/>
      <c r="Y80" s="63"/>
      <c r="Z80" s="63"/>
    </row>
    <row r="81" spans="1:26" ht="16.5">
      <c r="A81" s="96"/>
      <c r="B81" s="63" t="s">
        <v>32</v>
      </c>
      <c r="C81" s="63">
        <v>31</v>
      </c>
      <c r="D81" s="63"/>
      <c r="E81" s="417">
        <v>10</v>
      </c>
      <c r="F81" s="63"/>
      <c r="G81" s="63"/>
      <c r="H81" s="63"/>
      <c r="I81" s="63"/>
      <c r="J81" s="63"/>
      <c r="K81" s="63"/>
      <c r="L81" s="63"/>
      <c r="M81" s="63"/>
      <c r="N81" s="227"/>
      <c r="O81" s="63"/>
      <c r="P81" s="63"/>
      <c r="Q81" s="63"/>
      <c r="R81" s="63"/>
      <c r="S81" s="63"/>
      <c r="T81" s="63"/>
      <c r="U81" s="63"/>
      <c r="V81" s="63"/>
      <c r="W81" s="63"/>
      <c r="X81" s="63"/>
      <c r="Y81" s="63"/>
      <c r="Z81" s="63"/>
    </row>
    <row r="82" spans="1:26" ht="16.5">
      <c r="A82" s="96"/>
      <c r="B82" s="92" t="s">
        <v>55</v>
      </c>
      <c r="C82" s="92">
        <v>10</v>
      </c>
      <c r="D82" s="63"/>
      <c r="E82" s="63"/>
      <c r="F82" s="63"/>
      <c r="G82" s="63"/>
      <c r="H82" s="63"/>
      <c r="I82" s="63"/>
      <c r="J82" s="63"/>
      <c r="K82" s="63"/>
      <c r="L82" s="63"/>
      <c r="M82" s="63"/>
      <c r="N82" s="227"/>
      <c r="O82" s="63"/>
      <c r="P82" s="63"/>
      <c r="Q82" s="63"/>
      <c r="R82" s="63"/>
      <c r="S82" s="63"/>
      <c r="T82" s="63"/>
      <c r="U82" s="63"/>
      <c r="V82" s="63"/>
      <c r="W82" s="63"/>
      <c r="X82" s="63"/>
      <c r="Y82" s="63"/>
      <c r="Z82" s="63"/>
    </row>
    <row r="83" spans="1:26">
      <c r="A83" s="227"/>
      <c r="B83" s="227"/>
      <c r="C83" s="227"/>
      <c r="D83" s="227"/>
      <c r="E83" s="227"/>
      <c r="F83" s="227"/>
      <c r="G83" s="227"/>
      <c r="H83" s="227"/>
      <c r="I83" s="227"/>
      <c r="J83" s="227"/>
      <c r="K83" s="227"/>
      <c r="L83" s="227"/>
      <c r="M83" s="227"/>
      <c r="N83" s="227"/>
      <c r="O83" s="63"/>
      <c r="P83" s="63"/>
      <c r="Q83" s="63"/>
      <c r="R83" s="63"/>
      <c r="S83" s="63"/>
      <c r="T83" s="63"/>
      <c r="U83" s="63"/>
      <c r="V83" s="63"/>
      <c r="W83" s="63"/>
      <c r="X83" s="63"/>
      <c r="Y83" s="63"/>
      <c r="Z83" s="63"/>
    </row>
    <row r="84" spans="1:26">
      <c r="A84" s="458" t="s">
        <v>273</v>
      </c>
      <c r="B84" s="458"/>
      <c r="C84" s="458"/>
      <c r="D84" s="458"/>
      <c r="E84" s="458"/>
      <c r="F84" s="458"/>
      <c r="G84" s="458"/>
      <c r="H84" s="227"/>
      <c r="I84" s="227"/>
      <c r="J84" s="227"/>
      <c r="K84" s="227"/>
      <c r="L84" s="227"/>
      <c r="M84" s="227"/>
      <c r="N84" s="227"/>
      <c r="O84" s="227"/>
      <c r="P84" s="227"/>
      <c r="Q84" s="227"/>
      <c r="R84" s="227"/>
      <c r="S84" s="227"/>
      <c r="T84" s="227"/>
      <c r="U84" s="227"/>
      <c r="V84" s="227"/>
      <c r="W84" s="227"/>
      <c r="X84" s="227"/>
      <c r="Y84" s="227"/>
      <c r="Z84" s="227"/>
    </row>
    <row r="85" spans="1:26" ht="36" customHeight="1">
      <c r="A85" s="458" t="s">
        <v>274</v>
      </c>
      <c r="B85" s="458"/>
      <c r="C85" s="458"/>
      <c r="D85" s="458"/>
      <c r="E85" s="458"/>
      <c r="F85" s="458"/>
      <c r="G85" s="458"/>
      <c r="H85" s="227"/>
      <c r="I85" s="227"/>
      <c r="J85" s="227"/>
      <c r="K85" s="227"/>
      <c r="L85" s="227"/>
      <c r="M85" s="227"/>
      <c r="N85" s="227"/>
      <c r="O85" s="227"/>
      <c r="P85" s="227"/>
      <c r="Q85" s="227"/>
      <c r="R85" s="227"/>
      <c r="S85" s="227"/>
      <c r="T85" s="227"/>
      <c r="U85" s="227"/>
      <c r="V85" s="227"/>
      <c r="W85" s="227"/>
      <c r="X85" s="227"/>
      <c r="Y85" s="227"/>
      <c r="Z85" s="227"/>
    </row>
    <row r="86" spans="1:26">
      <c r="A86" s="257"/>
      <c r="B86" s="257"/>
      <c r="C86" s="257"/>
      <c r="D86" s="257"/>
      <c r="E86" s="257"/>
      <c r="F86" s="257"/>
      <c r="G86" s="257"/>
      <c r="H86" s="227"/>
      <c r="I86" s="227"/>
      <c r="J86" s="227"/>
      <c r="K86" s="227"/>
      <c r="L86" s="227"/>
      <c r="M86" s="227"/>
      <c r="N86" s="227"/>
      <c r="O86" s="227"/>
      <c r="P86" s="227"/>
      <c r="Q86" s="227"/>
      <c r="R86" s="227"/>
      <c r="S86" s="227"/>
      <c r="T86" s="227"/>
      <c r="U86" s="227"/>
      <c r="V86" s="227"/>
      <c r="W86" s="227"/>
      <c r="X86" s="227"/>
      <c r="Y86" s="227"/>
      <c r="Z86" s="227"/>
    </row>
    <row r="87" spans="1:26" s="84" customFormat="1">
      <c r="A87" s="454" t="s">
        <v>387</v>
      </c>
      <c r="B87" s="454"/>
      <c r="C87" s="454"/>
      <c r="D87" s="454"/>
      <c r="E87" s="454"/>
      <c r="F87" s="454"/>
      <c r="G87" s="454"/>
      <c r="H87" s="454"/>
      <c r="I87" s="454"/>
    </row>
    <row r="88" spans="1:26">
      <c r="A88" s="227"/>
      <c r="B88" s="227"/>
      <c r="C88" s="227"/>
      <c r="D88" s="227"/>
      <c r="E88" s="227"/>
      <c r="F88" s="227"/>
      <c r="G88" s="227"/>
      <c r="H88" s="227"/>
      <c r="I88" s="227"/>
      <c r="J88" s="4"/>
      <c r="K88" s="4"/>
      <c r="L88" s="5"/>
      <c r="M88" s="5"/>
      <c r="N88" s="5"/>
      <c r="O88" s="5"/>
      <c r="P88" s="4"/>
      <c r="Q88" s="4"/>
      <c r="R88" s="4"/>
      <c r="S88" s="4"/>
      <c r="T88" s="4"/>
      <c r="U88" s="227"/>
      <c r="V88" s="227"/>
      <c r="W88" s="227"/>
      <c r="X88" s="227"/>
      <c r="Y88" s="227"/>
      <c r="Z88" s="227"/>
    </row>
    <row r="89" spans="1:26" ht="24">
      <c r="A89" s="227"/>
      <c r="B89" s="1"/>
      <c r="C89" s="82" t="s">
        <v>384</v>
      </c>
      <c r="D89" s="382" t="s">
        <v>55</v>
      </c>
      <c r="E89" s="29"/>
      <c r="F89" s="1"/>
      <c r="G89" s="227"/>
      <c r="H89" s="227"/>
      <c r="I89" s="227"/>
      <c r="J89" s="227"/>
      <c r="K89" s="227"/>
      <c r="L89" s="12"/>
      <c r="M89" s="12"/>
      <c r="N89" s="12"/>
      <c r="O89" s="12"/>
      <c r="P89" s="227"/>
      <c r="Q89" s="227"/>
      <c r="R89" s="227"/>
      <c r="S89" s="227"/>
      <c r="T89" s="227"/>
      <c r="U89" s="227"/>
      <c r="V89" s="227"/>
      <c r="W89" s="227"/>
      <c r="X89" s="227"/>
      <c r="Y89" s="227"/>
      <c r="Z89" s="227"/>
    </row>
    <row r="90" spans="1:26">
      <c r="A90" s="227"/>
      <c r="B90" s="33">
        <v>2012</v>
      </c>
      <c r="C90" s="62">
        <v>22</v>
      </c>
      <c r="D90" s="419">
        <v>15</v>
      </c>
      <c r="E90" s="64"/>
      <c r="F90" s="64"/>
      <c r="G90" s="64"/>
      <c r="H90" s="227"/>
      <c r="I90" s="227"/>
      <c r="J90" s="227"/>
      <c r="K90" s="227"/>
      <c r="L90" s="12"/>
      <c r="M90" s="12"/>
      <c r="N90" s="12"/>
      <c r="O90" s="12"/>
      <c r="P90" s="227"/>
      <c r="Q90" s="227"/>
      <c r="R90" s="227"/>
      <c r="S90" s="227"/>
      <c r="T90" s="227"/>
      <c r="U90" s="227"/>
      <c r="V90" s="227"/>
      <c r="W90" s="227"/>
      <c r="X90" s="227"/>
      <c r="Y90" s="227"/>
      <c r="Z90" s="227"/>
    </row>
    <row r="91" spans="1:26">
      <c r="A91" s="227"/>
      <c r="B91" s="33">
        <v>2013</v>
      </c>
      <c r="C91" s="63">
        <v>20</v>
      </c>
      <c r="D91" s="68">
        <v>12</v>
      </c>
      <c r="E91" s="38"/>
      <c r="F91" s="1"/>
      <c r="G91" s="227"/>
      <c r="H91" s="227"/>
      <c r="I91" s="227"/>
      <c r="J91" s="227"/>
      <c r="K91" s="227"/>
      <c r="L91" s="12"/>
      <c r="M91" s="12"/>
      <c r="N91" s="12"/>
      <c r="O91" s="12"/>
      <c r="P91" s="227"/>
      <c r="Q91" s="227"/>
      <c r="R91" s="227"/>
      <c r="S91" s="227"/>
      <c r="T91" s="227"/>
      <c r="U91" s="227"/>
      <c r="V91" s="227"/>
      <c r="W91" s="227"/>
      <c r="X91" s="227"/>
      <c r="Y91" s="227"/>
      <c r="Z91" s="227"/>
    </row>
    <row r="92" spans="1:26">
      <c r="A92" s="227"/>
      <c r="B92" s="33">
        <v>2014</v>
      </c>
      <c r="C92" s="63">
        <v>15</v>
      </c>
      <c r="D92" s="68">
        <v>12</v>
      </c>
      <c r="E92" s="38"/>
      <c r="F92" s="1"/>
      <c r="G92" s="227"/>
      <c r="H92" s="227"/>
      <c r="I92" s="227"/>
      <c r="J92" s="227"/>
      <c r="K92" s="227"/>
      <c r="L92" s="12"/>
      <c r="M92" s="12"/>
      <c r="N92" s="12"/>
      <c r="O92" s="12"/>
      <c r="P92" s="227"/>
      <c r="Q92" s="227"/>
      <c r="R92" s="227"/>
      <c r="S92" s="227"/>
      <c r="T92" s="227"/>
      <c r="U92" s="227"/>
      <c r="V92" s="227"/>
      <c r="W92" s="227"/>
      <c r="X92" s="227"/>
      <c r="Y92" s="227"/>
      <c r="Z92" s="227"/>
    </row>
    <row r="93" spans="1:26">
      <c r="A93" s="227"/>
      <c r="B93" s="33">
        <v>2015</v>
      </c>
      <c r="C93" s="63">
        <v>13</v>
      </c>
      <c r="D93" s="444">
        <v>11</v>
      </c>
      <c r="E93" s="38"/>
      <c r="F93" s="1"/>
      <c r="G93" s="227"/>
      <c r="H93" s="227"/>
      <c r="I93" s="227"/>
      <c r="J93" s="227"/>
      <c r="K93" s="227"/>
      <c r="L93" s="12"/>
      <c r="M93" s="12"/>
      <c r="N93" s="12"/>
      <c r="O93" s="12"/>
      <c r="P93" s="227"/>
      <c r="Q93" s="227"/>
      <c r="R93" s="227"/>
      <c r="S93" s="227"/>
      <c r="T93" s="227"/>
      <c r="U93" s="227"/>
      <c r="V93" s="227"/>
      <c r="W93" s="227"/>
      <c r="X93" s="227"/>
      <c r="Y93" s="227"/>
      <c r="Z93" s="227"/>
    </row>
    <row r="94" spans="1:26">
      <c r="A94" s="227"/>
      <c r="B94" s="33">
        <v>2016</v>
      </c>
      <c r="C94" s="63">
        <v>15</v>
      </c>
      <c r="D94" s="445">
        <v>10</v>
      </c>
      <c r="E94" s="38"/>
      <c r="F94" s="1"/>
      <c r="G94" s="227"/>
      <c r="H94" s="227"/>
      <c r="I94" s="227"/>
      <c r="J94" s="227"/>
      <c r="K94" s="227"/>
      <c r="L94" s="12"/>
      <c r="M94" s="12"/>
      <c r="N94" s="12"/>
      <c r="O94" s="12"/>
      <c r="P94" s="227"/>
      <c r="Q94" s="227"/>
      <c r="R94" s="227"/>
      <c r="S94" s="227"/>
      <c r="T94" s="227"/>
      <c r="U94" s="227"/>
      <c r="V94" s="227"/>
      <c r="W94" s="227"/>
      <c r="X94" s="227"/>
      <c r="Y94" s="227"/>
      <c r="Z94" s="227"/>
    </row>
    <row r="96" spans="1:26">
      <c r="A96" s="458" t="s">
        <v>273</v>
      </c>
      <c r="B96" s="458"/>
      <c r="C96" s="458"/>
      <c r="D96" s="458"/>
      <c r="E96" s="458"/>
      <c r="F96" s="458"/>
      <c r="G96" s="458"/>
      <c r="H96" s="227"/>
      <c r="I96" s="227"/>
      <c r="J96" s="227"/>
      <c r="K96" s="227"/>
      <c r="L96" s="227"/>
      <c r="M96" s="227"/>
      <c r="N96" s="227"/>
      <c r="O96" s="227"/>
      <c r="P96" s="227"/>
      <c r="Q96" s="227"/>
      <c r="R96" s="227"/>
      <c r="S96" s="227"/>
      <c r="T96" s="227"/>
      <c r="U96" s="227"/>
      <c r="V96" s="227"/>
      <c r="W96" s="227"/>
      <c r="X96" s="227"/>
      <c r="Y96" s="227"/>
      <c r="Z96" s="227"/>
    </row>
    <row r="97" spans="1:26" ht="36" customHeight="1">
      <c r="A97" s="458" t="s">
        <v>275</v>
      </c>
      <c r="B97" s="458"/>
      <c r="C97" s="458"/>
      <c r="D97" s="458"/>
      <c r="E97" s="458"/>
      <c r="F97" s="458"/>
      <c r="G97" s="458"/>
      <c r="H97" s="227"/>
      <c r="I97" s="227"/>
      <c r="J97" s="227"/>
      <c r="K97" s="227"/>
      <c r="L97" s="227"/>
      <c r="M97" s="227"/>
      <c r="N97" s="227"/>
      <c r="O97" s="227"/>
      <c r="P97" s="227"/>
      <c r="Q97" s="227"/>
      <c r="R97" s="227"/>
      <c r="S97" s="227"/>
      <c r="T97" s="227"/>
      <c r="U97" s="227"/>
      <c r="V97" s="227"/>
      <c r="W97" s="227"/>
      <c r="X97" s="227"/>
      <c r="Y97" s="227"/>
      <c r="Z97" s="227"/>
    </row>
    <row r="98" spans="1:26">
      <c r="A98" s="227"/>
      <c r="B98" s="227"/>
      <c r="C98" s="227"/>
      <c r="D98" s="227"/>
      <c r="E98" s="227"/>
      <c r="F98" s="227"/>
      <c r="G98" s="227"/>
      <c r="H98" s="227"/>
      <c r="I98" s="227"/>
      <c r="J98" s="227"/>
      <c r="K98" s="227"/>
      <c r="L98" s="227"/>
      <c r="M98" s="227"/>
      <c r="N98" s="227"/>
      <c r="O98" s="227"/>
      <c r="P98" s="227"/>
      <c r="Q98" s="227"/>
      <c r="R98" s="227"/>
      <c r="S98" s="227"/>
      <c r="T98" s="227"/>
      <c r="U98" s="227"/>
      <c r="V98" s="227"/>
      <c r="W98" s="227"/>
      <c r="X98" s="227"/>
      <c r="Y98" s="227"/>
      <c r="Z98" s="227"/>
    </row>
    <row r="99" spans="1:26">
      <c r="A99" s="227"/>
      <c r="B99" s="227"/>
      <c r="C99" s="227"/>
      <c r="D99" s="227"/>
      <c r="E99" s="227"/>
      <c r="F99" s="227"/>
      <c r="G99" s="227"/>
      <c r="H99" s="227"/>
      <c r="I99" s="227"/>
      <c r="J99" s="227"/>
      <c r="K99" s="227"/>
      <c r="L99" s="227"/>
      <c r="M99" s="227"/>
      <c r="N99" s="227"/>
      <c r="O99" s="227"/>
      <c r="P99" s="227"/>
      <c r="Q99" s="227"/>
      <c r="R99" s="227"/>
      <c r="S99" s="227"/>
      <c r="T99" s="227"/>
      <c r="U99" s="227"/>
      <c r="V99" s="227"/>
      <c r="W99" s="227"/>
      <c r="X99" s="227"/>
      <c r="Y99" s="227"/>
      <c r="Z99" s="227"/>
    </row>
    <row r="100" spans="1:26" s="84" customFormat="1">
      <c r="A100" s="454" t="s">
        <v>276</v>
      </c>
      <c r="B100" s="454"/>
      <c r="C100" s="454"/>
      <c r="D100" s="454"/>
      <c r="E100" s="454"/>
      <c r="F100" s="454"/>
      <c r="G100" s="454"/>
      <c r="H100" s="454"/>
    </row>
    <row r="101" spans="1:26">
      <c r="A101" s="227"/>
      <c r="B101" s="227"/>
      <c r="C101" s="227"/>
      <c r="D101" s="227"/>
      <c r="E101" s="227"/>
      <c r="F101" s="227"/>
      <c r="G101" s="227"/>
      <c r="H101" s="227"/>
      <c r="I101" s="227"/>
      <c r="J101" s="227"/>
      <c r="K101" s="227"/>
      <c r="L101" s="227"/>
      <c r="M101" s="227"/>
      <c r="N101" s="227"/>
      <c r="O101" s="227"/>
      <c r="P101" s="227"/>
      <c r="Q101" s="227"/>
      <c r="R101" s="227"/>
      <c r="S101" s="227"/>
      <c r="T101" s="227"/>
      <c r="U101" s="227"/>
      <c r="V101" s="227"/>
      <c r="W101" s="227"/>
      <c r="X101" s="227"/>
      <c r="Y101" s="227"/>
      <c r="Z101" s="227"/>
    </row>
    <row r="102" spans="1:26" ht="60">
      <c r="A102" s="227"/>
      <c r="B102" s="66"/>
      <c r="C102" s="108" t="s">
        <v>277</v>
      </c>
      <c r="D102" s="108" t="s">
        <v>82</v>
      </c>
      <c r="E102" s="422" t="s">
        <v>492</v>
      </c>
      <c r="F102" s="227"/>
      <c r="G102" s="227"/>
      <c r="H102" s="227"/>
      <c r="I102" s="227"/>
      <c r="J102" s="227"/>
      <c r="K102" s="227"/>
      <c r="L102" s="227"/>
      <c r="M102" s="227"/>
      <c r="N102" s="227"/>
      <c r="O102" s="227"/>
      <c r="P102" s="227"/>
      <c r="Q102" s="227"/>
      <c r="R102" s="227"/>
      <c r="S102" s="227"/>
      <c r="T102" s="227"/>
      <c r="U102" s="227"/>
      <c r="V102" s="227"/>
      <c r="W102" s="227"/>
      <c r="X102" s="227"/>
      <c r="Y102" s="227"/>
      <c r="Z102" s="227"/>
    </row>
    <row r="103" spans="1:26">
      <c r="A103" s="227"/>
      <c r="B103" s="73" t="s">
        <v>37</v>
      </c>
      <c r="C103" s="71">
        <v>3.8</v>
      </c>
      <c r="D103" s="71"/>
      <c r="E103" s="421">
        <v>4.0999999999999996</v>
      </c>
      <c r="F103" s="105"/>
      <c r="G103" s="227"/>
      <c r="H103" s="105"/>
      <c r="I103" s="105"/>
      <c r="J103" s="105"/>
      <c r="K103" s="105"/>
      <c r="L103" s="105"/>
      <c r="M103" s="106"/>
      <c r="N103" s="227"/>
      <c r="O103" s="227"/>
      <c r="P103" s="227"/>
      <c r="Q103" s="227"/>
      <c r="R103" s="227"/>
      <c r="S103" s="227"/>
      <c r="T103" s="227"/>
      <c r="U103" s="227"/>
      <c r="V103" s="227"/>
      <c r="W103" s="227"/>
      <c r="X103" s="227"/>
      <c r="Y103" s="227"/>
      <c r="Z103" s="227"/>
    </row>
    <row r="104" spans="1:26">
      <c r="A104" s="227"/>
      <c r="B104" s="73" t="s">
        <v>29</v>
      </c>
      <c r="C104" s="71">
        <v>4</v>
      </c>
      <c r="D104" s="71"/>
      <c r="E104" s="421">
        <v>4.0999999999999996</v>
      </c>
      <c r="F104" s="105"/>
      <c r="G104" s="227"/>
      <c r="H104" s="107"/>
      <c r="I104" s="105"/>
      <c r="J104" s="105"/>
      <c r="K104" s="105"/>
      <c r="L104" s="105"/>
      <c r="M104" s="106"/>
      <c r="N104" s="227"/>
      <c r="O104" s="227"/>
      <c r="P104" s="227"/>
      <c r="Q104" s="227"/>
      <c r="R104" s="227"/>
      <c r="S104" s="227"/>
      <c r="T104" s="227"/>
      <c r="U104" s="227"/>
      <c r="V104" s="227"/>
      <c r="W104" s="227"/>
      <c r="X104" s="227"/>
      <c r="Y104" s="227"/>
      <c r="Z104" s="227"/>
    </row>
    <row r="105" spans="1:26">
      <c r="A105" s="227"/>
      <c r="B105" s="73" t="s">
        <v>38</v>
      </c>
      <c r="C105" s="71">
        <v>5.6</v>
      </c>
      <c r="D105" s="71"/>
      <c r="E105" s="421">
        <v>4.0999999999999996</v>
      </c>
      <c r="F105" s="105"/>
      <c r="G105" s="227"/>
      <c r="H105" s="107"/>
      <c r="I105" s="105"/>
      <c r="J105" s="105"/>
      <c r="K105" s="105"/>
      <c r="L105" s="105"/>
      <c r="M105" s="106"/>
      <c r="N105" s="227"/>
      <c r="O105" s="227"/>
      <c r="P105" s="227"/>
      <c r="Q105" s="227"/>
      <c r="R105" s="227"/>
      <c r="S105" s="227"/>
      <c r="T105" s="227"/>
      <c r="U105" s="227"/>
      <c r="V105" s="227"/>
      <c r="W105" s="227"/>
      <c r="X105" s="227"/>
      <c r="Y105" s="227"/>
      <c r="Z105" s="227"/>
    </row>
    <row r="106" spans="1:26">
      <c r="A106" s="227"/>
      <c r="B106" s="74" t="s">
        <v>30</v>
      </c>
      <c r="D106" s="75">
        <v>6.1</v>
      </c>
      <c r="E106" s="421">
        <v>4.0999999999999996</v>
      </c>
      <c r="F106" s="105"/>
      <c r="G106" s="227"/>
      <c r="H106" s="107"/>
      <c r="I106" s="105"/>
      <c r="J106" s="105"/>
      <c r="K106" s="105"/>
      <c r="L106" s="105"/>
      <c r="M106" s="106"/>
      <c r="N106" s="227"/>
      <c r="O106" s="227"/>
      <c r="P106" s="227"/>
      <c r="Q106" s="227"/>
      <c r="R106" s="227"/>
      <c r="S106" s="227"/>
      <c r="T106" s="227"/>
      <c r="U106" s="227"/>
      <c r="V106" s="227"/>
      <c r="W106" s="227"/>
      <c r="X106" s="227"/>
      <c r="Y106" s="227"/>
      <c r="Z106" s="227"/>
    </row>
    <row r="107" spans="1:26">
      <c r="A107" s="227"/>
      <c r="B107" s="73" t="s">
        <v>33</v>
      </c>
      <c r="C107" s="71">
        <v>7.6</v>
      </c>
      <c r="D107" s="71"/>
      <c r="E107" s="421">
        <v>4.0999999999999996</v>
      </c>
      <c r="F107" s="105"/>
      <c r="G107" s="227"/>
      <c r="H107" s="107"/>
      <c r="I107" s="105"/>
      <c r="J107" s="105"/>
      <c r="K107" s="105"/>
      <c r="L107" s="105"/>
      <c r="M107" s="106"/>
      <c r="N107" s="227"/>
      <c r="O107" s="227"/>
      <c r="P107" s="227"/>
      <c r="Q107" s="227"/>
      <c r="R107" s="227"/>
      <c r="S107" s="227"/>
      <c r="T107" s="227"/>
      <c r="U107" s="227"/>
      <c r="V107" s="227"/>
      <c r="W107" s="227"/>
      <c r="X107" s="227"/>
      <c r="Y107" s="227"/>
      <c r="Z107" s="227"/>
    </row>
    <row r="108" spans="1:26">
      <c r="A108" s="227"/>
      <c r="B108" s="73" t="s">
        <v>34</v>
      </c>
      <c r="C108" s="71">
        <v>13.7</v>
      </c>
      <c r="D108" s="71"/>
      <c r="E108" s="421">
        <v>4.0999999999999996</v>
      </c>
      <c r="F108" s="105"/>
      <c r="G108" s="227"/>
      <c r="H108" s="107"/>
      <c r="I108" s="105"/>
      <c r="J108" s="105"/>
      <c r="K108" s="105"/>
      <c r="L108" s="105"/>
      <c r="M108" s="106"/>
      <c r="N108" s="227"/>
      <c r="O108" s="227"/>
      <c r="P108" s="227"/>
      <c r="Q108" s="227"/>
      <c r="R108" s="227"/>
      <c r="S108" s="227"/>
      <c r="T108" s="227"/>
      <c r="U108" s="227"/>
      <c r="V108" s="227"/>
      <c r="W108" s="227"/>
      <c r="X108" s="227"/>
      <c r="Y108" s="227"/>
      <c r="Z108" s="227"/>
    </row>
    <row r="109" spans="1:26">
      <c r="A109" s="227"/>
      <c r="B109" s="73" t="s">
        <v>36</v>
      </c>
      <c r="C109" s="71" t="s">
        <v>278</v>
      </c>
      <c r="D109" s="71"/>
      <c r="E109" s="421">
        <v>4.0999999999999996</v>
      </c>
      <c r="F109" s="105"/>
      <c r="G109" s="227"/>
      <c r="H109" s="107"/>
      <c r="I109" s="105"/>
      <c r="J109" s="105"/>
      <c r="K109" s="105"/>
      <c r="L109" s="105"/>
      <c r="M109" s="106"/>
      <c r="N109" s="227"/>
      <c r="O109" s="227"/>
      <c r="P109" s="227"/>
      <c r="Q109" s="227"/>
      <c r="R109" s="227"/>
      <c r="S109" s="227"/>
      <c r="T109" s="227"/>
      <c r="U109" s="227"/>
      <c r="V109" s="227"/>
      <c r="W109" s="227"/>
      <c r="X109" s="227"/>
      <c r="Y109" s="227"/>
      <c r="Z109" s="227"/>
    </row>
    <row r="110" spans="1:26">
      <c r="A110" s="227"/>
      <c r="B110" s="73" t="s">
        <v>24</v>
      </c>
      <c r="C110" s="71" t="s">
        <v>278</v>
      </c>
      <c r="D110" s="71"/>
      <c r="E110" s="421">
        <v>4.0999999999999996</v>
      </c>
      <c r="F110" s="105"/>
      <c r="G110" s="227"/>
      <c r="H110" s="107"/>
      <c r="I110" s="105"/>
      <c r="J110" s="105"/>
      <c r="K110" s="105"/>
      <c r="L110" s="105"/>
      <c r="M110" s="106"/>
      <c r="N110" s="227"/>
      <c r="O110" s="227"/>
      <c r="P110" s="227"/>
      <c r="Q110" s="227"/>
      <c r="R110" s="227"/>
      <c r="S110" s="227"/>
      <c r="T110" s="227"/>
      <c r="U110" s="227"/>
      <c r="V110" s="227"/>
      <c r="W110" s="227"/>
      <c r="X110" s="227"/>
      <c r="Y110" s="227"/>
      <c r="Z110" s="227"/>
    </row>
    <row r="111" spans="1:26">
      <c r="A111" s="227"/>
      <c r="B111" s="73" t="s">
        <v>23</v>
      </c>
      <c r="C111" s="71" t="s">
        <v>278</v>
      </c>
      <c r="D111" s="71"/>
      <c r="E111" s="421">
        <v>4.0999999999999996</v>
      </c>
      <c r="F111" s="105"/>
      <c r="G111" s="227"/>
      <c r="H111" s="107"/>
      <c r="I111" s="105"/>
      <c r="J111" s="105"/>
      <c r="K111" s="105"/>
      <c r="L111" s="105"/>
      <c r="M111" s="106"/>
      <c r="N111" s="227"/>
      <c r="O111" s="227"/>
      <c r="P111" s="227"/>
      <c r="Q111" s="227"/>
      <c r="R111" s="227"/>
      <c r="S111" s="227"/>
      <c r="T111" s="227"/>
      <c r="U111" s="227"/>
      <c r="V111" s="227"/>
      <c r="W111" s="227"/>
      <c r="X111" s="227"/>
      <c r="Y111" s="227"/>
      <c r="Z111" s="227"/>
    </row>
    <row r="112" spans="1:26">
      <c r="A112" s="227"/>
      <c r="B112" s="73" t="s">
        <v>32</v>
      </c>
      <c r="C112" s="71" t="s">
        <v>278</v>
      </c>
      <c r="D112" s="71"/>
      <c r="E112" s="421">
        <v>4.0999999999999996</v>
      </c>
      <c r="F112" s="105"/>
      <c r="G112" s="227"/>
      <c r="H112" s="107"/>
      <c r="I112" s="105"/>
      <c r="J112" s="105"/>
      <c r="K112" s="105"/>
      <c r="L112" s="105"/>
      <c r="M112" s="106"/>
      <c r="N112" s="227"/>
      <c r="O112" s="227"/>
      <c r="P112" s="227"/>
      <c r="Q112" s="227"/>
      <c r="R112" s="227"/>
      <c r="S112" s="227"/>
      <c r="T112" s="227"/>
      <c r="U112" s="227"/>
      <c r="V112" s="227"/>
      <c r="W112" s="227"/>
      <c r="X112" s="227"/>
      <c r="Y112" s="227"/>
      <c r="Z112" s="227"/>
    </row>
    <row r="113" spans="1:26">
      <c r="A113" s="227"/>
      <c r="B113" s="73" t="s">
        <v>39</v>
      </c>
      <c r="C113" s="71" t="s">
        <v>278</v>
      </c>
      <c r="D113" s="71"/>
      <c r="E113" s="421">
        <v>4.0999999999999996</v>
      </c>
      <c r="F113" s="105"/>
      <c r="G113" s="227"/>
      <c r="H113" s="107"/>
      <c r="I113" s="105"/>
      <c r="J113" s="105"/>
      <c r="K113" s="105"/>
      <c r="L113" s="105"/>
      <c r="M113" s="106"/>
      <c r="N113" s="227"/>
      <c r="O113" s="227"/>
      <c r="P113" s="227"/>
      <c r="Q113" s="227"/>
      <c r="R113" s="227"/>
      <c r="S113" s="227"/>
      <c r="T113" s="227"/>
      <c r="U113" s="227"/>
      <c r="V113" s="227"/>
      <c r="W113" s="227"/>
      <c r="X113" s="227"/>
      <c r="Y113" s="227"/>
      <c r="Z113" s="227"/>
    </row>
    <row r="114" spans="1:26">
      <c r="A114" s="227"/>
      <c r="B114" s="73" t="s">
        <v>27</v>
      </c>
      <c r="C114" s="71" t="s">
        <v>278</v>
      </c>
      <c r="D114" s="71"/>
      <c r="E114" s="421">
        <v>4.0999999999999996</v>
      </c>
      <c r="F114" s="105"/>
      <c r="G114" s="227"/>
      <c r="H114" s="107"/>
      <c r="I114" s="105"/>
      <c r="J114" s="105"/>
      <c r="K114" s="105"/>
      <c r="L114" s="105"/>
      <c r="M114" s="106"/>
      <c r="N114" s="227"/>
      <c r="O114" s="227"/>
      <c r="P114" s="227"/>
      <c r="Q114" s="227"/>
      <c r="R114" s="227"/>
      <c r="S114" s="227"/>
      <c r="T114" s="227"/>
      <c r="U114" s="227"/>
      <c r="V114" s="227"/>
      <c r="W114" s="227"/>
      <c r="X114" s="227"/>
      <c r="Y114" s="227"/>
      <c r="Z114" s="227"/>
    </row>
    <row r="115" spans="1:26">
      <c r="A115" s="227"/>
      <c r="B115" s="73" t="s">
        <v>19</v>
      </c>
      <c r="C115" s="71" t="s">
        <v>278</v>
      </c>
      <c r="D115" s="71"/>
      <c r="E115" s="421">
        <v>4.0999999999999996</v>
      </c>
      <c r="F115" s="105"/>
      <c r="G115" s="227"/>
      <c r="H115" s="107"/>
      <c r="I115" s="105"/>
      <c r="J115" s="105"/>
      <c r="K115" s="105"/>
      <c r="L115" s="105"/>
      <c r="M115" s="106"/>
      <c r="N115" s="227"/>
      <c r="O115" s="227"/>
      <c r="P115" s="227"/>
      <c r="Q115" s="227"/>
      <c r="R115" s="227"/>
      <c r="S115" s="227"/>
      <c r="T115" s="227"/>
      <c r="U115" s="227"/>
      <c r="V115" s="227"/>
      <c r="W115" s="227"/>
      <c r="X115" s="227"/>
      <c r="Y115" s="227"/>
      <c r="Z115" s="227"/>
    </row>
    <row r="116" spans="1:26">
      <c r="A116" s="227"/>
      <c r="B116" s="73" t="s">
        <v>26</v>
      </c>
      <c r="C116" s="71" t="s">
        <v>278</v>
      </c>
      <c r="D116" s="71"/>
      <c r="E116" s="421">
        <v>4.0999999999999996</v>
      </c>
      <c r="F116" s="105"/>
      <c r="G116" s="227"/>
      <c r="H116" s="107"/>
      <c r="I116" s="105"/>
      <c r="J116" s="105"/>
      <c r="K116" s="105"/>
      <c r="L116" s="105"/>
      <c r="M116" s="106"/>
      <c r="N116" s="227"/>
      <c r="O116" s="227"/>
      <c r="P116" s="227"/>
      <c r="Q116" s="227"/>
      <c r="R116" s="227"/>
      <c r="S116" s="227"/>
      <c r="T116" s="227"/>
      <c r="U116" s="227"/>
      <c r="V116" s="227"/>
      <c r="W116" s="227"/>
      <c r="X116" s="227"/>
      <c r="Y116" s="227"/>
      <c r="Z116" s="227"/>
    </row>
    <row r="117" spans="1:26">
      <c r="A117" s="227"/>
      <c r="B117" s="73" t="s">
        <v>25</v>
      </c>
      <c r="C117" s="71" t="s">
        <v>278</v>
      </c>
      <c r="D117" s="71"/>
      <c r="E117" s="421">
        <v>4.0999999999999996</v>
      </c>
      <c r="F117" s="105"/>
      <c r="G117" s="227"/>
      <c r="H117" s="107"/>
      <c r="I117" s="105"/>
      <c r="J117" s="105"/>
      <c r="K117" s="105"/>
      <c r="L117" s="105"/>
      <c r="M117" s="106"/>
      <c r="N117" s="227"/>
      <c r="O117" s="227"/>
      <c r="P117" s="227"/>
      <c r="Q117" s="227"/>
      <c r="R117" s="227"/>
      <c r="S117" s="227"/>
      <c r="T117" s="227"/>
      <c r="U117" s="227"/>
      <c r="V117" s="227"/>
      <c r="W117" s="227"/>
      <c r="X117" s="227"/>
      <c r="Y117" s="227"/>
      <c r="Z117" s="227"/>
    </row>
    <row r="118" spans="1:26">
      <c r="A118" s="227"/>
      <c r="B118" s="73" t="s">
        <v>20</v>
      </c>
      <c r="C118" s="71" t="s">
        <v>278</v>
      </c>
      <c r="D118" s="71"/>
      <c r="E118" s="421">
        <v>4.0999999999999996</v>
      </c>
      <c r="F118" s="105"/>
      <c r="G118" s="227"/>
      <c r="H118" s="107"/>
      <c r="I118" s="105"/>
      <c r="J118" s="105"/>
      <c r="K118" s="105"/>
      <c r="L118" s="105"/>
      <c r="M118" s="106"/>
      <c r="N118" s="227"/>
      <c r="O118" s="227"/>
      <c r="P118" s="227"/>
      <c r="Q118" s="227"/>
      <c r="R118" s="227"/>
      <c r="S118" s="227"/>
      <c r="T118" s="227"/>
      <c r="U118" s="227"/>
      <c r="V118" s="227"/>
      <c r="W118" s="227"/>
      <c r="X118" s="227"/>
      <c r="Y118" s="227"/>
      <c r="Z118" s="227"/>
    </row>
    <row r="119" spans="1:26">
      <c r="A119" s="227"/>
      <c r="B119" s="73" t="s">
        <v>31</v>
      </c>
      <c r="C119" s="71" t="s">
        <v>278</v>
      </c>
      <c r="D119" s="71"/>
      <c r="E119" s="421">
        <v>4.0999999999999996</v>
      </c>
      <c r="F119" s="105"/>
      <c r="G119" s="227"/>
      <c r="H119" s="107"/>
      <c r="I119" s="105"/>
      <c r="J119" s="105"/>
      <c r="K119" s="105"/>
      <c r="L119" s="105"/>
      <c r="M119" s="106"/>
      <c r="N119" s="227"/>
      <c r="O119" s="227"/>
      <c r="P119" s="227"/>
      <c r="Q119" s="227"/>
      <c r="R119" s="227"/>
      <c r="S119" s="227"/>
      <c r="T119" s="227"/>
      <c r="U119" s="227"/>
      <c r="V119" s="227"/>
      <c r="W119" s="227"/>
      <c r="X119" s="227"/>
      <c r="Y119" s="227"/>
      <c r="Z119" s="227"/>
    </row>
    <row r="120" spans="1:26">
      <c r="A120" s="227"/>
      <c r="B120" s="73" t="s">
        <v>35</v>
      </c>
      <c r="C120" s="71" t="s">
        <v>278</v>
      </c>
      <c r="D120" s="71"/>
      <c r="E120" s="421">
        <v>4.0999999999999996</v>
      </c>
      <c r="F120" s="105"/>
      <c r="G120" s="227"/>
      <c r="H120" s="107"/>
      <c r="I120" s="105"/>
      <c r="J120" s="105"/>
      <c r="K120" s="105"/>
      <c r="L120" s="105"/>
      <c r="M120" s="106"/>
      <c r="N120" s="227"/>
      <c r="O120" s="227"/>
      <c r="P120" s="227"/>
      <c r="Q120" s="227"/>
      <c r="R120" s="227"/>
      <c r="S120" s="227"/>
      <c r="T120" s="227"/>
      <c r="U120" s="227"/>
      <c r="V120" s="227"/>
      <c r="W120" s="227"/>
      <c r="X120" s="227"/>
      <c r="Y120" s="227"/>
      <c r="Z120" s="227"/>
    </row>
    <row r="121" spans="1:26">
      <c r="A121" s="227"/>
      <c r="B121" s="73" t="s">
        <v>21</v>
      </c>
      <c r="C121" s="71" t="s">
        <v>278</v>
      </c>
      <c r="D121" s="71"/>
      <c r="E121" s="421">
        <v>4.0999999999999996</v>
      </c>
      <c r="F121" s="105"/>
      <c r="G121" s="227"/>
      <c r="H121" s="107"/>
      <c r="I121" s="105"/>
      <c r="J121" s="105"/>
      <c r="K121" s="105"/>
      <c r="L121" s="105"/>
      <c r="M121" s="106"/>
      <c r="N121" s="227"/>
      <c r="O121" s="227"/>
      <c r="P121" s="227"/>
      <c r="Q121" s="227"/>
      <c r="R121" s="227"/>
      <c r="S121" s="227"/>
      <c r="T121" s="227"/>
      <c r="U121" s="227"/>
      <c r="V121" s="227"/>
      <c r="W121" s="227"/>
      <c r="X121" s="227"/>
      <c r="Y121" s="227"/>
      <c r="Z121" s="227"/>
    </row>
    <row r="122" spans="1:26">
      <c r="A122" s="227"/>
      <c r="B122" s="73" t="s">
        <v>28</v>
      </c>
      <c r="C122" s="71" t="s">
        <v>278</v>
      </c>
      <c r="D122" s="71"/>
      <c r="E122" s="421">
        <v>4.0999999999999996</v>
      </c>
      <c r="F122" s="4"/>
      <c r="G122" s="227"/>
      <c r="H122" s="3"/>
      <c r="I122" s="3"/>
      <c r="J122" s="3"/>
      <c r="K122" s="3"/>
      <c r="L122" s="3"/>
      <c r="M122" s="3"/>
      <c r="N122" s="227"/>
      <c r="O122" s="227"/>
      <c r="P122" s="227"/>
      <c r="Q122" s="227"/>
      <c r="R122" s="227"/>
      <c r="S122" s="227"/>
      <c r="T122" s="227"/>
      <c r="U122" s="227"/>
      <c r="V122" s="227"/>
      <c r="W122" s="227"/>
      <c r="X122" s="227"/>
      <c r="Y122" s="227"/>
      <c r="Z122" s="227"/>
    </row>
    <row r="123" spans="1:26" s="227" customFormat="1">
      <c r="B123" s="73" t="s">
        <v>22</v>
      </c>
      <c r="C123" s="71" t="s">
        <v>278</v>
      </c>
      <c r="D123" s="71"/>
      <c r="E123" s="421">
        <v>4.0999999999999996</v>
      </c>
      <c r="F123" s="4"/>
      <c r="H123" s="3"/>
      <c r="I123" s="3"/>
      <c r="J123" s="3"/>
      <c r="K123" s="3"/>
      <c r="L123" s="3"/>
      <c r="M123" s="3"/>
    </row>
    <row r="124" spans="1:26">
      <c r="A124" s="349"/>
      <c r="B124" s="110" t="s">
        <v>55</v>
      </c>
      <c r="C124" s="111">
        <v>4.0999999999999996</v>
      </c>
      <c r="D124" s="111"/>
      <c r="E124" s="419"/>
      <c r="F124" s="4"/>
      <c r="G124" s="227"/>
      <c r="H124" s="227"/>
      <c r="I124" s="227"/>
      <c r="J124" s="227"/>
      <c r="K124" s="227"/>
      <c r="L124" s="227"/>
      <c r="M124" s="227"/>
      <c r="N124" s="227"/>
      <c r="O124" s="227"/>
      <c r="P124" s="227"/>
      <c r="Q124" s="227"/>
      <c r="R124" s="227"/>
      <c r="S124" s="227"/>
      <c r="T124" s="227"/>
      <c r="U124" s="227"/>
      <c r="V124" s="227"/>
      <c r="W124" s="227"/>
      <c r="X124" s="227"/>
      <c r="Y124" s="227"/>
      <c r="Z124" s="227"/>
    </row>
    <row r="125" spans="1:26" s="441" customFormat="1">
      <c r="B125" s="110"/>
      <c r="C125" s="111"/>
      <c r="D125" s="111"/>
      <c r="E125" s="419"/>
      <c r="F125" s="362"/>
    </row>
    <row r="126" spans="1:26" ht="32.65" customHeight="1">
      <c r="A126" s="458" t="s">
        <v>279</v>
      </c>
      <c r="B126" s="458"/>
      <c r="C126" s="458"/>
      <c r="D126" s="458"/>
      <c r="E126" s="458"/>
      <c r="F126" s="458"/>
      <c r="G126" s="458"/>
      <c r="H126" s="227"/>
      <c r="I126" s="227"/>
      <c r="J126" s="227"/>
      <c r="K126" s="227"/>
      <c r="L126" s="227"/>
      <c r="M126" s="227"/>
      <c r="N126" s="227"/>
      <c r="O126" s="227"/>
      <c r="P126" s="227"/>
      <c r="Q126" s="227"/>
      <c r="R126" s="227"/>
      <c r="S126" s="227"/>
      <c r="T126" s="227"/>
      <c r="U126" s="227"/>
      <c r="V126" s="227"/>
      <c r="W126" s="227"/>
      <c r="X126" s="227"/>
      <c r="Y126" s="227"/>
      <c r="Z126" s="227"/>
    </row>
    <row r="127" spans="1:26" ht="36" customHeight="1">
      <c r="A127" s="458" t="s">
        <v>280</v>
      </c>
      <c r="B127" s="458"/>
      <c r="C127" s="458"/>
      <c r="D127" s="458"/>
      <c r="E127" s="458"/>
      <c r="F127" s="458"/>
      <c r="G127" s="458"/>
      <c r="H127" s="227"/>
      <c r="I127" s="227"/>
      <c r="J127" s="227"/>
      <c r="K127" s="227"/>
      <c r="L127" s="227"/>
      <c r="M127" s="227"/>
      <c r="N127" s="227"/>
      <c r="O127" s="227"/>
      <c r="P127" s="227"/>
      <c r="Q127" s="227"/>
      <c r="R127" s="227"/>
      <c r="S127" s="227"/>
      <c r="T127" s="227"/>
      <c r="U127" s="227"/>
      <c r="V127" s="227"/>
      <c r="W127" s="227"/>
      <c r="X127" s="227"/>
      <c r="Y127" s="227"/>
      <c r="Z127" s="227"/>
    </row>
    <row r="129" spans="1:26" s="84" customFormat="1">
      <c r="A129" s="454" t="s">
        <v>388</v>
      </c>
      <c r="B129" s="454"/>
      <c r="C129" s="454"/>
      <c r="D129" s="454"/>
      <c r="E129" s="454"/>
      <c r="F129" s="454"/>
      <c r="G129" s="454"/>
      <c r="H129" s="454"/>
    </row>
    <row r="130" spans="1:26">
      <c r="A130" s="227"/>
      <c r="B130" s="227"/>
      <c r="C130" s="227"/>
      <c r="D130" s="227"/>
      <c r="E130" s="227"/>
      <c r="F130" s="227"/>
      <c r="G130" s="227"/>
      <c r="H130" s="227"/>
      <c r="I130" s="227"/>
      <c r="J130" s="227"/>
      <c r="K130" s="227"/>
      <c r="L130" s="227"/>
      <c r="M130" s="227"/>
      <c r="N130" s="227"/>
      <c r="O130" s="227"/>
      <c r="P130" s="227"/>
      <c r="Q130" s="227"/>
      <c r="R130" s="227"/>
      <c r="S130" s="227"/>
      <c r="T130" s="227"/>
      <c r="U130" s="227"/>
      <c r="V130" s="227"/>
      <c r="W130" s="227"/>
      <c r="X130" s="227"/>
      <c r="Y130" s="227"/>
      <c r="Z130" s="227"/>
    </row>
    <row r="131" spans="1:26" ht="24">
      <c r="A131" s="227"/>
      <c r="B131" s="227"/>
      <c r="C131" s="108" t="s">
        <v>384</v>
      </c>
      <c r="D131" s="422" t="s">
        <v>55</v>
      </c>
      <c r="E131" s="108"/>
      <c r="F131" s="227"/>
      <c r="G131" s="227"/>
      <c r="H131" s="227"/>
      <c r="I131" s="227"/>
      <c r="J131" s="227"/>
      <c r="K131" s="227"/>
      <c r="L131" s="227"/>
      <c r="M131" s="227"/>
      <c r="N131" s="227"/>
      <c r="O131" s="227"/>
      <c r="P131" s="227"/>
      <c r="Q131" s="227"/>
      <c r="R131" s="227"/>
      <c r="S131" s="227"/>
      <c r="T131" s="227"/>
      <c r="U131" s="227"/>
      <c r="V131" s="227"/>
      <c r="W131" s="227"/>
      <c r="X131" s="227"/>
      <c r="Y131" s="227"/>
      <c r="Z131" s="227"/>
    </row>
    <row r="132" spans="1:26">
      <c r="A132" s="227"/>
      <c r="B132" s="128">
        <v>2013</v>
      </c>
      <c r="C132" s="367">
        <v>10.6</v>
      </c>
      <c r="D132" s="437">
        <v>4.9000000000000004</v>
      </c>
      <c r="E132" s="33"/>
      <c r="F132" s="227"/>
      <c r="G132" s="227"/>
      <c r="H132" s="227"/>
      <c r="I132" s="227"/>
      <c r="J132" s="227"/>
      <c r="K132" s="227"/>
      <c r="L132" s="227"/>
      <c r="M132" s="227"/>
      <c r="N132" s="227"/>
      <c r="O132" s="227"/>
      <c r="P132" s="227"/>
      <c r="Q132" s="227"/>
      <c r="R132" s="227"/>
      <c r="S132" s="227"/>
      <c r="T132" s="227"/>
      <c r="U132" s="227"/>
      <c r="V132" s="227"/>
      <c r="W132" s="227"/>
      <c r="X132" s="227"/>
      <c r="Y132" s="227"/>
      <c r="Z132" s="227"/>
    </row>
    <row r="133" spans="1:26">
      <c r="A133" s="227"/>
      <c r="B133" s="128">
        <v>2014</v>
      </c>
      <c r="C133" s="367">
        <v>8.9</v>
      </c>
      <c r="D133" s="437">
        <v>4.4000000000000004</v>
      </c>
      <c r="E133" s="33"/>
      <c r="F133" s="227"/>
      <c r="G133" s="227"/>
      <c r="H133" s="227"/>
      <c r="I133" s="227"/>
      <c r="J133" s="227"/>
      <c r="K133" s="227"/>
      <c r="L133" s="227"/>
      <c r="M133" s="227"/>
      <c r="N133" s="227"/>
      <c r="O133" s="227"/>
      <c r="P133" s="227"/>
      <c r="Q133" s="227"/>
      <c r="R133" s="227"/>
      <c r="S133" s="227"/>
      <c r="T133" s="227"/>
      <c r="U133" s="227"/>
      <c r="V133" s="227"/>
      <c r="W133" s="227"/>
      <c r="X133" s="227"/>
      <c r="Y133" s="227"/>
      <c r="Z133" s="227"/>
    </row>
    <row r="134" spans="1:26">
      <c r="A134" s="227"/>
      <c r="B134" s="128">
        <v>2015</v>
      </c>
      <c r="C134" s="367">
        <v>5.4</v>
      </c>
      <c r="D134" s="437">
        <v>4.5</v>
      </c>
      <c r="E134" s="33"/>
      <c r="F134" s="227"/>
      <c r="G134" s="227"/>
      <c r="H134" s="227"/>
      <c r="I134" s="227"/>
      <c r="J134" s="227"/>
      <c r="K134" s="227"/>
      <c r="L134" s="227"/>
      <c r="M134" s="227"/>
      <c r="N134" s="227"/>
      <c r="O134" s="227"/>
      <c r="P134" s="227"/>
      <c r="Q134" s="227"/>
      <c r="R134" s="227"/>
      <c r="S134" s="227"/>
      <c r="T134" s="227"/>
      <c r="U134" s="227"/>
      <c r="V134" s="227"/>
      <c r="W134" s="227"/>
      <c r="X134" s="227"/>
      <c r="Y134" s="227"/>
      <c r="Z134" s="227"/>
    </row>
    <row r="135" spans="1:26">
      <c r="A135" s="227"/>
      <c r="B135" s="128">
        <v>2016</v>
      </c>
      <c r="C135" s="365">
        <v>7.1</v>
      </c>
      <c r="D135" s="437">
        <v>4.5999999999999996</v>
      </c>
      <c r="E135" s="33"/>
      <c r="F135" s="227"/>
      <c r="G135" s="227"/>
      <c r="H135" s="227"/>
      <c r="I135" s="227"/>
      <c r="J135" s="227"/>
      <c r="K135" s="227"/>
      <c r="L135" s="227"/>
      <c r="M135" s="227"/>
      <c r="N135" s="227"/>
      <c r="O135" s="227"/>
      <c r="P135" s="227"/>
      <c r="Q135" s="227"/>
      <c r="R135" s="227"/>
      <c r="S135" s="227"/>
      <c r="T135" s="227"/>
      <c r="U135" s="227"/>
      <c r="V135" s="227"/>
      <c r="W135" s="227"/>
      <c r="X135" s="227"/>
      <c r="Y135" s="227"/>
      <c r="Z135" s="227"/>
    </row>
    <row r="136" spans="1:26">
      <c r="A136" s="227"/>
      <c r="B136" s="128">
        <v>2017</v>
      </c>
      <c r="C136" s="421">
        <v>6.1</v>
      </c>
      <c r="D136" s="421">
        <v>4.0999999999999996</v>
      </c>
      <c r="E136" s="71"/>
      <c r="F136" s="227"/>
      <c r="G136" s="227"/>
      <c r="H136" s="227"/>
      <c r="I136" s="227"/>
      <c r="J136" s="227"/>
      <c r="K136" s="227"/>
      <c r="L136" s="227"/>
      <c r="M136" s="227"/>
      <c r="N136" s="227"/>
      <c r="O136" s="227"/>
      <c r="P136" s="227"/>
      <c r="Q136" s="227"/>
      <c r="R136" s="227"/>
      <c r="S136" s="227"/>
      <c r="T136" s="227"/>
      <c r="U136" s="227"/>
      <c r="V136" s="227"/>
      <c r="W136" s="227"/>
      <c r="X136" s="227"/>
      <c r="Y136" s="227"/>
      <c r="Z136" s="227"/>
    </row>
    <row r="137" spans="1:26">
      <c r="A137" s="227"/>
      <c r="B137" s="227"/>
      <c r="C137" s="227"/>
      <c r="D137" s="227"/>
      <c r="E137" s="227"/>
      <c r="F137" s="227"/>
      <c r="G137" s="227"/>
      <c r="H137" s="227"/>
      <c r="I137" s="227"/>
      <c r="J137" s="227"/>
      <c r="K137" s="227"/>
      <c r="L137" s="227"/>
      <c r="M137" s="227"/>
      <c r="N137" s="227"/>
      <c r="O137" s="227"/>
      <c r="P137" s="227"/>
      <c r="Q137" s="227"/>
      <c r="R137" s="227"/>
      <c r="S137" s="227"/>
      <c r="T137" s="227"/>
      <c r="U137" s="227"/>
      <c r="V137" s="227"/>
      <c r="W137" s="227"/>
      <c r="X137" s="227"/>
      <c r="Y137" s="227"/>
      <c r="Z137" s="227"/>
    </row>
    <row r="138" spans="1:26" ht="27.2" customHeight="1">
      <c r="A138" s="458" t="s">
        <v>279</v>
      </c>
      <c r="B138" s="458"/>
      <c r="C138" s="458"/>
      <c r="D138" s="458"/>
      <c r="E138" s="458"/>
      <c r="F138" s="458"/>
      <c r="G138" s="458"/>
      <c r="H138" s="227"/>
      <c r="I138" s="227"/>
      <c r="J138" s="227"/>
      <c r="K138" s="227"/>
      <c r="L138" s="227"/>
      <c r="M138" s="227"/>
      <c r="N138" s="227"/>
      <c r="O138" s="227"/>
      <c r="P138" s="227"/>
      <c r="Q138" s="227"/>
      <c r="R138" s="227"/>
      <c r="S138" s="227"/>
      <c r="T138" s="227"/>
      <c r="U138" s="227"/>
      <c r="V138" s="227"/>
      <c r="W138" s="227"/>
      <c r="X138" s="227"/>
      <c r="Y138" s="227"/>
      <c r="Z138" s="227"/>
    </row>
    <row r="139" spans="1:26" ht="36.75" customHeight="1">
      <c r="A139" s="458" t="s">
        <v>280</v>
      </c>
      <c r="B139" s="458"/>
      <c r="C139" s="458"/>
      <c r="D139" s="458"/>
      <c r="E139" s="458"/>
      <c r="F139" s="458"/>
      <c r="G139" s="458"/>
      <c r="H139" s="227"/>
      <c r="I139" s="227"/>
      <c r="J139" s="227"/>
      <c r="K139" s="227"/>
      <c r="L139" s="227"/>
      <c r="M139" s="227"/>
      <c r="N139" s="227"/>
      <c r="O139" s="227"/>
      <c r="P139" s="227"/>
      <c r="Q139" s="227"/>
      <c r="R139" s="227"/>
      <c r="S139" s="227"/>
      <c r="T139" s="227"/>
      <c r="U139" s="227"/>
      <c r="V139" s="227"/>
      <c r="W139" s="227"/>
      <c r="X139" s="227"/>
      <c r="Y139" s="227"/>
      <c r="Z139" s="227"/>
    </row>
    <row r="141" spans="1:26" s="84" customFormat="1" ht="15" customHeight="1">
      <c r="A141" s="454" t="s">
        <v>461</v>
      </c>
      <c r="B141" s="454"/>
      <c r="C141" s="454"/>
      <c r="D141" s="454"/>
      <c r="E141" s="454"/>
      <c r="F141" s="454"/>
      <c r="G141" s="454"/>
      <c r="H141" s="454"/>
    </row>
    <row r="143" spans="1:26" ht="60">
      <c r="A143" s="362"/>
      <c r="B143" s="362"/>
      <c r="C143" s="364" t="s">
        <v>277</v>
      </c>
      <c r="D143" s="364" t="s">
        <v>281</v>
      </c>
      <c r="E143" s="364"/>
      <c r="F143" s="362"/>
      <c r="G143" s="227"/>
      <c r="H143" s="227"/>
      <c r="I143" s="227"/>
      <c r="J143" s="227"/>
      <c r="K143" s="227"/>
      <c r="L143" s="227"/>
      <c r="M143" s="227"/>
      <c r="N143" s="227"/>
      <c r="O143" s="227"/>
      <c r="P143" s="227"/>
      <c r="Q143" s="227"/>
      <c r="R143" s="227"/>
      <c r="S143" s="227"/>
      <c r="T143" s="227"/>
      <c r="U143" s="227"/>
      <c r="V143" s="227"/>
      <c r="W143" s="227"/>
      <c r="X143" s="227"/>
      <c r="Y143" s="227"/>
      <c r="Z143" s="227"/>
    </row>
    <row r="144" spans="1:26">
      <c r="A144" s="362"/>
      <c r="B144" s="363" t="s">
        <v>373</v>
      </c>
      <c r="C144" s="365" t="s">
        <v>278</v>
      </c>
      <c r="D144" s="366">
        <v>11</v>
      </c>
      <c r="E144" s="367"/>
      <c r="F144" s="362"/>
      <c r="G144" s="227"/>
      <c r="H144" s="227"/>
      <c r="I144" s="227"/>
      <c r="J144" s="227"/>
      <c r="K144" s="227"/>
      <c r="L144" s="227"/>
      <c r="M144" s="227"/>
      <c r="N144" s="227"/>
      <c r="O144" s="227"/>
      <c r="P144" s="227"/>
      <c r="Q144" s="227"/>
      <c r="R144" s="227"/>
      <c r="S144" s="227"/>
      <c r="T144" s="227"/>
      <c r="U144" s="227"/>
      <c r="V144" s="227"/>
      <c r="W144" s="227"/>
      <c r="X144" s="227"/>
      <c r="Y144" s="227"/>
      <c r="Z144" s="227"/>
    </row>
    <row r="145" spans="1:26">
      <c r="B145" s="449" t="s">
        <v>282</v>
      </c>
      <c r="C145" s="365">
        <v>30.2</v>
      </c>
      <c r="D145" s="366">
        <v>114</v>
      </c>
      <c r="E145" s="367"/>
      <c r="F145" s="362"/>
      <c r="G145" s="227"/>
      <c r="H145" s="227"/>
      <c r="I145" s="227"/>
      <c r="J145" s="227"/>
      <c r="K145" s="227"/>
      <c r="L145" s="227"/>
      <c r="M145" s="227"/>
      <c r="N145" s="227"/>
      <c r="O145" s="227"/>
      <c r="P145" s="227"/>
      <c r="Q145" s="227"/>
      <c r="R145" s="227"/>
      <c r="S145" s="227"/>
      <c r="T145" s="227"/>
      <c r="U145" s="227"/>
      <c r="V145" s="227"/>
      <c r="W145" s="227"/>
      <c r="X145" s="227"/>
      <c r="Y145" s="227"/>
      <c r="Z145" s="227"/>
    </row>
    <row r="146" spans="1:26">
      <c r="B146" s="449" t="s">
        <v>283</v>
      </c>
      <c r="C146" s="365" t="s">
        <v>278</v>
      </c>
      <c r="D146" s="367">
        <v>17</v>
      </c>
      <c r="E146" s="367"/>
      <c r="F146" s="362"/>
      <c r="G146" s="227"/>
      <c r="H146" s="227"/>
      <c r="I146" s="227"/>
      <c r="J146" s="227"/>
      <c r="K146" s="227"/>
      <c r="L146" s="227"/>
      <c r="M146" s="227"/>
      <c r="N146" s="227"/>
      <c r="O146" s="227"/>
      <c r="P146" s="227"/>
      <c r="Q146" s="227"/>
      <c r="R146" s="227"/>
      <c r="S146" s="227"/>
      <c r="T146" s="227"/>
      <c r="U146" s="227"/>
      <c r="V146" s="227"/>
      <c r="W146" s="227"/>
      <c r="X146" s="227"/>
      <c r="Y146" s="227"/>
      <c r="Z146" s="227"/>
    </row>
    <row r="147" spans="1:26">
      <c r="A147" s="362"/>
      <c r="B147" s="363" t="s">
        <v>371</v>
      </c>
      <c r="C147" s="365" t="s">
        <v>278</v>
      </c>
      <c r="D147" s="366">
        <v>1</v>
      </c>
      <c r="E147" s="367"/>
      <c r="F147" s="362"/>
      <c r="G147" s="227"/>
      <c r="H147" s="227"/>
      <c r="I147" s="227"/>
      <c r="J147" s="227"/>
      <c r="K147" s="227"/>
      <c r="L147" s="227"/>
      <c r="M147" s="227"/>
      <c r="N147" s="227"/>
      <c r="O147" s="227"/>
      <c r="P147" s="227"/>
      <c r="Q147" s="227"/>
      <c r="R147" s="227"/>
      <c r="S147" s="227"/>
      <c r="T147" s="227"/>
      <c r="U147" s="227"/>
      <c r="V147" s="227"/>
      <c r="W147" s="227"/>
      <c r="X147" s="227"/>
      <c r="Y147" s="227"/>
      <c r="Z147" s="227"/>
    </row>
    <row r="148" spans="1:26">
      <c r="A148" s="362"/>
      <c r="B148" s="363"/>
      <c r="C148" s="367"/>
      <c r="D148" s="367"/>
      <c r="E148" s="367"/>
      <c r="F148" s="362"/>
      <c r="G148" s="227"/>
      <c r="H148" s="227"/>
      <c r="I148" s="227"/>
      <c r="J148" s="227"/>
      <c r="K148" s="227"/>
      <c r="L148" s="227"/>
      <c r="M148" s="227"/>
      <c r="N148" s="227"/>
      <c r="O148" s="227"/>
      <c r="P148" s="227"/>
      <c r="Q148" s="227"/>
      <c r="R148" s="227"/>
      <c r="S148" s="227"/>
      <c r="T148" s="227"/>
      <c r="U148" s="227"/>
      <c r="V148" s="227"/>
      <c r="W148" s="227"/>
      <c r="X148" s="227"/>
      <c r="Y148" s="227"/>
      <c r="Z148" s="227"/>
    </row>
    <row r="149" spans="1:26" s="361" customFormat="1">
      <c r="A149" s="458" t="s">
        <v>279</v>
      </c>
      <c r="B149" s="458"/>
      <c r="C149" s="458"/>
      <c r="D149" s="458"/>
      <c r="E149" s="458"/>
      <c r="F149" s="458"/>
      <c r="G149" s="458"/>
    </row>
    <row r="150" spans="1:26" s="361" customFormat="1">
      <c r="A150" s="458" t="s">
        <v>280</v>
      </c>
      <c r="B150" s="458"/>
      <c r="C150" s="458"/>
      <c r="D150" s="458"/>
      <c r="E150" s="458"/>
      <c r="F150" s="458"/>
      <c r="G150" s="458"/>
    </row>
    <row r="151" spans="1:26">
      <c r="A151" s="362"/>
      <c r="B151" s="363"/>
      <c r="C151" s="367"/>
      <c r="D151" s="367"/>
      <c r="E151" s="367"/>
      <c r="F151" s="362"/>
      <c r="G151" s="227"/>
      <c r="H151" s="227"/>
      <c r="I151" s="227"/>
      <c r="J151" s="227"/>
      <c r="K151" s="227"/>
      <c r="L151" s="227"/>
      <c r="M151" s="227"/>
      <c r="N151" s="227"/>
      <c r="O151" s="227"/>
      <c r="P151" s="227"/>
      <c r="Q151" s="227"/>
      <c r="R151" s="227"/>
      <c r="S151" s="227"/>
      <c r="T151" s="227"/>
      <c r="U151" s="227"/>
      <c r="V151" s="227"/>
      <c r="W151" s="227"/>
      <c r="X151" s="227"/>
      <c r="Y151" s="227"/>
      <c r="Z151" s="227"/>
    </row>
    <row r="152" spans="1:26" s="441" customFormat="1">
      <c r="A152" s="362"/>
      <c r="B152" s="363"/>
      <c r="C152" s="367"/>
      <c r="D152" s="367"/>
      <c r="E152" s="367"/>
      <c r="F152" s="362"/>
    </row>
    <row r="153" spans="1:26" s="368" customFormat="1">
      <c r="A153" s="454" t="s">
        <v>462</v>
      </c>
      <c r="B153" s="454"/>
      <c r="C153" s="454"/>
      <c r="D153" s="454"/>
      <c r="E153" s="454"/>
      <c r="F153" s="454"/>
      <c r="G153" s="454"/>
      <c r="H153" s="454"/>
      <c r="I153" s="371"/>
      <c r="J153" s="371"/>
      <c r="K153" s="371"/>
      <c r="L153" s="371"/>
      <c r="M153" s="371"/>
      <c r="N153" s="371"/>
      <c r="O153" s="371"/>
      <c r="P153" s="371"/>
      <c r="Q153" s="371"/>
      <c r="R153" s="371"/>
      <c r="S153" s="371"/>
      <c r="T153" s="371"/>
      <c r="U153" s="371"/>
      <c r="V153" s="371"/>
      <c r="W153" s="371"/>
      <c r="X153" s="371"/>
      <c r="Y153" s="371"/>
      <c r="Z153" s="371"/>
    </row>
    <row r="154" spans="1:26">
      <c r="A154" s="362"/>
      <c r="B154" s="363"/>
      <c r="C154" s="365"/>
      <c r="D154" s="367"/>
      <c r="E154" s="367"/>
      <c r="F154" s="362"/>
      <c r="G154" s="227"/>
      <c r="H154" s="227"/>
      <c r="I154" s="227"/>
      <c r="J154" s="227"/>
      <c r="K154" s="227"/>
      <c r="L154" s="227"/>
      <c r="M154" s="227"/>
      <c r="N154" s="227"/>
      <c r="O154" s="227"/>
      <c r="P154" s="227"/>
      <c r="Q154" s="227"/>
      <c r="R154" s="227"/>
      <c r="S154" s="227"/>
      <c r="T154" s="227"/>
      <c r="U154" s="227"/>
      <c r="V154" s="227"/>
      <c r="W154" s="227"/>
      <c r="X154" s="227"/>
      <c r="Y154" s="227"/>
      <c r="Z154" s="227"/>
    </row>
    <row r="155" spans="1:26" ht="60">
      <c r="A155" s="362"/>
      <c r="B155" s="363"/>
      <c r="C155" s="364" t="s">
        <v>277</v>
      </c>
      <c r="D155" s="364" t="s">
        <v>281</v>
      </c>
      <c r="E155" s="364"/>
      <c r="F155" s="362"/>
      <c r="G155" s="227"/>
      <c r="H155" s="227"/>
      <c r="I155" s="227"/>
      <c r="J155" s="227"/>
      <c r="K155" s="227"/>
      <c r="L155" s="227"/>
      <c r="M155" s="227"/>
      <c r="N155" s="227"/>
      <c r="O155" s="227"/>
      <c r="P155" s="227"/>
      <c r="Q155" s="227"/>
      <c r="R155" s="227"/>
      <c r="S155" s="227"/>
      <c r="T155" s="227"/>
      <c r="U155" s="227"/>
      <c r="V155" s="227"/>
      <c r="W155" s="227"/>
      <c r="X155" s="227"/>
      <c r="Y155" s="227"/>
      <c r="Z155" s="227"/>
    </row>
    <row r="156" spans="1:26">
      <c r="A156" s="362"/>
      <c r="B156" s="363" t="s">
        <v>284</v>
      </c>
      <c r="C156" s="365">
        <v>2.2000000000000002</v>
      </c>
      <c r="D156" s="366">
        <v>21</v>
      </c>
      <c r="E156" s="367"/>
      <c r="F156" s="362"/>
      <c r="G156" s="227"/>
      <c r="H156" s="227"/>
      <c r="I156" s="227"/>
      <c r="J156" s="227"/>
      <c r="K156" s="227"/>
      <c r="L156" s="227"/>
      <c r="M156" s="227"/>
      <c r="N156" s="227"/>
      <c r="O156" s="227"/>
      <c r="P156" s="227"/>
      <c r="Q156" s="227"/>
      <c r="R156" s="227"/>
      <c r="S156" s="227"/>
      <c r="T156" s="227"/>
      <c r="U156" s="227"/>
      <c r="V156" s="227"/>
      <c r="W156" s="227"/>
      <c r="X156" s="227"/>
      <c r="Y156" s="227"/>
      <c r="Z156" s="227"/>
    </row>
    <row r="157" spans="1:26">
      <c r="A157" s="362"/>
      <c r="B157" s="363" t="s">
        <v>285</v>
      </c>
      <c r="C157" s="365">
        <v>13</v>
      </c>
      <c r="D157" s="366">
        <v>123</v>
      </c>
      <c r="E157" s="367"/>
      <c r="F157" s="362"/>
      <c r="G157" s="227"/>
      <c r="H157" s="227"/>
      <c r="I157" s="227"/>
      <c r="J157" s="227"/>
      <c r="K157" s="227"/>
      <c r="L157" s="227"/>
      <c r="M157" s="227"/>
      <c r="N157" s="227"/>
      <c r="O157" s="227"/>
      <c r="P157" s="227"/>
      <c r="Q157" s="227"/>
      <c r="R157" s="227"/>
      <c r="S157" s="227"/>
      <c r="T157" s="227"/>
      <c r="U157" s="227"/>
      <c r="V157" s="227"/>
      <c r="W157" s="227"/>
      <c r="X157" s="227"/>
      <c r="Y157" s="227"/>
      <c r="Z157" s="227"/>
    </row>
    <row r="158" spans="1:26">
      <c r="A158" s="362"/>
      <c r="B158" s="362"/>
      <c r="C158" s="362"/>
      <c r="D158" s="362"/>
      <c r="E158" s="362"/>
      <c r="F158" s="362"/>
    </row>
    <row r="159" spans="1:26">
      <c r="A159" s="362"/>
      <c r="B159" s="362"/>
      <c r="C159" s="362"/>
      <c r="D159" s="362"/>
      <c r="E159" s="362"/>
      <c r="F159" s="362"/>
    </row>
    <row r="160" spans="1:26" ht="24.4" customHeight="1">
      <c r="A160" s="458" t="s">
        <v>279</v>
      </c>
      <c r="B160" s="458"/>
      <c r="C160" s="458"/>
      <c r="D160" s="458"/>
      <c r="E160" s="458"/>
      <c r="F160" s="458"/>
      <c r="G160" s="458"/>
      <c r="H160" s="227"/>
      <c r="I160" s="227"/>
      <c r="J160" s="227"/>
      <c r="K160" s="227"/>
      <c r="L160" s="227"/>
      <c r="M160" s="227"/>
      <c r="N160" s="227"/>
      <c r="O160" s="227"/>
      <c r="P160" s="227"/>
      <c r="Q160" s="227"/>
      <c r="R160" s="227"/>
      <c r="S160" s="227"/>
      <c r="T160" s="227"/>
      <c r="U160" s="227"/>
      <c r="V160" s="227"/>
      <c r="W160" s="227"/>
      <c r="X160" s="227"/>
      <c r="Y160" s="227"/>
      <c r="Z160" s="227"/>
    </row>
    <row r="161" spans="1:26" ht="61.9" customHeight="1">
      <c r="A161" s="458" t="s">
        <v>286</v>
      </c>
      <c r="B161" s="458"/>
      <c r="C161" s="458"/>
      <c r="D161" s="458"/>
      <c r="E161" s="458"/>
      <c r="F161" s="458"/>
      <c r="G161" s="458"/>
      <c r="H161" s="227"/>
      <c r="I161" s="227"/>
      <c r="J161" s="227"/>
      <c r="K161" s="227"/>
      <c r="L161" s="227"/>
      <c r="M161" s="227"/>
      <c r="N161" s="227"/>
      <c r="O161" s="227"/>
      <c r="P161" s="227"/>
      <c r="Q161" s="227"/>
      <c r="R161" s="227"/>
      <c r="S161" s="227"/>
      <c r="T161" s="227"/>
      <c r="U161" s="227"/>
      <c r="V161" s="227"/>
      <c r="W161" s="227"/>
      <c r="X161" s="227"/>
      <c r="Y161" s="227"/>
      <c r="Z161" s="227"/>
    </row>
  </sheetData>
  <sortState ref="A4:F24">
    <sortCondition ref="C4:C24"/>
  </sortState>
  <mergeCells count="20">
    <mergeCell ref="A161:G161"/>
    <mergeCell ref="A129:H129"/>
    <mergeCell ref="A138:G138"/>
    <mergeCell ref="A139:G139"/>
    <mergeCell ref="A160:G160"/>
    <mergeCell ref="A150:G150"/>
    <mergeCell ref="A153:H153"/>
    <mergeCell ref="A96:G96"/>
    <mergeCell ref="A97:G97"/>
    <mergeCell ref="A141:H141"/>
    <mergeCell ref="A149:G149"/>
    <mergeCell ref="A1:H1"/>
    <mergeCell ref="A34:H34"/>
    <mergeCell ref="A126:G126"/>
    <mergeCell ref="A127:G127"/>
    <mergeCell ref="A58:H58"/>
    <mergeCell ref="A87:I87"/>
    <mergeCell ref="A85:G85"/>
    <mergeCell ref="A100:H100"/>
    <mergeCell ref="A84:G84"/>
  </mergeCells>
  <hyperlinks>
    <hyperlink ref="A31" r:id="rId1"/>
    <hyperlink ref="A55" r:id="rId2"/>
  </hyperlink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O161"/>
  <sheetViews>
    <sheetView topLeftCell="A31" workbookViewId="0">
      <selection activeCell="L51" sqref="L51"/>
    </sheetView>
  </sheetViews>
  <sheetFormatPr defaultRowHeight="15"/>
  <cols>
    <col min="2" max="2" width="22.140625" customWidth="1"/>
    <col min="9" max="9" width="16.5703125" customWidth="1"/>
  </cols>
  <sheetData>
    <row r="1" spans="1:9" s="84" customFormat="1">
      <c r="A1" s="454" t="s">
        <v>287</v>
      </c>
      <c r="B1" s="454"/>
      <c r="C1" s="454"/>
      <c r="D1" s="454"/>
      <c r="E1" s="454"/>
      <c r="F1" s="454"/>
      <c r="G1" s="454"/>
      <c r="H1" s="454"/>
      <c r="I1" s="454"/>
    </row>
    <row r="3" spans="1:9" ht="24">
      <c r="A3" s="227"/>
      <c r="B3" s="227"/>
      <c r="C3" s="81" t="s">
        <v>288</v>
      </c>
      <c r="D3" s="420" t="s">
        <v>82</v>
      </c>
      <c r="E3" s="79"/>
      <c r="F3" s="79"/>
      <c r="G3" s="79"/>
      <c r="H3" s="79"/>
      <c r="I3" s="78"/>
    </row>
    <row r="4" spans="1:9">
      <c r="A4" s="227"/>
      <c r="B4" s="63" t="s">
        <v>19</v>
      </c>
      <c r="C4" s="207">
        <v>554</v>
      </c>
      <c r="D4" s="79"/>
      <c r="E4" s="79"/>
      <c r="F4" s="79"/>
      <c r="G4" s="79"/>
      <c r="H4" s="79"/>
      <c r="I4" s="78"/>
    </row>
    <row r="5" spans="1:9">
      <c r="A5" s="227"/>
      <c r="B5" s="63" t="s">
        <v>35</v>
      </c>
      <c r="C5" s="207">
        <v>735</v>
      </c>
      <c r="D5" s="79"/>
      <c r="E5" s="79"/>
      <c r="F5" s="79"/>
      <c r="G5" s="79"/>
      <c r="H5" s="79"/>
      <c r="I5" s="78"/>
    </row>
    <row r="6" spans="1:9">
      <c r="A6" s="227"/>
      <c r="B6" s="63" t="s">
        <v>28</v>
      </c>
      <c r="C6" s="191">
        <v>1175</v>
      </c>
      <c r="D6" s="79"/>
      <c r="E6" s="79"/>
      <c r="F6" s="79"/>
      <c r="G6" s="79"/>
      <c r="H6" s="79"/>
      <c r="I6" s="78"/>
    </row>
    <row r="7" spans="1:9">
      <c r="A7" s="227"/>
      <c r="B7" s="63" t="s">
        <v>22</v>
      </c>
      <c r="C7" s="191">
        <v>1231</v>
      </c>
      <c r="D7" s="79"/>
      <c r="E7" s="79"/>
      <c r="F7" s="79"/>
      <c r="G7" s="79"/>
      <c r="H7" s="79"/>
      <c r="I7" s="78"/>
    </row>
    <row r="8" spans="1:9">
      <c r="A8" s="227"/>
      <c r="B8" s="63" t="s">
        <v>32</v>
      </c>
      <c r="C8" s="191">
        <v>1262</v>
      </c>
      <c r="D8" s="79"/>
      <c r="E8" s="79"/>
      <c r="F8" s="79"/>
      <c r="G8" s="79"/>
      <c r="H8" s="79"/>
      <c r="I8" s="78"/>
    </row>
    <row r="9" spans="1:9">
      <c r="A9" s="227"/>
      <c r="B9" s="63" t="s">
        <v>27</v>
      </c>
      <c r="C9" s="191">
        <v>1986</v>
      </c>
      <c r="D9" s="79"/>
      <c r="E9" s="79"/>
      <c r="F9" s="79"/>
      <c r="G9" s="79"/>
      <c r="H9" s="79"/>
      <c r="I9" s="78"/>
    </row>
    <row r="10" spans="1:9">
      <c r="A10" s="227"/>
      <c r="B10" s="63" t="s">
        <v>20</v>
      </c>
      <c r="C10" s="191">
        <v>2017</v>
      </c>
      <c r="D10" s="79"/>
      <c r="E10" s="79"/>
      <c r="F10" s="79"/>
      <c r="G10" s="79"/>
      <c r="H10" s="79"/>
      <c r="I10" s="78"/>
    </row>
    <row r="11" spans="1:9">
      <c r="A11" s="227"/>
      <c r="B11" s="63" t="s">
        <v>21</v>
      </c>
      <c r="C11" s="191">
        <v>2048</v>
      </c>
      <c r="D11" s="79"/>
      <c r="E11" s="79"/>
      <c r="F11" s="79"/>
      <c r="G11" s="79"/>
      <c r="H11" s="79"/>
      <c r="I11" s="78"/>
    </row>
    <row r="12" spans="1:9">
      <c r="A12" s="227"/>
      <c r="B12" s="64" t="s">
        <v>30</v>
      </c>
      <c r="D12" s="287">
        <v>2316</v>
      </c>
      <c r="E12" s="79"/>
      <c r="F12" s="79"/>
      <c r="G12" s="79"/>
      <c r="H12" s="79"/>
      <c r="I12" s="78"/>
    </row>
    <row r="13" spans="1:9">
      <c r="A13" s="227"/>
      <c r="B13" s="63" t="s">
        <v>39</v>
      </c>
      <c r="C13" s="191">
        <v>2676</v>
      </c>
      <c r="D13" s="79"/>
      <c r="E13" s="79"/>
      <c r="F13" s="79"/>
      <c r="G13" s="79"/>
      <c r="H13" s="79"/>
      <c r="I13" s="78"/>
    </row>
    <row r="14" spans="1:9">
      <c r="A14" s="227"/>
      <c r="B14" s="63" t="s">
        <v>38</v>
      </c>
      <c r="C14" s="207">
        <v>3367</v>
      </c>
      <c r="D14" s="79"/>
      <c r="E14" s="79"/>
      <c r="F14" s="79"/>
      <c r="G14" s="79"/>
      <c r="H14" s="79"/>
      <c r="I14" s="78"/>
    </row>
    <row r="15" spans="1:9">
      <c r="A15" s="227"/>
      <c r="B15" s="63" t="s">
        <v>24</v>
      </c>
      <c r="C15" s="191">
        <v>3391</v>
      </c>
      <c r="D15" s="79"/>
      <c r="E15" s="79"/>
      <c r="F15" s="79"/>
      <c r="G15" s="79"/>
      <c r="H15" s="79"/>
      <c r="I15" s="78"/>
    </row>
    <row r="16" spans="1:9">
      <c r="A16" s="227"/>
      <c r="B16" s="63" t="s">
        <v>37</v>
      </c>
      <c r="C16" s="191">
        <v>3441</v>
      </c>
      <c r="D16" s="79"/>
      <c r="E16" s="79"/>
      <c r="F16" s="79"/>
      <c r="G16" s="79"/>
      <c r="H16" s="79"/>
      <c r="I16" s="78"/>
    </row>
    <row r="17" spans="1:9">
      <c r="A17" s="227"/>
      <c r="B17" s="63" t="s">
        <v>23</v>
      </c>
      <c r="C17" s="191">
        <v>3821</v>
      </c>
      <c r="D17" s="33"/>
      <c r="E17" s="33"/>
      <c r="F17" s="33"/>
      <c r="G17" s="33"/>
      <c r="H17" s="33"/>
      <c r="I17" s="227"/>
    </row>
    <row r="18" spans="1:9">
      <c r="A18" s="227"/>
      <c r="B18" s="63" t="s">
        <v>29</v>
      </c>
      <c r="C18" s="191">
        <v>3858</v>
      </c>
      <c r="D18" s="33"/>
      <c r="E18" s="33"/>
      <c r="F18" s="33"/>
      <c r="G18" s="33"/>
      <c r="H18" s="33"/>
      <c r="I18" s="227"/>
    </row>
    <row r="19" spans="1:9">
      <c r="A19" s="227"/>
      <c r="B19" s="63" t="s">
        <v>31</v>
      </c>
      <c r="C19" s="191">
        <v>3953</v>
      </c>
      <c r="D19" s="33"/>
      <c r="E19" s="33"/>
      <c r="F19" s="33"/>
      <c r="G19" s="33"/>
      <c r="H19" s="33"/>
      <c r="I19" s="227"/>
    </row>
    <row r="20" spans="1:9">
      <c r="A20" s="227"/>
      <c r="B20" s="63" t="s">
        <v>25</v>
      </c>
      <c r="C20" s="191">
        <v>4206</v>
      </c>
      <c r="D20" s="33"/>
      <c r="E20" s="33"/>
      <c r="F20" s="33"/>
      <c r="G20" s="33"/>
      <c r="H20" s="33"/>
      <c r="I20" s="227"/>
    </row>
    <row r="21" spans="1:9">
      <c r="A21" s="227"/>
      <c r="B21" s="63" t="s">
        <v>26</v>
      </c>
      <c r="C21" s="191">
        <v>4303</v>
      </c>
      <c r="D21" s="33"/>
      <c r="E21" s="33"/>
      <c r="F21" s="33"/>
      <c r="G21" s="33"/>
      <c r="H21" s="33"/>
      <c r="I21" s="227"/>
    </row>
    <row r="22" spans="1:9">
      <c r="A22" s="227"/>
      <c r="B22" s="53" t="s">
        <v>36</v>
      </c>
      <c r="C22" s="191">
        <v>4563</v>
      </c>
      <c r="D22" s="33"/>
      <c r="E22" s="33"/>
      <c r="F22" s="33"/>
      <c r="G22" s="33"/>
      <c r="H22" s="33"/>
      <c r="I22" s="227"/>
    </row>
    <row r="23" spans="1:9">
      <c r="A23" s="227"/>
      <c r="B23" s="63" t="s">
        <v>33</v>
      </c>
      <c r="C23" s="191">
        <v>6080</v>
      </c>
      <c r="D23" s="33"/>
      <c r="E23" s="33"/>
      <c r="F23" s="33"/>
      <c r="G23" s="33"/>
      <c r="H23" s="33"/>
      <c r="I23" s="227"/>
    </row>
    <row r="24" spans="1:9">
      <c r="A24" s="227"/>
      <c r="B24" s="63" t="s">
        <v>34</v>
      </c>
      <c r="C24" s="191">
        <v>6437</v>
      </c>
      <c r="D24" s="33"/>
      <c r="E24" s="33"/>
      <c r="F24" s="33"/>
      <c r="G24" s="33"/>
      <c r="H24" s="33"/>
      <c r="I24" s="227"/>
    </row>
    <row r="25" spans="1:9">
      <c r="A25" s="227"/>
      <c r="B25" s="92" t="s">
        <v>55</v>
      </c>
      <c r="C25" s="191">
        <v>63420</v>
      </c>
      <c r="D25" s="33"/>
      <c r="E25" s="33"/>
      <c r="F25" s="33"/>
      <c r="G25" s="33"/>
      <c r="H25" s="33"/>
      <c r="I25" s="227"/>
    </row>
    <row r="27" spans="1:9" ht="14.25" customHeight="1">
      <c r="A27" s="455" t="s">
        <v>289</v>
      </c>
      <c r="B27" s="455"/>
      <c r="C27" s="455"/>
      <c r="D27" s="455"/>
      <c r="E27" s="455"/>
      <c r="F27" s="455"/>
      <c r="G27" s="455"/>
      <c r="H27" s="455"/>
      <c r="I27" s="4"/>
    </row>
    <row r="28" spans="1:9" ht="25.15" customHeight="1">
      <c r="A28" s="455" t="s">
        <v>532</v>
      </c>
      <c r="B28" s="455"/>
      <c r="C28" s="455"/>
      <c r="D28" s="455"/>
      <c r="E28" s="455"/>
      <c r="F28" s="455"/>
      <c r="G28" s="455"/>
      <c r="H28" s="455"/>
      <c r="I28" s="4"/>
    </row>
    <row r="29" spans="1:9">
      <c r="A29" s="256"/>
      <c r="B29" s="256"/>
      <c r="C29" s="256"/>
      <c r="D29" s="256"/>
      <c r="E29" s="256"/>
      <c r="F29" s="256"/>
      <c r="G29" s="256"/>
      <c r="H29" s="256"/>
      <c r="I29" s="4"/>
    </row>
    <row r="30" spans="1:9" s="84" customFormat="1">
      <c r="A30" s="454" t="s">
        <v>445</v>
      </c>
      <c r="B30" s="454"/>
      <c r="C30" s="454"/>
      <c r="D30" s="454"/>
      <c r="E30" s="454"/>
      <c r="F30" s="454"/>
      <c r="G30" s="454"/>
      <c r="H30" s="454"/>
      <c r="I30" s="454"/>
    </row>
    <row r="32" spans="1:9" ht="24">
      <c r="A32" s="227"/>
      <c r="B32" s="227"/>
      <c r="C32" s="81" t="s">
        <v>288</v>
      </c>
      <c r="D32" s="70"/>
      <c r="E32" s="70"/>
      <c r="F32" s="70"/>
      <c r="G32" s="70"/>
      <c r="H32" s="79"/>
      <c r="I32" s="78"/>
    </row>
    <row r="33" spans="1:9">
      <c r="A33" s="227"/>
      <c r="B33" s="129">
        <v>2012</v>
      </c>
      <c r="C33" s="67">
        <v>2335</v>
      </c>
      <c r="D33" s="33"/>
      <c r="E33" s="33"/>
      <c r="F33" s="33"/>
      <c r="G33" s="33"/>
      <c r="H33" s="34"/>
      <c r="I33" s="227"/>
    </row>
    <row r="34" spans="1:9">
      <c r="A34" s="227"/>
      <c r="B34" s="129">
        <v>2013</v>
      </c>
      <c r="C34" s="67">
        <v>2323</v>
      </c>
      <c r="D34" s="33"/>
      <c r="E34" s="33"/>
      <c r="F34" s="33"/>
      <c r="G34" s="33"/>
      <c r="H34" s="34"/>
      <c r="I34" s="227"/>
    </row>
    <row r="35" spans="1:9">
      <c r="A35" s="227"/>
      <c r="B35" s="129">
        <v>2014</v>
      </c>
      <c r="C35" s="67">
        <v>2146</v>
      </c>
      <c r="D35" s="33"/>
      <c r="E35" s="33"/>
      <c r="F35" s="33"/>
      <c r="G35" s="33"/>
      <c r="H35" s="34"/>
      <c r="I35" s="227"/>
    </row>
    <row r="36" spans="1:9">
      <c r="A36" s="227"/>
      <c r="B36" s="129">
        <v>2015</v>
      </c>
      <c r="C36" s="67">
        <v>2367</v>
      </c>
      <c r="D36" s="33"/>
      <c r="E36" s="33"/>
      <c r="F36" s="33"/>
      <c r="G36" s="33"/>
      <c r="H36" s="34"/>
      <c r="I36" s="227"/>
    </row>
    <row r="37" spans="1:9">
      <c r="A37" s="227"/>
      <c r="B37" s="129">
        <v>2016</v>
      </c>
      <c r="C37" s="67">
        <v>2316</v>
      </c>
      <c r="D37" s="33"/>
      <c r="E37" s="33"/>
      <c r="F37" s="33"/>
      <c r="G37" s="33"/>
      <c r="H37" s="34"/>
      <c r="I37" s="227"/>
    </row>
    <row r="39" spans="1:9" ht="14.25" customHeight="1">
      <c r="A39" s="455" t="s">
        <v>289</v>
      </c>
      <c r="B39" s="455"/>
      <c r="C39" s="455"/>
      <c r="D39" s="455"/>
      <c r="E39" s="455"/>
      <c r="F39" s="455"/>
      <c r="G39" s="455"/>
      <c r="H39" s="455"/>
      <c r="I39" s="4"/>
    </row>
    <row r="40" spans="1:9" ht="25.15" customHeight="1">
      <c r="A40" s="455" t="s">
        <v>532</v>
      </c>
      <c r="B40" s="455"/>
      <c r="C40" s="455"/>
      <c r="D40" s="455"/>
      <c r="E40" s="455"/>
      <c r="F40" s="455"/>
      <c r="G40" s="455"/>
      <c r="H40" s="455"/>
      <c r="I40" s="4"/>
    </row>
    <row r="41" spans="1:9">
      <c r="A41" s="256"/>
      <c r="B41" s="256"/>
      <c r="C41" s="256"/>
      <c r="D41" s="256"/>
      <c r="E41" s="256"/>
      <c r="F41" s="256"/>
      <c r="G41" s="256"/>
      <c r="H41" s="256"/>
      <c r="I41" s="4"/>
    </row>
    <row r="42" spans="1:9" s="84" customFormat="1">
      <c r="A42" s="454" t="s">
        <v>389</v>
      </c>
      <c r="B42" s="454"/>
      <c r="C42" s="454"/>
      <c r="D42" s="454"/>
      <c r="E42" s="454"/>
      <c r="F42" s="454"/>
      <c r="G42" s="454"/>
      <c r="H42" s="454"/>
      <c r="I42" s="454"/>
    </row>
    <row r="44" spans="1:9">
      <c r="A44" s="227"/>
      <c r="B44" s="300"/>
      <c r="C44" s="302">
        <v>2010</v>
      </c>
      <c r="D44" s="302">
        <v>2011</v>
      </c>
      <c r="E44" s="302">
        <v>2012</v>
      </c>
      <c r="F44" s="302">
        <v>2013</v>
      </c>
      <c r="G44" s="302">
        <v>2014</v>
      </c>
      <c r="H44" s="302">
        <v>2015</v>
      </c>
      <c r="I44" s="302">
        <v>2016</v>
      </c>
    </row>
    <row r="45" spans="1:9">
      <c r="A45" s="227"/>
      <c r="B45" s="300" t="s">
        <v>408</v>
      </c>
      <c r="C45" s="301">
        <v>1210</v>
      </c>
      <c r="D45" s="301">
        <v>1007</v>
      </c>
      <c r="E45" s="301">
        <v>805</v>
      </c>
      <c r="F45" s="301">
        <v>821</v>
      </c>
      <c r="G45" s="301">
        <v>655</v>
      </c>
      <c r="H45" s="301">
        <v>801</v>
      </c>
      <c r="I45" s="301">
        <v>894</v>
      </c>
    </row>
    <row r="46" spans="1:9">
      <c r="A46" s="227"/>
      <c r="B46" s="300" t="s">
        <v>398</v>
      </c>
      <c r="C46" s="301">
        <v>626</v>
      </c>
      <c r="D46" s="301">
        <v>613</v>
      </c>
      <c r="E46" s="301">
        <v>546</v>
      </c>
      <c r="F46" s="301">
        <v>544</v>
      </c>
      <c r="G46" s="301">
        <v>551</v>
      </c>
      <c r="H46" s="301">
        <v>574</v>
      </c>
      <c r="I46" s="301">
        <v>492</v>
      </c>
    </row>
    <row r="47" spans="1:9">
      <c r="A47" s="227"/>
      <c r="B47" s="300" t="s">
        <v>397</v>
      </c>
      <c r="C47" s="301">
        <v>230</v>
      </c>
      <c r="D47" s="301">
        <v>234</v>
      </c>
      <c r="E47" s="301">
        <v>222</v>
      </c>
      <c r="F47" s="301">
        <v>191</v>
      </c>
      <c r="G47" s="301">
        <v>211</v>
      </c>
      <c r="H47" s="301">
        <v>229</v>
      </c>
      <c r="I47" s="301">
        <v>208</v>
      </c>
    </row>
    <row r="48" spans="1:9">
      <c r="A48" s="227"/>
      <c r="B48" s="300" t="s">
        <v>396</v>
      </c>
      <c r="C48" s="301">
        <v>265</v>
      </c>
      <c r="D48" s="301">
        <v>200</v>
      </c>
      <c r="E48" s="301">
        <v>206</v>
      </c>
      <c r="F48" s="301">
        <v>226</v>
      </c>
      <c r="G48" s="301">
        <v>212</v>
      </c>
      <c r="H48" s="301">
        <v>201</v>
      </c>
      <c r="I48" s="301">
        <v>186</v>
      </c>
    </row>
    <row r="49" spans="1:9">
      <c r="A49" s="227"/>
      <c r="B49" s="300" t="s">
        <v>402</v>
      </c>
      <c r="C49" s="301">
        <v>169</v>
      </c>
      <c r="D49" s="301">
        <v>177</v>
      </c>
      <c r="E49" s="301">
        <v>148</v>
      </c>
      <c r="F49" s="301">
        <v>149</v>
      </c>
      <c r="G49" s="301">
        <v>122</v>
      </c>
      <c r="H49" s="301">
        <v>185</v>
      </c>
      <c r="I49" s="301">
        <v>155</v>
      </c>
    </row>
    <row r="50" spans="1:9">
      <c r="A50" s="227"/>
      <c r="B50" s="300" t="s">
        <v>406</v>
      </c>
      <c r="C50" s="301" t="s">
        <v>278</v>
      </c>
      <c r="D50" s="301" t="s">
        <v>278</v>
      </c>
      <c r="E50" s="301" t="s">
        <v>278</v>
      </c>
      <c r="F50" s="301" t="s">
        <v>278</v>
      </c>
      <c r="G50" s="301">
        <v>80</v>
      </c>
      <c r="H50" s="301">
        <v>80</v>
      </c>
      <c r="I50" s="301">
        <v>94</v>
      </c>
    </row>
    <row r="51" spans="1:9">
      <c r="A51" s="227"/>
      <c r="B51" s="300" t="s">
        <v>407</v>
      </c>
      <c r="C51" s="301">
        <v>109</v>
      </c>
      <c r="D51" s="301">
        <v>124</v>
      </c>
      <c r="E51" s="301">
        <v>100</v>
      </c>
      <c r="F51" s="301">
        <v>117</v>
      </c>
      <c r="G51" s="301">
        <v>122</v>
      </c>
      <c r="H51" s="301">
        <v>90</v>
      </c>
      <c r="I51" s="301">
        <v>89</v>
      </c>
    </row>
    <row r="52" spans="1:9">
      <c r="A52" s="227"/>
      <c r="B52" s="300" t="s">
        <v>401</v>
      </c>
      <c r="C52" s="301">
        <v>65</v>
      </c>
      <c r="D52" s="301">
        <v>69</v>
      </c>
      <c r="E52" s="301">
        <v>72</v>
      </c>
      <c r="F52" s="301">
        <v>71</v>
      </c>
      <c r="G52" s="301">
        <v>74</v>
      </c>
      <c r="H52" s="301">
        <v>74</v>
      </c>
      <c r="I52" s="301">
        <v>79</v>
      </c>
    </row>
    <row r="53" spans="1:9">
      <c r="A53" s="227"/>
      <c r="B53" s="300" t="s">
        <v>399</v>
      </c>
      <c r="C53" s="301">
        <v>42</v>
      </c>
      <c r="D53" s="301">
        <v>35</v>
      </c>
      <c r="E53" s="301">
        <v>32</v>
      </c>
      <c r="F53" s="301">
        <v>59</v>
      </c>
      <c r="G53" s="301">
        <v>52</v>
      </c>
      <c r="H53" s="301">
        <v>68</v>
      </c>
      <c r="I53" s="301">
        <v>53</v>
      </c>
    </row>
    <row r="54" spans="1:9">
      <c r="A54" s="227"/>
      <c r="B54" s="300" t="s">
        <v>409</v>
      </c>
      <c r="C54" s="301">
        <v>94</v>
      </c>
      <c r="D54" s="301">
        <v>84</v>
      </c>
      <c r="E54" s="301">
        <v>89</v>
      </c>
      <c r="F54" s="301">
        <v>68</v>
      </c>
      <c r="G54" s="301">
        <v>57</v>
      </c>
      <c r="H54" s="301">
        <v>56</v>
      </c>
      <c r="I54" s="301">
        <v>53</v>
      </c>
    </row>
    <row r="55" spans="1:9">
      <c r="A55" s="227"/>
      <c r="B55" s="300" t="s">
        <v>400</v>
      </c>
      <c r="C55" s="301">
        <v>17</v>
      </c>
      <c r="D55" s="301">
        <v>15</v>
      </c>
      <c r="E55" s="301">
        <v>22</v>
      </c>
      <c r="F55" s="301">
        <v>8</v>
      </c>
      <c r="G55" s="301">
        <v>6</v>
      </c>
      <c r="H55" s="301">
        <v>5</v>
      </c>
      <c r="I55" s="301">
        <v>7</v>
      </c>
    </row>
    <row r="56" spans="1:9">
      <c r="A56" s="227"/>
      <c r="B56" s="300" t="s">
        <v>403</v>
      </c>
      <c r="C56" s="301">
        <v>2</v>
      </c>
      <c r="D56" s="301">
        <v>2</v>
      </c>
      <c r="E56" s="301">
        <v>2</v>
      </c>
      <c r="F56" s="301">
        <v>0</v>
      </c>
      <c r="G56" s="301">
        <v>4</v>
      </c>
      <c r="H56" s="301">
        <v>4</v>
      </c>
      <c r="I56" s="301">
        <v>6</v>
      </c>
    </row>
    <row r="57" spans="1:9">
      <c r="A57" s="227"/>
      <c r="B57" s="300" t="s">
        <v>404</v>
      </c>
      <c r="C57" s="301">
        <v>46</v>
      </c>
      <c r="D57" s="301">
        <v>48</v>
      </c>
      <c r="E57" s="301">
        <v>40</v>
      </c>
      <c r="F57" s="301">
        <v>0</v>
      </c>
      <c r="G57" s="301" t="s">
        <v>278</v>
      </c>
      <c r="H57" s="301" t="s">
        <v>278</v>
      </c>
      <c r="I57" s="301" t="s">
        <v>278</v>
      </c>
    </row>
    <row r="58" spans="1:9">
      <c r="A58" s="227"/>
      <c r="B58" s="300" t="s">
        <v>405</v>
      </c>
      <c r="C58" s="301">
        <v>48</v>
      </c>
      <c r="D58" s="301">
        <v>54</v>
      </c>
      <c r="E58" s="301">
        <v>51</v>
      </c>
      <c r="F58" s="301">
        <v>69</v>
      </c>
      <c r="G58" s="301" t="s">
        <v>278</v>
      </c>
      <c r="H58" s="301" t="s">
        <v>278</v>
      </c>
      <c r="I58" s="301" t="s">
        <v>278</v>
      </c>
    </row>
    <row r="59" spans="1:9" s="441" customFormat="1">
      <c r="C59" s="301"/>
      <c r="D59" s="301"/>
      <c r="E59" s="301"/>
      <c r="F59" s="301"/>
      <c r="G59" s="301"/>
      <c r="H59" s="301"/>
      <c r="I59" s="301"/>
    </row>
    <row r="60" spans="1:9" s="441" customFormat="1">
      <c r="C60" s="301"/>
      <c r="D60" s="301"/>
      <c r="E60" s="301"/>
      <c r="F60" s="301"/>
      <c r="G60" s="301"/>
      <c r="H60" s="301"/>
      <c r="I60" s="301"/>
    </row>
    <row r="61" spans="1:9" s="441" customFormat="1">
      <c r="C61" s="301"/>
      <c r="D61" s="301"/>
      <c r="E61" s="301"/>
      <c r="F61" s="301"/>
      <c r="G61" s="301"/>
      <c r="H61" s="301"/>
      <c r="I61" s="301"/>
    </row>
    <row r="62" spans="1:9" s="441" customFormat="1">
      <c r="C62" s="301"/>
      <c r="D62" s="301"/>
      <c r="E62" s="301"/>
      <c r="F62" s="301"/>
      <c r="G62" s="301"/>
      <c r="H62" s="301"/>
      <c r="I62" s="301"/>
    </row>
    <row r="63" spans="1:9" s="441" customFormat="1">
      <c r="C63" s="301"/>
      <c r="D63" s="301"/>
      <c r="E63" s="301"/>
      <c r="F63" s="301"/>
      <c r="G63" s="301"/>
      <c r="H63" s="301"/>
      <c r="I63" s="301"/>
    </row>
    <row r="64" spans="1:9" s="441" customFormat="1">
      <c r="C64" s="301"/>
      <c r="D64" s="301"/>
      <c r="E64" s="301"/>
      <c r="F64" s="301"/>
      <c r="G64" s="301"/>
      <c r="H64" s="301"/>
      <c r="I64" s="301"/>
    </row>
    <row r="65" spans="3:9" s="441" customFormat="1">
      <c r="C65" s="301"/>
      <c r="D65" s="301"/>
      <c r="E65" s="301"/>
      <c r="F65" s="301"/>
      <c r="G65" s="301"/>
      <c r="H65" s="301"/>
      <c r="I65" s="301"/>
    </row>
    <row r="66" spans="3:9" s="441" customFormat="1">
      <c r="C66" s="301"/>
      <c r="D66" s="301"/>
      <c r="E66" s="301"/>
      <c r="F66" s="301"/>
      <c r="G66" s="301"/>
      <c r="H66" s="301"/>
      <c r="I66" s="301"/>
    </row>
    <row r="67" spans="3:9" s="441" customFormat="1">
      <c r="C67" s="301"/>
      <c r="D67" s="301"/>
      <c r="E67" s="301"/>
      <c r="F67" s="301"/>
      <c r="G67" s="301"/>
      <c r="H67" s="301"/>
      <c r="I67" s="301"/>
    </row>
    <row r="68" spans="3:9" s="441" customFormat="1">
      <c r="C68" s="301"/>
      <c r="D68" s="301"/>
      <c r="E68" s="301"/>
      <c r="F68" s="301"/>
      <c r="G68" s="301"/>
      <c r="H68" s="301"/>
      <c r="I68" s="301"/>
    </row>
    <row r="69" spans="3:9" s="441" customFormat="1">
      <c r="C69" s="301"/>
      <c r="D69" s="301"/>
      <c r="E69" s="301"/>
      <c r="F69" s="301"/>
      <c r="G69" s="301"/>
      <c r="H69" s="301"/>
      <c r="I69" s="301"/>
    </row>
    <row r="70" spans="3:9" s="441" customFormat="1">
      <c r="C70" s="301"/>
      <c r="D70" s="301"/>
      <c r="E70" s="301"/>
      <c r="F70" s="301"/>
      <c r="G70" s="301"/>
      <c r="H70" s="301"/>
      <c r="I70" s="301"/>
    </row>
    <row r="71" spans="3:9" s="441" customFormat="1">
      <c r="C71" s="301"/>
      <c r="D71" s="301"/>
      <c r="E71" s="301"/>
      <c r="F71" s="301"/>
      <c r="G71" s="301"/>
      <c r="H71" s="301"/>
      <c r="I71" s="301"/>
    </row>
    <row r="72" spans="3:9" s="441" customFormat="1">
      <c r="C72" s="301"/>
      <c r="D72" s="301"/>
      <c r="E72" s="301"/>
      <c r="F72" s="301"/>
      <c r="G72" s="301"/>
      <c r="H72" s="301"/>
      <c r="I72" s="301"/>
    </row>
    <row r="73" spans="3:9" s="441" customFormat="1">
      <c r="C73" s="301"/>
      <c r="D73" s="301"/>
      <c r="E73" s="301"/>
      <c r="F73" s="301"/>
      <c r="G73" s="301"/>
      <c r="H73" s="301"/>
      <c r="I73" s="301"/>
    </row>
    <row r="74" spans="3:9" s="441" customFormat="1">
      <c r="C74" s="301"/>
      <c r="D74" s="301"/>
      <c r="E74" s="301"/>
      <c r="F74" s="301"/>
      <c r="G74" s="301"/>
      <c r="H74" s="301"/>
      <c r="I74" s="301"/>
    </row>
    <row r="75" spans="3:9" s="441" customFormat="1">
      <c r="C75" s="301"/>
      <c r="D75" s="301"/>
      <c r="E75" s="301"/>
      <c r="F75" s="301"/>
      <c r="G75" s="301"/>
      <c r="H75" s="301"/>
      <c r="I75" s="301"/>
    </row>
    <row r="76" spans="3:9" s="441" customFormat="1">
      <c r="C76" s="301"/>
      <c r="D76" s="301"/>
      <c r="E76" s="301"/>
      <c r="F76" s="301"/>
      <c r="G76" s="301"/>
      <c r="H76" s="301"/>
      <c r="I76" s="301"/>
    </row>
    <row r="77" spans="3:9" s="441" customFormat="1">
      <c r="C77" s="301"/>
      <c r="D77" s="301"/>
      <c r="E77" s="301"/>
      <c r="F77" s="301"/>
      <c r="G77" s="301"/>
      <c r="H77" s="301"/>
      <c r="I77" s="301"/>
    </row>
    <row r="78" spans="3:9" s="441" customFormat="1">
      <c r="C78" s="301"/>
      <c r="D78" s="301"/>
      <c r="E78" s="301"/>
      <c r="F78" s="301"/>
      <c r="G78" s="301"/>
      <c r="H78" s="301"/>
      <c r="I78" s="301"/>
    </row>
    <row r="79" spans="3:9" s="441" customFormat="1">
      <c r="C79" s="301"/>
      <c r="D79" s="301"/>
      <c r="E79" s="301"/>
      <c r="F79" s="301"/>
      <c r="G79" s="301"/>
      <c r="H79" s="301"/>
      <c r="I79" s="301"/>
    </row>
    <row r="80" spans="3:9" s="441" customFormat="1">
      <c r="C80" s="301"/>
      <c r="D80" s="301"/>
      <c r="E80" s="301"/>
      <c r="F80" s="301"/>
      <c r="G80" s="301"/>
      <c r="H80" s="301"/>
      <c r="I80" s="301"/>
    </row>
    <row r="81" spans="3:9" s="441" customFormat="1">
      <c r="C81" s="301"/>
      <c r="D81" s="301"/>
      <c r="E81" s="301"/>
      <c r="F81" s="301"/>
      <c r="G81" s="301"/>
      <c r="H81" s="301"/>
      <c r="I81" s="301"/>
    </row>
    <row r="82" spans="3:9" s="441" customFormat="1">
      <c r="C82" s="301"/>
      <c r="D82" s="301"/>
      <c r="E82" s="301"/>
      <c r="F82" s="301"/>
      <c r="G82" s="301"/>
      <c r="H82" s="301"/>
      <c r="I82" s="301"/>
    </row>
    <row r="83" spans="3:9" s="441" customFormat="1">
      <c r="C83" s="301"/>
      <c r="D83" s="301"/>
      <c r="E83" s="301"/>
      <c r="F83" s="301"/>
      <c r="G83" s="301"/>
      <c r="H83" s="301"/>
      <c r="I83" s="301"/>
    </row>
    <row r="84" spans="3:9" s="441" customFormat="1">
      <c r="C84" s="301"/>
      <c r="D84" s="301"/>
      <c r="E84" s="301"/>
      <c r="F84" s="301"/>
      <c r="G84" s="301"/>
      <c r="H84" s="301"/>
      <c r="I84" s="301"/>
    </row>
    <row r="85" spans="3:9" s="441" customFormat="1">
      <c r="C85" s="301"/>
      <c r="D85" s="301"/>
      <c r="E85" s="301"/>
      <c r="F85" s="301"/>
      <c r="G85" s="301"/>
      <c r="H85" s="301"/>
      <c r="I85" s="301"/>
    </row>
    <row r="86" spans="3:9" s="441" customFormat="1">
      <c r="C86" s="301"/>
      <c r="D86" s="301"/>
      <c r="E86" s="301"/>
      <c r="F86" s="301"/>
      <c r="G86" s="301"/>
      <c r="H86" s="301"/>
      <c r="I86" s="301"/>
    </row>
    <row r="87" spans="3:9" s="441" customFormat="1">
      <c r="C87" s="301"/>
      <c r="D87" s="301"/>
      <c r="E87" s="301"/>
      <c r="F87" s="301"/>
      <c r="G87" s="301"/>
      <c r="H87" s="301"/>
      <c r="I87" s="301"/>
    </row>
    <row r="88" spans="3:9" s="441" customFormat="1">
      <c r="C88" s="301"/>
      <c r="D88" s="301"/>
      <c r="E88" s="301"/>
      <c r="F88" s="301"/>
      <c r="G88" s="301"/>
      <c r="H88" s="301"/>
      <c r="I88" s="301"/>
    </row>
    <row r="89" spans="3:9" s="441" customFormat="1">
      <c r="C89" s="301"/>
      <c r="D89" s="301"/>
      <c r="E89" s="301"/>
      <c r="F89" s="301"/>
      <c r="G89" s="301"/>
      <c r="H89" s="301"/>
      <c r="I89" s="301"/>
    </row>
    <row r="90" spans="3:9" s="441" customFormat="1">
      <c r="C90" s="301"/>
      <c r="D90" s="301"/>
      <c r="E90" s="301"/>
      <c r="F90" s="301"/>
      <c r="G90" s="301"/>
      <c r="H90" s="301"/>
      <c r="I90" s="301"/>
    </row>
    <row r="91" spans="3:9" s="441" customFormat="1">
      <c r="C91" s="301"/>
      <c r="D91" s="301"/>
      <c r="E91" s="301"/>
      <c r="F91" s="301"/>
      <c r="G91" s="301"/>
      <c r="H91" s="301"/>
      <c r="I91" s="301"/>
    </row>
    <row r="92" spans="3:9" s="441" customFormat="1">
      <c r="C92" s="301"/>
      <c r="D92" s="301"/>
      <c r="E92" s="301"/>
      <c r="F92" s="301"/>
      <c r="G92" s="301"/>
      <c r="H92" s="301"/>
      <c r="I92" s="301"/>
    </row>
    <row r="93" spans="3:9" s="441" customFormat="1">
      <c r="C93" s="301"/>
      <c r="D93" s="301"/>
      <c r="E93" s="301"/>
      <c r="F93" s="301"/>
      <c r="G93" s="301"/>
      <c r="H93" s="301"/>
      <c r="I93" s="301"/>
    </row>
    <row r="94" spans="3:9" s="441" customFormat="1">
      <c r="C94" s="301"/>
      <c r="D94" s="301"/>
      <c r="E94" s="301"/>
      <c r="F94" s="301"/>
      <c r="G94" s="301"/>
      <c r="H94" s="301"/>
      <c r="I94" s="301"/>
    </row>
    <row r="95" spans="3:9" s="441" customFormat="1">
      <c r="C95" s="301"/>
      <c r="D95" s="301"/>
      <c r="E95" s="301"/>
      <c r="F95" s="301"/>
      <c r="G95" s="301"/>
      <c r="H95" s="301"/>
      <c r="I95" s="301"/>
    </row>
    <row r="96" spans="3:9" s="441" customFormat="1">
      <c r="C96" s="301"/>
      <c r="D96" s="301"/>
      <c r="E96" s="301"/>
      <c r="F96" s="301"/>
      <c r="G96" s="301"/>
      <c r="H96" s="301"/>
      <c r="I96" s="301"/>
    </row>
    <row r="97" spans="1:9" s="441" customFormat="1">
      <c r="C97" s="301"/>
      <c r="D97" s="301"/>
      <c r="E97" s="301"/>
      <c r="F97" s="301"/>
      <c r="G97" s="301"/>
      <c r="H97" s="301"/>
      <c r="I97" s="301"/>
    </row>
    <row r="98" spans="1:9" s="441" customFormat="1">
      <c r="C98" s="301"/>
      <c r="D98" s="301"/>
      <c r="E98" s="301"/>
      <c r="F98" s="301"/>
      <c r="G98" s="301"/>
      <c r="H98" s="301"/>
      <c r="I98" s="301"/>
    </row>
    <row r="99" spans="1:9" s="441" customFormat="1">
      <c r="C99" s="301"/>
      <c r="D99" s="301"/>
      <c r="E99" s="301"/>
      <c r="F99" s="301"/>
      <c r="G99" s="301"/>
      <c r="H99" s="301"/>
      <c r="I99" s="301"/>
    </row>
    <row r="100" spans="1:9" s="441" customFormat="1">
      <c r="C100" s="301"/>
      <c r="D100" s="301"/>
      <c r="E100" s="301"/>
      <c r="F100" s="301"/>
      <c r="G100" s="301"/>
      <c r="H100" s="301"/>
      <c r="I100" s="301"/>
    </row>
    <row r="101" spans="1:9" s="441" customFormat="1">
      <c r="C101" s="301"/>
      <c r="D101" s="301"/>
      <c r="E101" s="301"/>
      <c r="F101" s="301"/>
      <c r="G101" s="301"/>
      <c r="H101" s="301"/>
      <c r="I101" s="301"/>
    </row>
    <row r="102" spans="1:9" s="441" customFormat="1">
      <c r="C102" s="301"/>
      <c r="D102" s="301"/>
      <c r="E102" s="301"/>
      <c r="F102" s="301"/>
      <c r="G102" s="301"/>
      <c r="H102" s="301"/>
      <c r="I102" s="301"/>
    </row>
    <row r="103" spans="1:9" s="441" customFormat="1">
      <c r="C103" s="301"/>
      <c r="D103" s="301"/>
      <c r="E103" s="301"/>
      <c r="F103" s="301"/>
      <c r="G103" s="301"/>
      <c r="H103" s="301"/>
      <c r="I103" s="301"/>
    </row>
    <row r="104" spans="1:9" s="441" customFormat="1">
      <c r="C104" s="301"/>
      <c r="D104" s="301"/>
      <c r="E104" s="301"/>
      <c r="F104" s="301"/>
      <c r="G104" s="301"/>
      <c r="H104" s="301"/>
      <c r="I104" s="301"/>
    </row>
    <row r="105" spans="1:9" s="441" customFormat="1">
      <c r="C105" s="301"/>
      <c r="D105" s="301"/>
      <c r="E105" s="301"/>
      <c r="F105" s="301"/>
      <c r="G105" s="301"/>
      <c r="H105" s="301"/>
      <c r="I105" s="301"/>
    </row>
    <row r="106" spans="1:9" s="441" customFormat="1">
      <c r="C106" s="301"/>
      <c r="D106" s="301"/>
      <c r="E106" s="301"/>
      <c r="F106" s="301"/>
      <c r="G106" s="301"/>
      <c r="H106" s="301"/>
      <c r="I106" s="301"/>
    </row>
    <row r="107" spans="1:9" s="441" customFormat="1">
      <c r="C107" s="301"/>
      <c r="D107" s="301"/>
      <c r="E107" s="301"/>
      <c r="F107" s="301"/>
      <c r="G107" s="301"/>
      <c r="H107" s="301"/>
      <c r="I107" s="301"/>
    </row>
    <row r="108" spans="1:9" s="441" customFormat="1">
      <c r="C108" s="301"/>
      <c r="D108" s="301"/>
      <c r="E108" s="301"/>
      <c r="F108" s="301"/>
      <c r="G108" s="301"/>
      <c r="H108" s="301"/>
      <c r="I108" s="301"/>
    </row>
    <row r="109" spans="1:9" s="441" customFormat="1">
      <c r="C109" s="301"/>
      <c r="D109" s="301"/>
      <c r="E109" s="301"/>
      <c r="F109" s="301"/>
      <c r="G109" s="301"/>
      <c r="H109" s="301"/>
      <c r="I109" s="301"/>
    </row>
    <row r="110" spans="1:9" s="441" customFormat="1">
      <c r="C110" s="301"/>
      <c r="D110" s="301"/>
      <c r="E110" s="301"/>
      <c r="F110" s="301"/>
      <c r="G110" s="301"/>
      <c r="H110" s="301"/>
      <c r="I110" s="301"/>
    </row>
    <row r="111" spans="1:9">
      <c r="A111" s="227"/>
      <c r="B111" s="21"/>
      <c r="C111" s="33"/>
      <c r="D111" s="33"/>
      <c r="E111" s="33"/>
      <c r="F111" s="33"/>
      <c r="G111" s="33"/>
      <c r="H111" s="33"/>
      <c r="I111" s="227"/>
    </row>
    <row r="112" spans="1:9">
      <c r="A112" s="330"/>
      <c r="B112" s="21"/>
      <c r="C112" s="33"/>
      <c r="D112" s="33"/>
      <c r="E112" s="33"/>
      <c r="F112" s="33"/>
      <c r="G112" s="33"/>
      <c r="H112" s="33"/>
      <c r="I112" s="227"/>
    </row>
    <row r="114" spans="1:15" ht="14.25" customHeight="1">
      <c r="A114" s="455" t="s">
        <v>289</v>
      </c>
      <c r="B114" s="455"/>
      <c r="C114" s="455"/>
      <c r="D114" s="455"/>
      <c r="E114" s="455"/>
      <c r="F114" s="455"/>
      <c r="G114" s="455"/>
      <c r="H114" s="455"/>
      <c r="I114" s="4"/>
    </row>
    <row r="115" spans="1:15" ht="25.15" customHeight="1">
      <c r="A115" s="455" t="s">
        <v>532</v>
      </c>
      <c r="B115" s="455"/>
      <c r="C115" s="455"/>
      <c r="D115" s="455"/>
      <c r="E115" s="455"/>
      <c r="F115" s="455"/>
      <c r="G115" s="455"/>
      <c r="H115" s="455"/>
      <c r="I115" s="4"/>
    </row>
    <row r="116" spans="1:15" s="349" customFormat="1" ht="25.15" customHeight="1">
      <c r="A116" s="455" t="s">
        <v>429</v>
      </c>
      <c r="B116" s="465"/>
      <c r="C116" s="465"/>
      <c r="D116" s="465"/>
      <c r="E116" s="465"/>
      <c r="F116" s="465"/>
      <c r="G116" s="465"/>
      <c r="H116" s="465"/>
      <c r="I116" s="4"/>
    </row>
    <row r="117" spans="1:15" s="84" customFormat="1">
      <c r="A117" s="454" t="s">
        <v>521</v>
      </c>
      <c r="B117" s="454"/>
      <c r="C117" s="454"/>
      <c r="D117" s="454"/>
      <c r="E117" s="454"/>
      <c r="F117" s="454"/>
      <c r="G117" s="454"/>
      <c r="H117" s="454"/>
      <c r="I117" s="454"/>
    </row>
    <row r="120" spans="1:15" ht="26.45" customHeight="1">
      <c r="A120" s="227"/>
      <c r="B120" s="85" t="s">
        <v>290</v>
      </c>
      <c r="C120" s="85">
        <v>2012</v>
      </c>
      <c r="D120" s="85">
        <v>2013</v>
      </c>
      <c r="E120" s="85">
        <v>2014</v>
      </c>
      <c r="F120" s="85">
        <v>2015</v>
      </c>
      <c r="G120" s="85">
        <v>2016</v>
      </c>
      <c r="H120" s="69"/>
      <c r="O120" s="69"/>
    </row>
    <row r="121" spans="1:15">
      <c r="A121" s="227"/>
      <c r="B121" s="33" t="s">
        <v>292</v>
      </c>
      <c r="C121" s="33">
        <v>38</v>
      </c>
      <c r="D121" s="33">
        <v>44</v>
      </c>
      <c r="E121" s="33">
        <v>42</v>
      </c>
      <c r="F121" s="33">
        <v>49</v>
      </c>
      <c r="G121" s="33">
        <v>52</v>
      </c>
      <c r="H121" s="227"/>
      <c r="O121" s="227"/>
    </row>
    <row r="122" spans="1:15">
      <c r="A122" s="227"/>
      <c r="B122" s="33" t="s">
        <v>293</v>
      </c>
      <c r="C122" s="67">
        <v>27602</v>
      </c>
      <c r="D122" s="67">
        <v>27647</v>
      </c>
      <c r="E122" s="67">
        <v>26780</v>
      </c>
      <c r="F122" s="67">
        <v>26413</v>
      </c>
      <c r="G122" s="67">
        <v>27222</v>
      </c>
      <c r="H122" s="227"/>
      <c r="O122" s="227"/>
    </row>
    <row r="123" spans="1:15">
      <c r="A123" s="227"/>
      <c r="B123" s="33" t="s">
        <v>294</v>
      </c>
      <c r="C123" s="67">
        <v>2575</v>
      </c>
      <c r="D123" s="67">
        <v>2755</v>
      </c>
      <c r="E123" s="67">
        <v>2689</v>
      </c>
      <c r="F123" s="67">
        <v>2614</v>
      </c>
      <c r="G123" s="67">
        <v>2442</v>
      </c>
      <c r="H123" s="227"/>
      <c r="O123" s="227"/>
    </row>
    <row r="124" spans="1:15">
      <c r="A124" s="227"/>
      <c r="B124" s="33" t="s">
        <v>295</v>
      </c>
      <c r="C124" s="33">
        <v>31</v>
      </c>
      <c r="D124" s="33">
        <v>25</v>
      </c>
      <c r="E124" s="33">
        <v>25</v>
      </c>
      <c r="F124" s="33">
        <v>29</v>
      </c>
      <c r="G124" s="33">
        <v>13</v>
      </c>
      <c r="H124" s="227"/>
      <c r="O124" s="227"/>
    </row>
    <row r="125" spans="1:15">
      <c r="A125" s="227"/>
      <c r="B125" s="33" t="s">
        <v>296</v>
      </c>
      <c r="C125" s="33">
        <v>136</v>
      </c>
      <c r="D125" s="33">
        <v>109</v>
      </c>
      <c r="E125" s="33">
        <v>122</v>
      </c>
      <c r="F125" s="33">
        <v>129</v>
      </c>
      <c r="G125" s="33">
        <v>123</v>
      </c>
      <c r="H125" s="227"/>
      <c r="O125" s="227"/>
    </row>
    <row r="126" spans="1:15">
      <c r="A126" s="227"/>
      <c r="B126" s="33" t="s">
        <v>297</v>
      </c>
      <c r="C126" s="33">
        <v>50</v>
      </c>
      <c r="D126" s="33">
        <v>54</v>
      </c>
      <c r="E126" s="33">
        <v>48</v>
      </c>
      <c r="F126" s="33">
        <v>49</v>
      </c>
      <c r="G126" s="33">
        <v>44</v>
      </c>
      <c r="H126" s="227"/>
      <c r="O126" s="227"/>
    </row>
    <row r="127" spans="1:15">
      <c r="A127" s="227"/>
      <c r="B127" s="33" t="s">
        <v>298</v>
      </c>
      <c r="C127" s="33">
        <v>194</v>
      </c>
      <c r="D127" s="33">
        <v>179</v>
      </c>
      <c r="E127" s="33">
        <v>197</v>
      </c>
      <c r="F127" s="33">
        <v>204</v>
      </c>
      <c r="G127" s="33">
        <v>223</v>
      </c>
      <c r="H127" s="227"/>
      <c r="O127" s="227"/>
    </row>
    <row r="128" spans="1:15">
      <c r="A128" s="227"/>
      <c r="B128" s="33" t="s">
        <v>299</v>
      </c>
      <c r="C128" s="33">
        <v>55</v>
      </c>
      <c r="D128" s="33">
        <v>48</v>
      </c>
      <c r="E128" s="33">
        <v>37</v>
      </c>
      <c r="F128" s="33">
        <v>45</v>
      </c>
      <c r="G128" s="33">
        <v>38</v>
      </c>
      <c r="H128" s="227"/>
      <c r="O128" s="227"/>
    </row>
    <row r="129" spans="1:15">
      <c r="A129" s="227"/>
      <c r="B129" s="33" t="s">
        <v>300</v>
      </c>
      <c r="C129" s="33">
        <v>10</v>
      </c>
      <c r="D129" s="33">
        <v>6</v>
      </c>
      <c r="E129" s="33">
        <v>8</v>
      </c>
      <c r="F129" s="33">
        <v>6</v>
      </c>
      <c r="G129" s="33">
        <v>3</v>
      </c>
      <c r="H129" s="227"/>
      <c r="O129" s="227"/>
    </row>
    <row r="130" spans="1:15">
      <c r="A130" s="227"/>
      <c r="B130" s="33" t="s">
        <v>301</v>
      </c>
      <c r="C130" s="67">
        <v>4818</v>
      </c>
      <c r="D130" s="67">
        <v>4696</v>
      </c>
      <c r="E130" s="67">
        <v>4443</v>
      </c>
      <c r="F130" s="67">
        <v>4563</v>
      </c>
      <c r="G130" s="67">
        <v>4849</v>
      </c>
      <c r="H130" s="227"/>
      <c r="O130" s="227"/>
    </row>
    <row r="131" spans="1:15">
      <c r="A131" s="227"/>
      <c r="B131" s="33" t="s">
        <v>267</v>
      </c>
      <c r="C131" s="33">
        <v>590</v>
      </c>
      <c r="D131" s="33">
        <v>596</v>
      </c>
      <c r="E131" s="33">
        <v>619</v>
      </c>
      <c r="F131" s="33">
        <v>587</v>
      </c>
      <c r="G131" s="33">
        <v>571</v>
      </c>
      <c r="H131" s="227"/>
      <c r="O131" s="227"/>
    </row>
    <row r="132" spans="1:15">
      <c r="A132" s="227"/>
      <c r="B132" s="33" t="s">
        <v>302</v>
      </c>
      <c r="C132" s="33">
        <v>366</v>
      </c>
      <c r="D132" s="33">
        <v>359</v>
      </c>
      <c r="E132" s="33">
        <v>292</v>
      </c>
      <c r="F132" s="33">
        <v>295</v>
      </c>
      <c r="G132" s="33">
        <v>330</v>
      </c>
      <c r="H132" s="227"/>
      <c r="O132" s="227"/>
    </row>
    <row r="133" spans="1:15">
      <c r="A133" s="227"/>
      <c r="B133" s="33" t="s">
        <v>303</v>
      </c>
      <c r="C133" s="67">
        <v>28285</v>
      </c>
      <c r="D133" s="67">
        <v>27704</v>
      </c>
      <c r="E133" s="67">
        <v>26463</v>
      </c>
      <c r="F133" s="67">
        <v>26338</v>
      </c>
      <c r="G133" s="67">
        <v>27256</v>
      </c>
      <c r="H133" s="227"/>
    </row>
    <row r="134" spans="1:15">
      <c r="A134" s="227"/>
      <c r="B134" s="33" t="s">
        <v>304</v>
      </c>
      <c r="C134" s="33">
        <v>310</v>
      </c>
      <c r="D134" s="33">
        <v>334</v>
      </c>
      <c r="E134" s="33">
        <v>290</v>
      </c>
      <c r="F134" s="33">
        <v>338</v>
      </c>
      <c r="G134" s="33">
        <v>254</v>
      </c>
      <c r="H134" s="227"/>
    </row>
    <row r="135" spans="1:15">
      <c r="A135" s="227"/>
      <c r="B135" s="68" t="s">
        <v>85</v>
      </c>
      <c r="C135" s="67">
        <v>65060</v>
      </c>
      <c r="D135" s="67">
        <v>64556</v>
      </c>
      <c r="E135" s="67">
        <v>62055</v>
      </c>
      <c r="F135" s="67">
        <v>61659</v>
      </c>
      <c r="G135" s="67">
        <v>63420</v>
      </c>
      <c r="H135" s="227"/>
    </row>
    <row r="138" spans="1:15" ht="14.25" customHeight="1">
      <c r="A138" s="455" t="s">
        <v>289</v>
      </c>
      <c r="B138" s="455"/>
      <c r="C138" s="455"/>
      <c r="D138" s="455"/>
      <c r="E138" s="455"/>
      <c r="F138" s="455"/>
      <c r="G138" s="455"/>
      <c r="H138" s="455"/>
      <c r="I138" s="4"/>
      <c r="J138" s="227"/>
      <c r="K138" s="227"/>
      <c r="L138" s="227"/>
      <c r="M138" s="227"/>
      <c r="N138" s="227"/>
    </row>
    <row r="139" spans="1:15" ht="25.15" customHeight="1">
      <c r="A139" s="455" t="s">
        <v>533</v>
      </c>
      <c r="B139" s="455"/>
      <c r="C139" s="455"/>
      <c r="D139" s="455"/>
      <c r="E139" s="455"/>
      <c r="F139" s="455"/>
      <c r="G139" s="455"/>
      <c r="H139" s="455"/>
      <c r="I139" s="4"/>
      <c r="J139" s="227"/>
      <c r="K139" s="227"/>
      <c r="L139" s="227"/>
      <c r="M139" s="227"/>
      <c r="N139" s="227"/>
    </row>
    <row r="141" spans="1:15">
      <c r="A141" s="454" t="s">
        <v>522</v>
      </c>
      <c r="B141" s="454"/>
      <c r="C141" s="454"/>
      <c r="D141" s="454"/>
      <c r="E141" s="454"/>
      <c r="F141" s="454"/>
      <c r="G141" s="454"/>
      <c r="H141" s="454"/>
      <c r="I141" s="454"/>
    </row>
    <row r="143" spans="1:15">
      <c r="B143" s="85" t="s">
        <v>291</v>
      </c>
      <c r="C143" s="85">
        <v>2012</v>
      </c>
      <c r="D143" s="85">
        <v>2013</v>
      </c>
      <c r="E143" s="85">
        <v>2014</v>
      </c>
      <c r="F143" s="85">
        <v>2015</v>
      </c>
      <c r="G143" s="85">
        <v>2016</v>
      </c>
    </row>
    <row r="144" spans="1:15">
      <c r="B144" s="33" t="s">
        <v>292</v>
      </c>
      <c r="C144" s="33">
        <v>20</v>
      </c>
      <c r="D144" s="33">
        <v>26</v>
      </c>
      <c r="E144" s="33">
        <v>29</v>
      </c>
      <c r="F144" s="33">
        <v>36</v>
      </c>
      <c r="G144" s="33">
        <v>40</v>
      </c>
    </row>
    <row r="145" spans="1:8">
      <c r="B145" s="33" t="s">
        <v>293</v>
      </c>
      <c r="C145" s="67">
        <v>14137</v>
      </c>
      <c r="D145" s="67">
        <v>14031</v>
      </c>
      <c r="E145" s="67">
        <v>13492</v>
      </c>
      <c r="F145" s="67">
        <v>13342</v>
      </c>
      <c r="G145" s="67">
        <v>13705</v>
      </c>
    </row>
    <row r="146" spans="1:8">
      <c r="B146" s="33" t="s">
        <v>294</v>
      </c>
      <c r="C146" s="33">
        <v>863</v>
      </c>
      <c r="D146" s="33">
        <v>905</v>
      </c>
      <c r="E146" s="33">
        <v>878</v>
      </c>
      <c r="F146" s="33">
        <v>831</v>
      </c>
      <c r="G146" s="33">
        <v>792</v>
      </c>
    </row>
    <row r="147" spans="1:8">
      <c r="B147" s="33" t="s">
        <v>295</v>
      </c>
      <c r="C147" s="33">
        <v>17</v>
      </c>
      <c r="D147" s="33">
        <v>15</v>
      </c>
      <c r="E147" s="33">
        <v>13</v>
      </c>
      <c r="F147" s="33">
        <v>16</v>
      </c>
      <c r="G147" s="33">
        <v>8</v>
      </c>
    </row>
    <row r="148" spans="1:8">
      <c r="B148" s="33" t="s">
        <v>296</v>
      </c>
      <c r="C148" s="33">
        <v>64</v>
      </c>
      <c r="D148" s="33">
        <v>49</v>
      </c>
      <c r="E148" s="33">
        <v>63</v>
      </c>
      <c r="F148" s="33">
        <v>59</v>
      </c>
      <c r="G148" s="33">
        <v>52</v>
      </c>
    </row>
    <row r="149" spans="1:8">
      <c r="B149" s="33" t="s">
        <v>297</v>
      </c>
      <c r="C149" s="33">
        <v>28</v>
      </c>
      <c r="D149" s="33">
        <v>31</v>
      </c>
      <c r="E149" s="33">
        <v>25</v>
      </c>
      <c r="F149" s="33">
        <v>24</v>
      </c>
      <c r="G149" s="33">
        <v>25</v>
      </c>
    </row>
    <row r="150" spans="1:8">
      <c r="B150" s="33" t="s">
        <v>298</v>
      </c>
      <c r="C150" s="33">
        <v>59</v>
      </c>
      <c r="D150" s="33">
        <v>43</v>
      </c>
      <c r="E150" s="33">
        <v>38</v>
      </c>
      <c r="F150" s="33">
        <v>51</v>
      </c>
      <c r="G150" s="33">
        <v>47</v>
      </c>
    </row>
    <row r="151" spans="1:8">
      <c r="B151" s="33" t="s">
        <v>299</v>
      </c>
      <c r="C151" s="33">
        <v>23</v>
      </c>
      <c r="D151" s="33">
        <v>17</v>
      </c>
      <c r="E151" s="33">
        <v>13</v>
      </c>
      <c r="F151" s="33">
        <v>19</v>
      </c>
      <c r="G151" s="33">
        <v>10</v>
      </c>
    </row>
    <row r="152" spans="1:8">
      <c r="B152" s="33" t="s">
        <v>300</v>
      </c>
      <c r="C152" s="33">
        <v>4</v>
      </c>
      <c r="D152" s="33">
        <v>4</v>
      </c>
      <c r="E152" s="33">
        <f>-M475</f>
        <v>0</v>
      </c>
      <c r="F152" s="33">
        <v>1</v>
      </c>
      <c r="G152" s="33">
        <v>2</v>
      </c>
    </row>
    <row r="153" spans="1:8">
      <c r="B153" s="33" t="s">
        <v>301</v>
      </c>
      <c r="C153" s="67">
        <v>1554</v>
      </c>
      <c r="D153" s="67">
        <v>1455</v>
      </c>
      <c r="E153" s="67">
        <v>1359</v>
      </c>
      <c r="F153" s="67">
        <v>1395</v>
      </c>
      <c r="G153" s="67">
        <v>1438</v>
      </c>
    </row>
    <row r="154" spans="1:8">
      <c r="B154" s="33" t="s">
        <v>267</v>
      </c>
      <c r="C154" s="33">
        <v>231</v>
      </c>
      <c r="D154" s="33">
        <v>251</v>
      </c>
      <c r="E154" s="33">
        <v>253</v>
      </c>
      <c r="F154" s="33">
        <v>231</v>
      </c>
      <c r="G154" s="33">
        <v>218</v>
      </c>
    </row>
    <row r="155" spans="1:8">
      <c r="B155" s="33" t="s">
        <v>302</v>
      </c>
      <c r="C155" s="33">
        <v>155</v>
      </c>
      <c r="D155" s="33">
        <v>141</v>
      </c>
      <c r="E155" s="33">
        <v>112</v>
      </c>
      <c r="F155" s="33">
        <v>110</v>
      </c>
      <c r="G155" s="33">
        <v>114</v>
      </c>
    </row>
    <row r="156" spans="1:8">
      <c r="B156" s="33" t="s">
        <v>303</v>
      </c>
      <c r="C156" s="67">
        <v>3226</v>
      </c>
      <c r="D156" s="67">
        <v>3129</v>
      </c>
      <c r="E156" s="67">
        <v>2956</v>
      </c>
      <c r="F156" s="67">
        <v>3017</v>
      </c>
      <c r="G156" s="67">
        <v>2949</v>
      </c>
    </row>
    <row r="157" spans="1:8">
      <c r="B157" s="33" t="s">
        <v>304</v>
      </c>
      <c r="C157" s="33">
        <v>96</v>
      </c>
      <c r="D157" s="33">
        <v>81</v>
      </c>
      <c r="E157" s="33">
        <v>92</v>
      </c>
      <c r="F157" s="33">
        <v>80</v>
      </c>
      <c r="G157" s="33">
        <v>72</v>
      </c>
    </row>
    <row r="158" spans="1:8">
      <c r="B158" s="68" t="s">
        <v>85</v>
      </c>
      <c r="C158" s="67">
        <v>20477</v>
      </c>
      <c r="D158" s="67">
        <v>20178</v>
      </c>
      <c r="E158" s="67">
        <v>19323</v>
      </c>
      <c r="F158" s="67">
        <v>19212</v>
      </c>
      <c r="G158" s="67">
        <v>19472</v>
      </c>
    </row>
    <row r="160" spans="1:8">
      <c r="A160" s="455" t="s">
        <v>289</v>
      </c>
      <c r="B160" s="455"/>
      <c r="C160" s="455"/>
      <c r="D160" s="455"/>
      <c r="E160" s="455"/>
      <c r="F160" s="455"/>
      <c r="G160" s="455"/>
      <c r="H160" s="455"/>
    </row>
    <row r="161" spans="1:8">
      <c r="A161" s="455" t="s">
        <v>534</v>
      </c>
      <c r="B161" s="455"/>
      <c r="C161" s="455"/>
      <c r="D161" s="455"/>
      <c r="E161" s="455"/>
      <c r="F161" s="455"/>
      <c r="G161" s="455"/>
      <c r="H161" s="455"/>
    </row>
  </sheetData>
  <sortState ref="B4:C24">
    <sortCondition ref="C4:C24"/>
  </sortState>
  <mergeCells count="16">
    <mergeCell ref="A141:I141"/>
    <mergeCell ref="A160:H160"/>
    <mergeCell ref="A161:H161"/>
    <mergeCell ref="A1:I1"/>
    <mergeCell ref="A27:H27"/>
    <mergeCell ref="A28:H28"/>
    <mergeCell ref="A139:H139"/>
    <mergeCell ref="A138:H138"/>
    <mergeCell ref="A30:I30"/>
    <mergeCell ref="A39:H39"/>
    <mergeCell ref="A40:H40"/>
    <mergeCell ref="A117:I117"/>
    <mergeCell ref="A42:I42"/>
    <mergeCell ref="A114:H114"/>
    <mergeCell ref="A115:H115"/>
    <mergeCell ref="A116:H11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T111"/>
  <sheetViews>
    <sheetView topLeftCell="A103" workbookViewId="0">
      <selection activeCell="H116" sqref="H116"/>
    </sheetView>
  </sheetViews>
  <sheetFormatPr defaultRowHeight="15"/>
  <cols>
    <col min="2" max="2" width="16.7109375" bestFit="1" customWidth="1"/>
  </cols>
  <sheetData>
    <row r="1" spans="1:20" s="84" customFormat="1">
      <c r="A1" s="454" t="s">
        <v>305</v>
      </c>
      <c r="B1" s="454"/>
      <c r="C1" s="454"/>
      <c r="D1" s="454"/>
      <c r="E1" s="454"/>
      <c r="F1" s="454"/>
      <c r="G1" s="454"/>
      <c r="H1" s="454"/>
      <c r="I1" s="454"/>
    </row>
    <row r="2" spans="1:20">
      <c r="A2" s="227"/>
      <c r="B2" s="227"/>
      <c r="C2" s="227"/>
      <c r="D2" s="227"/>
      <c r="E2" s="227"/>
      <c r="F2" s="227"/>
      <c r="G2" s="227"/>
      <c r="H2" s="227"/>
      <c r="I2" s="227"/>
      <c r="J2" s="4"/>
      <c r="K2" s="4"/>
      <c r="L2" s="5"/>
      <c r="M2" s="5"/>
      <c r="N2" s="5"/>
      <c r="O2" s="5"/>
      <c r="P2" s="4"/>
      <c r="Q2" s="4"/>
      <c r="R2" s="4"/>
      <c r="S2" s="4"/>
      <c r="T2" s="4"/>
    </row>
    <row r="3" spans="1:20">
      <c r="A3" s="227"/>
      <c r="B3" s="227"/>
      <c r="C3" s="471" t="s">
        <v>281</v>
      </c>
      <c r="D3" s="471"/>
      <c r="E3" s="227"/>
      <c r="F3" s="227"/>
      <c r="G3" s="227"/>
      <c r="H3" s="227"/>
      <c r="I3" s="227"/>
      <c r="J3" s="4"/>
      <c r="K3" s="4"/>
      <c r="L3" s="5"/>
      <c r="M3" s="5"/>
      <c r="N3" s="5"/>
      <c r="O3" s="5"/>
      <c r="P3" s="4"/>
      <c r="Q3" s="4"/>
      <c r="R3" s="4"/>
      <c r="S3" s="4"/>
      <c r="T3" s="4"/>
    </row>
    <row r="4" spans="1:20" ht="17.649999999999999" customHeight="1">
      <c r="A4" s="227"/>
      <c r="B4" s="23"/>
      <c r="C4" s="85">
        <v>2017</v>
      </c>
      <c r="D4" s="85">
        <v>2018</v>
      </c>
      <c r="E4" s="85" t="s">
        <v>306</v>
      </c>
      <c r="F4" s="423" t="s">
        <v>82</v>
      </c>
      <c r="G4" s="439" t="s">
        <v>506</v>
      </c>
      <c r="H4" s="227"/>
      <c r="I4" s="227"/>
      <c r="J4" s="4"/>
      <c r="K4" s="4"/>
      <c r="L4" s="5"/>
      <c r="M4" s="5"/>
      <c r="N4" s="5"/>
      <c r="O4" s="5"/>
      <c r="P4" s="4"/>
      <c r="Q4" s="4"/>
      <c r="R4" s="4"/>
      <c r="S4" s="4"/>
      <c r="T4" s="4"/>
    </row>
    <row r="5" spans="1:20">
      <c r="A5" s="227"/>
      <c r="B5" s="63" t="s">
        <v>35</v>
      </c>
      <c r="C5" s="26">
        <v>19</v>
      </c>
      <c r="D5" s="26">
        <v>31</v>
      </c>
      <c r="E5" s="28">
        <f t="shared" ref="E5:E25" si="0">(D5-C5)/C5</f>
        <v>0.63157894736842102</v>
      </c>
      <c r="F5" s="24"/>
      <c r="G5" s="440">
        <v>0.14000000000000001</v>
      </c>
      <c r="H5" s="227"/>
      <c r="I5" s="227"/>
      <c r="J5" s="227"/>
      <c r="K5" s="227"/>
      <c r="L5" s="12"/>
      <c r="M5" s="12"/>
      <c r="N5" s="12"/>
      <c r="O5" s="12"/>
      <c r="P5" s="227"/>
      <c r="Q5" s="227"/>
      <c r="R5" s="227"/>
      <c r="S5" s="227"/>
      <c r="T5" s="227"/>
    </row>
    <row r="6" spans="1:20">
      <c r="A6" s="227"/>
      <c r="B6" s="63" t="s">
        <v>39</v>
      </c>
      <c r="C6" s="26">
        <v>75</v>
      </c>
      <c r="D6" s="26">
        <v>113</v>
      </c>
      <c r="E6" s="28">
        <f t="shared" si="0"/>
        <v>0.50666666666666671</v>
      </c>
      <c r="F6" s="24"/>
      <c r="G6" s="440">
        <v>0.14000000000000001</v>
      </c>
      <c r="H6" s="227"/>
      <c r="I6" s="227"/>
      <c r="J6" s="227"/>
      <c r="K6" s="227"/>
      <c r="L6" s="12"/>
      <c r="M6" s="12"/>
      <c r="N6" s="12"/>
      <c r="O6" s="12"/>
      <c r="P6" s="227"/>
      <c r="Q6" s="227"/>
      <c r="R6" s="227"/>
      <c r="S6" s="227"/>
      <c r="T6" s="227"/>
    </row>
    <row r="7" spans="1:20">
      <c r="A7" s="227"/>
      <c r="B7" s="21" t="s">
        <v>38</v>
      </c>
      <c r="C7" s="24">
        <v>131</v>
      </c>
      <c r="D7" s="24">
        <v>196</v>
      </c>
      <c r="E7" s="28">
        <f t="shared" si="0"/>
        <v>0.49618320610687022</v>
      </c>
      <c r="F7" s="24"/>
      <c r="G7" s="440">
        <v>0.14000000000000001</v>
      </c>
      <c r="H7" s="227"/>
      <c r="I7" s="227"/>
      <c r="J7" s="227"/>
      <c r="K7" s="227"/>
      <c r="L7" s="12"/>
      <c r="M7" s="12"/>
      <c r="N7" s="12"/>
      <c r="O7" s="12"/>
      <c r="P7" s="227"/>
      <c r="Q7" s="227"/>
      <c r="R7" s="227"/>
      <c r="S7" s="227"/>
      <c r="T7" s="227"/>
    </row>
    <row r="8" spans="1:20">
      <c r="A8" s="227"/>
      <c r="B8" s="64" t="s">
        <v>30</v>
      </c>
      <c r="C8" s="288">
        <v>106</v>
      </c>
      <c r="D8" s="288">
        <v>147</v>
      </c>
      <c r="F8" s="269">
        <f>(D8-C8)/C8</f>
        <v>0.3867924528301887</v>
      </c>
      <c r="G8" s="440">
        <v>0.14000000000000001</v>
      </c>
      <c r="H8" s="227"/>
      <c r="I8" s="227"/>
      <c r="J8" s="227"/>
      <c r="K8" s="227"/>
      <c r="L8" s="12"/>
      <c r="M8" s="12"/>
      <c r="N8" s="12"/>
      <c r="O8" s="12"/>
      <c r="P8" s="227"/>
      <c r="Q8" s="227"/>
      <c r="R8" s="227"/>
      <c r="S8" s="227"/>
      <c r="T8" s="227"/>
    </row>
    <row r="9" spans="1:20">
      <c r="A9" s="227"/>
      <c r="B9" s="63" t="s">
        <v>37</v>
      </c>
      <c r="C9" s="26">
        <v>141</v>
      </c>
      <c r="D9" s="26">
        <v>184</v>
      </c>
      <c r="E9" s="28">
        <f t="shared" si="0"/>
        <v>0.30496453900709219</v>
      </c>
      <c r="F9" s="24"/>
      <c r="G9" s="440">
        <v>0.14000000000000001</v>
      </c>
      <c r="H9" s="227"/>
      <c r="I9" s="227"/>
      <c r="J9" s="227"/>
      <c r="K9" s="227"/>
      <c r="L9" s="12"/>
      <c r="M9" s="12"/>
      <c r="N9" s="12"/>
      <c r="O9" s="12"/>
      <c r="P9" s="227"/>
      <c r="Q9" s="227"/>
      <c r="R9" s="227"/>
      <c r="S9" s="227"/>
      <c r="T9" s="227"/>
    </row>
    <row r="10" spans="1:20">
      <c r="A10" s="227"/>
      <c r="B10" s="63" t="s">
        <v>25</v>
      </c>
      <c r="C10" s="26">
        <v>172</v>
      </c>
      <c r="D10" s="26">
        <v>221</v>
      </c>
      <c r="E10" s="28">
        <f t="shared" si="0"/>
        <v>0.28488372093023256</v>
      </c>
      <c r="F10" s="24"/>
      <c r="G10" s="440">
        <v>0.14000000000000001</v>
      </c>
      <c r="H10" s="227"/>
      <c r="I10" s="227"/>
      <c r="J10" s="227"/>
      <c r="K10" s="227"/>
      <c r="L10" s="12"/>
      <c r="M10" s="12"/>
      <c r="N10" s="12"/>
      <c r="O10" s="12"/>
      <c r="P10" s="227"/>
      <c r="Q10" s="227"/>
      <c r="R10" s="227"/>
      <c r="S10" s="227"/>
      <c r="T10" s="227"/>
    </row>
    <row r="11" spans="1:20">
      <c r="A11" s="227"/>
      <c r="B11" s="63" t="s">
        <v>24</v>
      </c>
      <c r="C11" s="26">
        <v>129</v>
      </c>
      <c r="D11" s="26">
        <v>157</v>
      </c>
      <c r="E11" s="28">
        <f t="shared" si="0"/>
        <v>0.21705426356589147</v>
      </c>
      <c r="F11" s="24"/>
      <c r="G11" s="440">
        <v>0.14000000000000001</v>
      </c>
      <c r="H11" s="227"/>
      <c r="I11" s="227"/>
      <c r="J11" s="227"/>
      <c r="K11" s="227"/>
      <c r="L11" s="12"/>
      <c r="M11" s="12"/>
      <c r="N11" s="12"/>
      <c r="O11" s="12"/>
      <c r="P11" s="227"/>
      <c r="Q11" s="227"/>
      <c r="R11" s="227"/>
      <c r="S11" s="227"/>
      <c r="T11" s="227"/>
    </row>
    <row r="12" spans="1:20">
      <c r="A12" s="227"/>
      <c r="B12" s="63" t="s">
        <v>27</v>
      </c>
      <c r="C12" s="26">
        <v>123</v>
      </c>
      <c r="D12" s="26">
        <v>145</v>
      </c>
      <c r="E12" s="28">
        <f t="shared" si="0"/>
        <v>0.17886178861788618</v>
      </c>
      <c r="F12" s="24"/>
      <c r="G12" s="440">
        <v>0.14000000000000001</v>
      </c>
      <c r="H12" s="227"/>
      <c r="I12" s="227"/>
      <c r="J12" s="227"/>
      <c r="K12" s="227"/>
      <c r="L12" s="12"/>
      <c r="M12" s="12"/>
      <c r="N12" s="12"/>
      <c r="O12" s="12"/>
      <c r="P12" s="227"/>
      <c r="Q12" s="227"/>
      <c r="R12" s="227"/>
      <c r="S12" s="227"/>
      <c r="T12" s="227"/>
    </row>
    <row r="13" spans="1:20">
      <c r="A13" s="227"/>
      <c r="B13" s="63" t="s">
        <v>31</v>
      </c>
      <c r="C13" s="26">
        <v>189</v>
      </c>
      <c r="D13" s="26">
        <v>217</v>
      </c>
      <c r="E13" s="28">
        <f t="shared" si="0"/>
        <v>0.14814814814814814</v>
      </c>
      <c r="F13" s="24"/>
      <c r="G13" s="440">
        <v>0.14000000000000001</v>
      </c>
      <c r="H13" s="227"/>
      <c r="I13" s="227"/>
      <c r="J13" s="227"/>
      <c r="K13" s="227"/>
      <c r="L13" s="12"/>
      <c r="M13" s="12"/>
      <c r="N13" s="12"/>
      <c r="O13" s="12"/>
      <c r="P13" s="227"/>
      <c r="Q13" s="227"/>
      <c r="R13" s="227"/>
      <c r="S13" s="227"/>
      <c r="T13" s="227"/>
    </row>
    <row r="14" spans="1:20">
      <c r="A14" s="227"/>
      <c r="B14" s="63" t="s">
        <v>29</v>
      </c>
      <c r="C14" s="116">
        <v>131</v>
      </c>
      <c r="D14" s="116">
        <v>150</v>
      </c>
      <c r="E14" s="28">
        <f t="shared" si="0"/>
        <v>0.14503816793893129</v>
      </c>
      <c r="F14" s="24"/>
      <c r="G14" s="440">
        <v>0.14000000000000001</v>
      </c>
      <c r="H14" s="227"/>
      <c r="I14" s="227"/>
      <c r="J14" s="227"/>
      <c r="K14" s="227"/>
      <c r="L14" s="12"/>
      <c r="M14" s="12"/>
      <c r="N14" s="12"/>
      <c r="O14" s="12"/>
      <c r="P14" s="227"/>
      <c r="Q14" s="227"/>
      <c r="R14" s="227"/>
      <c r="S14" s="227"/>
      <c r="T14" s="227"/>
    </row>
    <row r="15" spans="1:20">
      <c r="A15" s="227"/>
      <c r="B15" s="53" t="s">
        <v>36</v>
      </c>
      <c r="C15" s="26">
        <v>169</v>
      </c>
      <c r="D15" s="26">
        <v>190</v>
      </c>
      <c r="E15" s="28">
        <f t="shared" si="0"/>
        <v>0.1242603550295858</v>
      </c>
      <c r="F15" s="24"/>
      <c r="G15" s="440">
        <v>0.14000000000000001</v>
      </c>
      <c r="H15" s="227"/>
      <c r="I15" s="227"/>
      <c r="J15" s="227"/>
      <c r="K15" s="227"/>
      <c r="L15" s="12"/>
      <c r="M15" s="12"/>
      <c r="N15" s="12"/>
      <c r="O15" s="12"/>
      <c r="P15" s="227"/>
      <c r="Q15" s="227"/>
      <c r="R15" s="227"/>
      <c r="S15" s="227"/>
      <c r="T15" s="227"/>
    </row>
    <row r="16" spans="1:20">
      <c r="A16" s="227"/>
      <c r="B16" s="63" t="s">
        <v>23</v>
      </c>
      <c r="C16" s="26">
        <v>149</v>
      </c>
      <c r="D16" s="26">
        <v>161</v>
      </c>
      <c r="E16" s="28">
        <f t="shared" si="0"/>
        <v>8.0536912751677847E-2</v>
      </c>
      <c r="F16" s="24"/>
      <c r="G16" s="440">
        <v>0.14000000000000001</v>
      </c>
      <c r="H16" s="227"/>
      <c r="I16" s="227"/>
      <c r="J16" s="227"/>
      <c r="K16" s="227"/>
      <c r="L16" s="12"/>
      <c r="M16" s="12"/>
      <c r="N16" s="12"/>
      <c r="O16" s="12"/>
    </row>
    <row r="17" spans="1:20">
      <c r="A17" s="227"/>
      <c r="B17" s="63" t="s">
        <v>33</v>
      </c>
      <c r="C17" s="26">
        <v>307</v>
      </c>
      <c r="D17" s="26">
        <v>329</v>
      </c>
      <c r="E17" s="28">
        <f t="shared" si="0"/>
        <v>7.1661237785016291E-2</v>
      </c>
      <c r="F17" s="24"/>
      <c r="G17" s="440">
        <v>0.14000000000000001</v>
      </c>
      <c r="H17" s="227"/>
      <c r="I17" s="227"/>
      <c r="J17" s="227"/>
      <c r="K17" s="227"/>
      <c r="L17" s="12"/>
      <c r="M17" s="12"/>
      <c r="N17" s="12"/>
      <c r="O17" s="12"/>
    </row>
    <row r="18" spans="1:20">
      <c r="A18" s="227"/>
      <c r="B18" s="63" t="s">
        <v>21</v>
      </c>
      <c r="C18" s="26">
        <v>49</v>
      </c>
      <c r="D18" s="26">
        <v>52</v>
      </c>
      <c r="E18" s="28">
        <f t="shared" si="0"/>
        <v>6.1224489795918366E-2</v>
      </c>
      <c r="F18" s="24"/>
      <c r="G18" s="440">
        <v>0.14000000000000001</v>
      </c>
      <c r="H18" s="227"/>
      <c r="I18" s="227"/>
      <c r="J18" s="227"/>
      <c r="K18" s="227"/>
      <c r="L18" s="12"/>
      <c r="M18" s="12"/>
      <c r="N18" s="12"/>
      <c r="O18" s="12"/>
    </row>
    <row r="19" spans="1:20">
      <c r="A19" s="227"/>
      <c r="B19" s="63" t="s">
        <v>20</v>
      </c>
      <c r="C19" s="26">
        <v>89</v>
      </c>
      <c r="D19" s="26">
        <v>94</v>
      </c>
      <c r="E19" s="28">
        <f t="shared" si="0"/>
        <v>5.6179775280898875E-2</v>
      </c>
      <c r="F19" s="24"/>
      <c r="G19" s="440">
        <v>0.14000000000000001</v>
      </c>
      <c r="H19" s="227"/>
      <c r="I19" s="227"/>
      <c r="J19" s="227"/>
      <c r="K19" s="227"/>
      <c r="L19" s="12"/>
      <c r="M19" s="12"/>
      <c r="N19" s="12"/>
      <c r="O19" s="12"/>
    </row>
    <row r="20" spans="1:20">
      <c r="A20" s="227"/>
      <c r="B20" s="63" t="s">
        <v>34</v>
      </c>
      <c r="C20" s="26">
        <v>370</v>
      </c>
      <c r="D20" s="26">
        <v>390</v>
      </c>
      <c r="E20" s="28">
        <f t="shared" si="0"/>
        <v>5.4054054054054057E-2</v>
      </c>
      <c r="F20" s="24"/>
      <c r="G20" s="440">
        <v>0.14000000000000001</v>
      </c>
      <c r="H20" s="227"/>
      <c r="I20" s="227"/>
      <c r="J20" s="227"/>
      <c r="K20" s="227"/>
      <c r="L20" s="12"/>
      <c r="M20" s="12"/>
      <c r="N20" s="12"/>
      <c r="O20" s="12"/>
    </row>
    <row r="21" spans="1:20">
      <c r="A21" s="227"/>
      <c r="B21" s="63" t="s">
        <v>22</v>
      </c>
      <c r="C21" s="16">
        <v>36</v>
      </c>
      <c r="D21" s="16">
        <v>35</v>
      </c>
      <c r="E21" s="28">
        <f t="shared" si="0"/>
        <v>-2.7777777777777776E-2</v>
      </c>
      <c r="F21" s="24"/>
      <c r="G21" s="440">
        <v>0.14000000000000001</v>
      </c>
      <c r="H21" s="227"/>
      <c r="I21" s="227"/>
      <c r="J21" s="227"/>
      <c r="K21" s="227"/>
      <c r="L21" s="12"/>
      <c r="M21" s="12"/>
      <c r="N21" s="12"/>
      <c r="O21" s="12"/>
    </row>
    <row r="22" spans="1:20">
      <c r="A22" s="227"/>
      <c r="B22" s="63" t="s">
        <v>19</v>
      </c>
      <c r="C22" s="26">
        <v>22</v>
      </c>
      <c r="D22" s="26">
        <v>20</v>
      </c>
      <c r="E22" s="28">
        <f t="shared" si="0"/>
        <v>-9.0909090909090912E-2</v>
      </c>
      <c r="F22" s="24"/>
      <c r="G22" s="440">
        <v>0.14000000000000001</v>
      </c>
      <c r="H22" s="227"/>
      <c r="I22" s="227"/>
      <c r="J22" s="227"/>
      <c r="K22" s="227"/>
      <c r="L22" s="12"/>
      <c r="M22" s="12"/>
      <c r="N22" s="12"/>
      <c r="O22" s="12"/>
    </row>
    <row r="23" spans="1:20">
      <c r="A23" s="227"/>
      <c r="B23" s="63" t="s">
        <v>26</v>
      </c>
      <c r="C23" s="26">
        <v>235</v>
      </c>
      <c r="D23" s="26">
        <v>209</v>
      </c>
      <c r="E23" s="28">
        <f t="shared" si="0"/>
        <v>-0.11063829787234042</v>
      </c>
      <c r="F23" s="15"/>
      <c r="G23" s="440">
        <v>0.14000000000000001</v>
      </c>
      <c r="H23" s="227"/>
      <c r="I23" s="227"/>
      <c r="J23" s="227"/>
      <c r="K23" s="227"/>
      <c r="L23" s="12"/>
      <c r="M23" s="12"/>
      <c r="N23" s="12"/>
      <c r="O23" s="12"/>
    </row>
    <row r="24" spans="1:20">
      <c r="A24" s="227"/>
      <c r="B24" s="63" t="s">
        <v>28</v>
      </c>
      <c r="C24" s="115">
        <v>36</v>
      </c>
      <c r="D24" s="115">
        <v>30</v>
      </c>
      <c r="E24" s="28">
        <f t="shared" si="0"/>
        <v>-0.16666666666666666</v>
      </c>
      <c r="F24" s="25"/>
      <c r="G24" s="440">
        <v>0.14000000000000001</v>
      </c>
      <c r="H24" s="227"/>
      <c r="I24" s="227"/>
      <c r="J24" s="227"/>
      <c r="K24" s="227"/>
      <c r="L24" s="12"/>
      <c r="M24" s="12"/>
      <c r="N24" s="12"/>
      <c r="O24" s="12"/>
    </row>
    <row r="25" spans="1:20">
      <c r="A25" s="227"/>
      <c r="B25" s="63" t="s">
        <v>32</v>
      </c>
      <c r="C25" s="26">
        <v>59</v>
      </c>
      <c r="D25" s="26">
        <v>47</v>
      </c>
      <c r="E25" s="28">
        <f t="shared" si="0"/>
        <v>-0.20338983050847459</v>
      </c>
      <c r="F25" s="28"/>
      <c r="G25" s="440">
        <v>0.14000000000000001</v>
      </c>
      <c r="H25" s="227"/>
      <c r="I25" s="227"/>
      <c r="J25" s="227"/>
      <c r="K25" s="227"/>
      <c r="L25" s="12"/>
      <c r="M25" s="12"/>
      <c r="N25" s="12"/>
      <c r="O25" s="12"/>
    </row>
    <row r="26" spans="1:20">
      <c r="A26" s="227"/>
      <c r="B26" s="95" t="s">
        <v>55</v>
      </c>
      <c r="C26" s="113">
        <v>2737</v>
      </c>
      <c r="D26" s="114">
        <v>3118</v>
      </c>
      <c r="E26" s="28">
        <f>(D26-C26)/C26</f>
        <v>0.1392035074899525</v>
      </c>
      <c r="F26" s="24"/>
      <c r="G26" s="227"/>
      <c r="H26" s="227"/>
      <c r="I26" s="227"/>
      <c r="J26" s="227"/>
      <c r="K26" s="227"/>
      <c r="L26" s="12"/>
      <c r="M26" s="12"/>
      <c r="N26" s="12"/>
      <c r="O26" s="12"/>
      <c r="P26" s="227"/>
      <c r="Q26" s="227"/>
      <c r="R26" s="227"/>
      <c r="S26" s="227"/>
      <c r="T26" s="227"/>
    </row>
    <row r="27" spans="1:20" s="441" customFormat="1">
      <c r="B27" s="95"/>
      <c r="C27" s="113"/>
      <c r="D27" s="114"/>
      <c r="E27" s="28"/>
      <c r="F27" s="24"/>
      <c r="L27" s="12"/>
      <c r="M27" s="12"/>
      <c r="N27" s="12"/>
      <c r="O27" s="12"/>
    </row>
    <row r="28" spans="1:20">
      <c r="A28" s="456" t="s">
        <v>307</v>
      </c>
      <c r="B28" s="456"/>
      <c r="C28" s="456"/>
      <c r="D28" s="456"/>
      <c r="E28" s="456"/>
      <c r="F28" s="456"/>
      <c r="G28" s="456"/>
      <c r="H28" s="456"/>
      <c r="I28" s="456"/>
      <c r="J28" s="227"/>
      <c r="K28" s="227"/>
      <c r="L28" s="227"/>
      <c r="M28" s="227"/>
      <c r="N28" s="227"/>
      <c r="O28" s="227"/>
    </row>
    <row r="29" spans="1:20">
      <c r="A29" s="455" t="s">
        <v>308</v>
      </c>
      <c r="B29" s="455"/>
      <c r="C29" s="455"/>
      <c r="D29" s="455"/>
      <c r="E29" s="455"/>
      <c r="F29" s="455"/>
      <c r="G29" s="455"/>
      <c r="H29" s="455"/>
      <c r="I29" s="455"/>
      <c r="J29" s="227"/>
      <c r="K29" s="227"/>
      <c r="L29" s="227"/>
      <c r="M29" s="227"/>
      <c r="N29" s="227"/>
      <c r="O29" s="227"/>
    </row>
    <row r="30" spans="1:20">
      <c r="A30" s="256"/>
      <c r="B30" s="256"/>
      <c r="C30" s="256"/>
      <c r="D30" s="256"/>
      <c r="E30" s="256"/>
      <c r="F30" s="256"/>
      <c r="G30" s="256"/>
      <c r="H30" s="256"/>
      <c r="I30" s="256"/>
      <c r="J30" s="227"/>
      <c r="K30" s="227"/>
      <c r="L30" s="227"/>
      <c r="M30" s="227"/>
      <c r="N30" s="227"/>
      <c r="O30" s="227"/>
    </row>
    <row r="31" spans="1:20" s="84" customFormat="1">
      <c r="A31" s="454" t="s">
        <v>446</v>
      </c>
      <c r="B31" s="454"/>
      <c r="C31" s="454"/>
      <c r="D31" s="454"/>
      <c r="E31" s="454"/>
      <c r="F31" s="454"/>
      <c r="G31" s="454"/>
      <c r="H31" s="454"/>
      <c r="I31" s="454"/>
    </row>
    <row r="33" spans="1:20">
      <c r="A33" s="227"/>
      <c r="B33" s="227"/>
      <c r="C33" s="81" t="s">
        <v>281</v>
      </c>
      <c r="D33" s="70"/>
      <c r="E33" s="70"/>
      <c r="F33" s="70"/>
      <c r="G33" s="70"/>
      <c r="H33" s="79"/>
      <c r="I33" s="78"/>
      <c r="J33" s="227"/>
      <c r="K33" s="227"/>
      <c r="L33" s="227"/>
      <c r="M33" s="227"/>
      <c r="N33" s="227"/>
      <c r="O33" s="227"/>
      <c r="P33" s="227"/>
      <c r="Q33" s="227"/>
      <c r="R33" s="227"/>
      <c r="S33" s="227"/>
      <c r="T33" s="227"/>
    </row>
    <row r="34" spans="1:20">
      <c r="A34" s="227"/>
      <c r="B34" s="129">
        <v>2014</v>
      </c>
      <c r="C34" s="33">
        <v>44</v>
      </c>
      <c r="D34" s="33"/>
      <c r="E34" s="33"/>
      <c r="F34" s="33"/>
      <c r="G34" s="33"/>
      <c r="H34" s="34"/>
      <c r="I34" s="227"/>
      <c r="J34" s="227"/>
      <c r="K34" s="227"/>
      <c r="L34" s="227"/>
      <c r="M34" s="227"/>
      <c r="N34" s="227"/>
      <c r="O34" s="227"/>
      <c r="P34" s="227"/>
      <c r="Q34" s="227"/>
      <c r="R34" s="227"/>
      <c r="S34" s="227"/>
      <c r="T34" s="227"/>
    </row>
    <row r="35" spans="1:20">
      <c r="A35" s="227"/>
      <c r="B35" s="129">
        <v>2015</v>
      </c>
      <c r="C35" s="33">
        <v>59</v>
      </c>
      <c r="D35" s="33"/>
      <c r="E35" s="33"/>
      <c r="F35" s="33"/>
      <c r="G35" s="33"/>
      <c r="H35" s="34"/>
      <c r="I35" s="227"/>
      <c r="J35" s="227"/>
      <c r="K35" s="227"/>
      <c r="L35" s="227"/>
      <c r="M35" s="227"/>
      <c r="N35" s="227"/>
      <c r="O35" s="227"/>
      <c r="P35" s="227"/>
      <c r="Q35" s="227"/>
      <c r="R35" s="227"/>
      <c r="S35" s="227"/>
      <c r="T35" s="227"/>
    </row>
    <row r="36" spans="1:20">
      <c r="A36" s="227"/>
      <c r="B36" s="129">
        <v>2016</v>
      </c>
      <c r="C36" s="33">
        <v>59</v>
      </c>
      <c r="D36" s="33"/>
      <c r="E36" s="33"/>
      <c r="F36" s="33"/>
      <c r="G36" s="33"/>
      <c r="H36" s="34"/>
      <c r="I36" s="227"/>
      <c r="J36" s="227"/>
      <c r="K36" s="227"/>
      <c r="L36" s="227"/>
      <c r="M36" s="227"/>
      <c r="N36" s="227"/>
      <c r="O36" s="227"/>
      <c r="P36" s="227"/>
      <c r="Q36" s="227"/>
      <c r="R36" s="227"/>
      <c r="S36" s="227"/>
      <c r="T36" s="227"/>
    </row>
    <row r="37" spans="1:20">
      <c r="A37" s="227"/>
      <c r="B37" s="129">
        <v>2017</v>
      </c>
      <c r="C37" s="33">
        <v>106</v>
      </c>
      <c r="D37" s="33"/>
      <c r="E37" s="33"/>
      <c r="F37" s="33"/>
      <c r="G37" s="33"/>
      <c r="H37" s="34"/>
      <c r="I37" s="227"/>
      <c r="J37" s="227"/>
      <c r="K37" s="227"/>
      <c r="L37" s="227"/>
      <c r="M37" s="227"/>
      <c r="N37" s="227"/>
      <c r="O37" s="227"/>
      <c r="P37" s="227"/>
      <c r="Q37" s="227"/>
      <c r="R37" s="227"/>
      <c r="S37" s="227"/>
      <c r="T37" s="227"/>
    </row>
    <row r="38" spans="1:20">
      <c r="A38" s="227"/>
      <c r="B38" s="129">
        <v>2018</v>
      </c>
      <c r="C38" s="33">
        <v>147</v>
      </c>
      <c r="D38" s="33"/>
      <c r="E38" s="33"/>
      <c r="F38" s="33"/>
      <c r="G38" s="33"/>
      <c r="H38" s="34"/>
      <c r="I38" s="227"/>
      <c r="J38" s="227"/>
      <c r="K38" s="227"/>
      <c r="L38" s="227"/>
      <c r="M38" s="227"/>
      <c r="N38" s="227"/>
      <c r="O38" s="227"/>
      <c r="P38" s="227"/>
      <c r="Q38" s="227"/>
      <c r="R38" s="227"/>
      <c r="S38" s="227"/>
      <c r="T38" s="227"/>
    </row>
    <row r="40" spans="1:20" s="227" customFormat="1">
      <c r="A40" s="456" t="s">
        <v>307</v>
      </c>
      <c r="B40" s="456"/>
      <c r="C40" s="456"/>
      <c r="D40" s="456"/>
      <c r="E40" s="456"/>
      <c r="F40" s="456"/>
      <c r="G40" s="456"/>
      <c r="H40" s="456"/>
      <c r="I40" s="456"/>
    </row>
    <row r="41" spans="1:20" s="227" customFormat="1">
      <c r="A41" s="455" t="s">
        <v>535</v>
      </c>
      <c r="B41" s="455"/>
      <c r="C41" s="455"/>
      <c r="D41" s="455"/>
      <c r="E41" s="455"/>
      <c r="F41" s="455"/>
      <c r="G41" s="455"/>
      <c r="H41" s="455"/>
      <c r="I41" s="455"/>
    </row>
    <row r="42" spans="1:20">
      <c r="A42" s="227"/>
      <c r="B42" s="227"/>
      <c r="C42" s="227"/>
      <c r="D42" s="227"/>
      <c r="E42" s="227"/>
      <c r="F42" s="227"/>
      <c r="G42" s="227"/>
      <c r="H42" s="227"/>
      <c r="I42" s="227"/>
      <c r="J42" s="227"/>
      <c r="K42" s="20"/>
      <c r="L42" s="20"/>
      <c r="M42" s="20"/>
      <c r="N42" s="20"/>
      <c r="O42" s="20"/>
      <c r="P42" s="20"/>
      <c r="Q42" s="227"/>
      <c r="R42" s="227"/>
      <c r="S42" s="227"/>
      <c r="T42" s="227"/>
    </row>
    <row r="43" spans="1:20" s="84" customFormat="1">
      <c r="A43" s="454" t="s">
        <v>309</v>
      </c>
      <c r="B43" s="454"/>
      <c r="C43" s="454"/>
      <c r="D43" s="454"/>
      <c r="E43" s="454"/>
      <c r="F43" s="454"/>
      <c r="G43" s="454"/>
      <c r="H43" s="454"/>
      <c r="I43" s="454"/>
      <c r="K43" s="273"/>
      <c r="L43" s="273"/>
      <c r="M43" s="273"/>
      <c r="N43" s="273"/>
      <c r="O43" s="273"/>
      <c r="P43" s="273"/>
    </row>
    <row r="44" spans="1:20">
      <c r="A44" s="227"/>
      <c r="B44" s="227"/>
      <c r="C44" s="227"/>
      <c r="D44" s="227"/>
      <c r="E44" s="227"/>
      <c r="F44" s="227"/>
      <c r="G44" s="227"/>
      <c r="H44" s="227"/>
      <c r="I44" s="227"/>
      <c r="J44" s="4"/>
      <c r="K44" s="4"/>
      <c r="L44" s="5"/>
      <c r="M44" s="5"/>
      <c r="N44" s="5"/>
      <c r="O44" s="5"/>
      <c r="P44" s="4"/>
      <c r="Q44" s="4"/>
      <c r="R44" s="4"/>
      <c r="S44" s="4"/>
      <c r="T44" s="4"/>
    </row>
    <row r="45" spans="1:20" ht="26.45" customHeight="1">
      <c r="A45" s="227"/>
      <c r="B45" s="227"/>
      <c r="C45" s="475" t="s">
        <v>310</v>
      </c>
      <c r="D45" s="475"/>
      <c r="E45" s="227"/>
      <c r="F45" s="227"/>
      <c r="G45" s="227"/>
      <c r="H45" s="227"/>
      <c r="I45" s="227"/>
      <c r="J45" s="4"/>
      <c r="K45" s="4"/>
      <c r="L45" s="5"/>
      <c r="M45" s="5"/>
      <c r="N45" s="5"/>
      <c r="O45" s="5"/>
      <c r="P45" s="4"/>
      <c r="Q45" s="4"/>
      <c r="R45" s="4"/>
      <c r="S45" s="4"/>
      <c r="T45" s="4"/>
    </row>
    <row r="46" spans="1:20" ht="23.85" customHeight="1">
      <c r="A46" s="227"/>
      <c r="B46" s="23"/>
      <c r="C46" s="85">
        <v>2017</v>
      </c>
      <c r="D46" s="85">
        <v>2018</v>
      </c>
      <c r="E46" s="85" t="s">
        <v>306</v>
      </c>
      <c r="F46" s="426" t="s">
        <v>82</v>
      </c>
      <c r="G46" s="424" t="s">
        <v>493</v>
      </c>
      <c r="H46" s="227"/>
      <c r="I46" s="227"/>
      <c r="J46" s="4"/>
      <c r="K46" s="4"/>
      <c r="L46" s="5"/>
      <c r="M46" s="5"/>
      <c r="N46" s="5"/>
      <c r="O46" s="5"/>
      <c r="P46" s="4"/>
      <c r="Q46" s="4"/>
      <c r="R46" s="4"/>
      <c r="S46" s="4"/>
      <c r="T46" s="4"/>
    </row>
    <row r="47" spans="1:20">
      <c r="A47" s="227"/>
      <c r="B47" s="63" t="s">
        <v>32</v>
      </c>
      <c r="C47" s="117">
        <v>1579</v>
      </c>
      <c r="D47" s="117">
        <v>1969</v>
      </c>
      <c r="E47" s="28">
        <f t="shared" ref="E47:E67" si="1">(D47-C47)/C47</f>
        <v>0.24699176694110198</v>
      </c>
      <c r="F47" s="24"/>
      <c r="G47" s="425">
        <v>-0.12</v>
      </c>
      <c r="H47" s="227"/>
      <c r="I47" s="227"/>
      <c r="J47" s="227"/>
      <c r="K47" s="227"/>
      <c r="L47" s="12"/>
      <c r="M47" s="12"/>
      <c r="N47" s="12"/>
      <c r="O47" s="12"/>
      <c r="P47" s="227"/>
      <c r="Q47" s="227"/>
      <c r="R47" s="227"/>
      <c r="S47" s="227"/>
      <c r="T47" s="227"/>
    </row>
    <row r="48" spans="1:20">
      <c r="A48" s="227"/>
      <c r="B48" s="63" t="s">
        <v>28</v>
      </c>
      <c r="C48" s="117">
        <v>2941</v>
      </c>
      <c r="D48" s="117">
        <v>3526</v>
      </c>
      <c r="E48" s="28">
        <f t="shared" si="1"/>
        <v>0.19891193471608296</v>
      </c>
      <c r="F48" s="24"/>
      <c r="G48" s="425">
        <v>-0.12</v>
      </c>
      <c r="H48" s="227"/>
      <c r="I48" s="227"/>
      <c r="J48" s="227"/>
      <c r="K48" s="227"/>
      <c r="L48" s="12"/>
      <c r="M48" s="12"/>
      <c r="N48" s="12"/>
      <c r="O48" s="12"/>
      <c r="P48" s="227"/>
      <c r="Q48" s="227"/>
      <c r="R48" s="227"/>
      <c r="S48" s="227"/>
      <c r="T48" s="227"/>
    </row>
    <row r="49" spans="1:16">
      <c r="B49" s="63" t="s">
        <v>26</v>
      </c>
      <c r="C49" s="117">
        <v>3522</v>
      </c>
      <c r="D49" s="117">
        <v>3970</v>
      </c>
      <c r="E49" s="28">
        <f t="shared" si="1"/>
        <v>0.12720045428733673</v>
      </c>
      <c r="F49" s="24"/>
      <c r="G49" s="425">
        <v>-0.12</v>
      </c>
      <c r="H49" s="227"/>
      <c r="I49" s="227"/>
      <c r="J49" s="227"/>
      <c r="K49" s="227"/>
      <c r="L49" s="12"/>
      <c r="M49" s="12"/>
      <c r="N49" s="12"/>
      <c r="O49" s="12"/>
    </row>
    <row r="50" spans="1:16">
      <c r="B50" s="63" t="s">
        <v>19</v>
      </c>
      <c r="C50" s="117">
        <v>5665</v>
      </c>
      <c r="D50" s="117">
        <v>6236</v>
      </c>
      <c r="E50" s="28">
        <f t="shared" si="1"/>
        <v>0.10079435127978817</v>
      </c>
      <c r="F50" s="24"/>
      <c r="G50" s="425">
        <v>-0.12</v>
      </c>
      <c r="H50" s="227"/>
      <c r="I50" s="227"/>
      <c r="J50" s="227"/>
      <c r="K50" s="227"/>
      <c r="L50" s="12"/>
      <c r="M50" s="12"/>
      <c r="N50" s="12"/>
      <c r="O50" s="12"/>
    </row>
    <row r="51" spans="1:16">
      <c r="B51" s="63" t="s">
        <v>22</v>
      </c>
      <c r="C51" s="117">
        <v>3922</v>
      </c>
      <c r="D51" s="117">
        <v>4023</v>
      </c>
      <c r="E51" s="28">
        <f t="shared" si="1"/>
        <v>2.5752167261601223E-2</v>
      </c>
      <c r="F51" s="24"/>
      <c r="G51" s="425">
        <v>-0.12</v>
      </c>
      <c r="H51" s="227"/>
      <c r="I51" s="227"/>
      <c r="J51" s="227"/>
      <c r="K51" s="227"/>
      <c r="L51" s="12"/>
      <c r="M51" s="12"/>
      <c r="N51" s="12"/>
      <c r="O51" s="12"/>
    </row>
    <row r="52" spans="1:16">
      <c r="B52" s="63" t="s">
        <v>34</v>
      </c>
      <c r="C52" s="117">
        <v>2151</v>
      </c>
      <c r="D52" s="117">
        <v>2051</v>
      </c>
      <c r="E52" s="28">
        <f t="shared" si="1"/>
        <v>-4.6490004649000466E-2</v>
      </c>
      <c r="F52" s="24"/>
      <c r="G52" s="425">
        <v>-0.12</v>
      </c>
      <c r="H52" s="227"/>
      <c r="I52" s="227"/>
      <c r="J52" s="227"/>
      <c r="K52" s="227"/>
      <c r="L52" s="12"/>
      <c r="M52" s="12"/>
      <c r="N52" s="12"/>
      <c r="O52" s="12"/>
    </row>
    <row r="53" spans="1:16">
      <c r="B53" s="63" t="s">
        <v>20</v>
      </c>
      <c r="C53" s="117">
        <v>5553</v>
      </c>
      <c r="D53" s="117">
        <v>5258</v>
      </c>
      <c r="E53" s="28">
        <f t="shared" si="1"/>
        <v>-5.3124437241130917E-2</v>
      </c>
      <c r="F53" s="24"/>
      <c r="G53" s="425">
        <v>-0.12</v>
      </c>
      <c r="H53" s="227"/>
      <c r="I53" s="227"/>
      <c r="J53" s="227"/>
      <c r="K53" s="227"/>
      <c r="L53" s="12"/>
      <c r="M53" s="12"/>
      <c r="N53" s="12"/>
      <c r="O53" s="12"/>
    </row>
    <row r="54" spans="1:16">
      <c r="B54" s="63" t="s">
        <v>21</v>
      </c>
      <c r="C54" s="117">
        <v>6749</v>
      </c>
      <c r="D54" s="117">
        <v>6369</v>
      </c>
      <c r="E54" s="28">
        <f t="shared" si="1"/>
        <v>-5.6304637724107272E-2</v>
      </c>
      <c r="F54" s="24"/>
      <c r="G54" s="425">
        <v>-0.12</v>
      </c>
      <c r="H54" s="227"/>
      <c r="I54" s="227"/>
      <c r="J54" s="227"/>
      <c r="K54" s="227"/>
      <c r="L54" s="12"/>
      <c r="M54" s="12"/>
      <c r="N54" s="12"/>
      <c r="O54" s="12"/>
    </row>
    <row r="55" spans="1:16">
      <c r="B55" s="63" t="s">
        <v>33</v>
      </c>
      <c r="C55" s="117">
        <v>1649</v>
      </c>
      <c r="D55" s="117">
        <v>1541</v>
      </c>
      <c r="E55" s="28">
        <f t="shared" si="1"/>
        <v>-6.549423893268648E-2</v>
      </c>
      <c r="F55" s="24"/>
      <c r="G55" s="425">
        <v>-0.12</v>
      </c>
      <c r="H55" s="227"/>
      <c r="I55" s="227"/>
      <c r="J55" s="227"/>
      <c r="K55" s="227"/>
      <c r="L55" s="12"/>
      <c r="M55" s="12"/>
      <c r="N55" s="12"/>
      <c r="O55" s="12"/>
    </row>
    <row r="56" spans="1:16">
      <c r="B56" s="63" t="s">
        <v>23</v>
      </c>
      <c r="C56" s="117">
        <v>2988</v>
      </c>
      <c r="D56" s="117">
        <v>2766</v>
      </c>
      <c r="E56" s="28">
        <f t="shared" si="1"/>
        <v>-7.4297188755020074E-2</v>
      </c>
      <c r="F56" s="24"/>
      <c r="G56" s="425">
        <v>-0.12</v>
      </c>
      <c r="H56" s="227"/>
      <c r="I56" s="227"/>
      <c r="J56" s="227"/>
      <c r="K56" s="227"/>
      <c r="L56" s="12"/>
      <c r="M56" s="12"/>
      <c r="N56" s="12"/>
      <c r="O56" s="12"/>
    </row>
    <row r="57" spans="1:16">
      <c r="B57" s="53" t="s">
        <v>36</v>
      </c>
      <c r="C57" s="117">
        <v>1576</v>
      </c>
      <c r="D57" s="117">
        <v>1397</v>
      </c>
      <c r="E57" s="28">
        <f t="shared" si="1"/>
        <v>-0.11357868020304568</v>
      </c>
      <c r="F57" s="24"/>
      <c r="G57" s="425">
        <v>-0.12</v>
      </c>
      <c r="H57" s="227"/>
      <c r="I57" s="227"/>
      <c r="J57" s="227"/>
      <c r="K57" s="227"/>
      <c r="L57" s="12"/>
      <c r="M57" s="12"/>
      <c r="N57" s="12"/>
      <c r="O57" s="12"/>
    </row>
    <row r="58" spans="1:16">
      <c r="B58" s="63" t="s">
        <v>31</v>
      </c>
      <c r="C58" s="117">
        <v>3151</v>
      </c>
      <c r="D58" s="117">
        <v>2773</v>
      </c>
      <c r="E58" s="28">
        <f t="shared" si="1"/>
        <v>-0.11996191685179308</v>
      </c>
      <c r="F58" s="24"/>
      <c r="G58" s="425">
        <v>-0.12</v>
      </c>
      <c r="H58" s="227"/>
      <c r="I58" s="227"/>
      <c r="J58" s="227"/>
      <c r="K58" s="227"/>
      <c r="L58" s="12"/>
      <c r="M58" s="12"/>
      <c r="N58" s="12"/>
      <c r="O58" s="12"/>
    </row>
    <row r="59" spans="1:16">
      <c r="B59" s="63" t="s">
        <v>29</v>
      </c>
      <c r="C59" s="117">
        <v>4329</v>
      </c>
      <c r="D59" s="117">
        <v>3720</v>
      </c>
      <c r="E59" s="28">
        <f t="shared" si="1"/>
        <v>-0.14067914067914067</v>
      </c>
      <c r="F59" s="24"/>
      <c r="G59" s="425">
        <v>-0.12</v>
      </c>
      <c r="H59" s="227"/>
      <c r="I59" s="227"/>
      <c r="J59" s="227"/>
      <c r="K59" s="227"/>
      <c r="L59" s="12"/>
      <c r="M59" s="12"/>
      <c r="N59" s="12"/>
      <c r="O59" s="12"/>
    </row>
    <row r="60" spans="1:16">
      <c r="B60" s="63" t="s">
        <v>27</v>
      </c>
      <c r="C60" s="117">
        <v>2365</v>
      </c>
      <c r="D60" s="117">
        <v>2010</v>
      </c>
      <c r="E60" s="28">
        <f t="shared" si="1"/>
        <v>-0.15010570824524314</v>
      </c>
      <c r="F60" s="24"/>
      <c r="G60" s="425">
        <v>-0.12</v>
      </c>
      <c r="H60" s="227"/>
      <c r="I60" s="227"/>
      <c r="J60" s="227"/>
      <c r="K60" s="227"/>
      <c r="L60" s="12"/>
      <c r="M60" s="12"/>
      <c r="N60" s="12"/>
      <c r="O60" s="12"/>
    </row>
    <row r="61" spans="1:16">
      <c r="B61" s="63" t="s">
        <v>24</v>
      </c>
      <c r="C61" s="117">
        <v>7237</v>
      </c>
      <c r="D61" s="117">
        <v>5966</v>
      </c>
      <c r="E61" s="28">
        <f t="shared" si="1"/>
        <v>-0.17562525908525634</v>
      </c>
      <c r="F61" s="24"/>
      <c r="G61" s="425">
        <v>-0.12</v>
      </c>
      <c r="H61" s="227"/>
      <c r="I61" s="227"/>
      <c r="J61" s="227"/>
      <c r="K61" s="227"/>
      <c r="L61" s="12"/>
      <c r="M61" s="12"/>
      <c r="N61" s="12"/>
      <c r="O61" s="12"/>
    </row>
    <row r="62" spans="1:16">
      <c r="B62" s="63" t="s">
        <v>25</v>
      </c>
      <c r="C62" s="117">
        <v>3618</v>
      </c>
      <c r="D62" s="117">
        <v>2812</v>
      </c>
      <c r="E62" s="28">
        <f t="shared" si="1"/>
        <v>-0.22277501381978995</v>
      </c>
      <c r="F62" s="24"/>
      <c r="G62" s="425">
        <v>-0.12</v>
      </c>
      <c r="H62" s="227"/>
      <c r="I62" s="227"/>
      <c r="J62" s="227"/>
      <c r="K62" s="227"/>
      <c r="L62" s="12"/>
      <c r="M62" s="12"/>
      <c r="N62" s="12"/>
      <c r="O62" s="12"/>
    </row>
    <row r="63" spans="1:16">
      <c r="B63" s="63" t="s">
        <v>37</v>
      </c>
      <c r="C63" s="117">
        <v>4772</v>
      </c>
      <c r="D63" s="117">
        <v>3674</v>
      </c>
      <c r="E63" s="28">
        <f t="shared" si="1"/>
        <v>-0.23009220452640403</v>
      </c>
      <c r="F63" s="24"/>
      <c r="G63" s="425">
        <v>-0.12</v>
      </c>
      <c r="H63" s="227"/>
      <c r="I63" s="227"/>
      <c r="J63" s="227"/>
      <c r="K63" s="227"/>
      <c r="L63" s="12"/>
      <c r="M63" s="12"/>
      <c r="N63" s="12"/>
      <c r="O63" s="12"/>
    </row>
    <row r="64" spans="1:16">
      <c r="A64" s="227"/>
      <c r="B64" s="64" t="s">
        <v>30</v>
      </c>
      <c r="C64" s="270">
        <v>3477</v>
      </c>
      <c r="D64" s="270">
        <v>2516</v>
      </c>
      <c r="F64" s="269">
        <f>(D64-C64)/C64</f>
        <v>-0.27638769053781997</v>
      </c>
      <c r="G64" s="425">
        <v>-0.12</v>
      </c>
      <c r="H64" s="227"/>
      <c r="I64" s="227"/>
      <c r="J64" s="227"/>
      <c r="K64" s="227"/>
      <c r="L64" s="12"/>
      <c r="M64" s="12"/>
      <c r="N64" s="12"/>
      <c r="O64" s="12"/>
      <c r="P64" s="227"/>
    </row>
    <row r="65" spans="1:16">
      <c r="A65" s="227"/>
      <c r="B65" s="21" t="s">
        <v>38</v>
      </c>
      <c r="C65" s="117">
        <v>3845</v>
      </c>
      <c r="D65" s="117">
        <v>2568</v>
      </c>
      <c r="E65" s="28">
        <f t="shared" si="1"/>
        <v>-0.33211963589076721</v>
      </c>
      <c r="F65" s="15"/>
      <c r="G65" s="425">
        <v>-0.12</v>
      </c>
      <c r="H65" s="227"/>
      <c r="I65" s="227"/>
      <c r="J65" s="227"/>
      <c r="K65" s="227"/>
      <c r="L65" s="12"/>
      <c r="M65" s="12"/>
      <c r="N65" s="12"/>
      <c r="O65" s="12"/>
      <c r="P65" s="227"/>
    </row>
    <row r="66" spans="1:16">
      <c r="A66" s="227"/>
      <c r="B66" s="63" t="s">
        <v>39</v>
      </c>
      <c r="C66" s="117">
        <v>2023</v>
      </c>
      <c r="D66" s="117">
        <v>1336</v>
      </c>
      <c r="E66" s="28">
        <f t="shared" si="1"/>
        <v>-0.33959466139396938</v>
      </c>
      <c r="F66" s="25"/>
      <c r="G66" s="425">
        <v>-0.12</v>
      </c>
      <c r="H66" s="227"/>
      <c r="I66" s="227"/>
      <c r="J66" s="227"/>
      <c r="K66" s="227"/>
      <c r="L66" s="12"/>
      <c r="M66" s="12"/>
      <c r="N66" s="12"/>
      <c r="O66" s="12"/>
      <c r="P66" s="227"/>
    </row>
    <row r="67" spans="1:16">
      <c r="A67" s="227"/>
      <c r="B67" s="63" t="s">
        <v>35</v>
      </c>
      <c r="C67" s="117">
        <v>3307</v>
      </c>
      <c r="D67" s="117">
        <v>2020</v>
      </c>
      <c r="E67" s="28">
        <f t="shared" si="1"/>
        <v>-0.38917447837919567</v>
      </c>
      <c r="F67" s="28"/>
      <c r="G67" s="425">
        <v>-0.12</v>
      </c>
      <c r="H67" s="227"/>
      <c r="I67" s="227"/>
      <c r="J67" s="227"/>
      <c r="K67" s="227"/>
      <c r="L67" s="12"/>
      <c r="M67" s="12"/>
      <c r="N67" s="12"/>
      <c r="O67" s="12"/>
      <c r="P67" s="227"/>
    </row>
    <row r="68" spans="1:16">
      <c r="B68" s="95" t="s">
        <v>55</v>
      </c>
      <c r="C68" s="117">
        <v>3248</v>
      </c>
      <c r="D68" s="117">
        <v>2857</v>
      </c>
      <c r="E68" s="28">
        <f>(D68-C68)/C68</f>
        <v>-0.12038177339901478</v>
      </c>
      <c r="F68" s="24"/>
      <c r="G68" s="227"/>
      <c r="H68" s="227"/>
      <c r="I68" s="227"/>
      <c r="J68" s="227"/>
      <c r="K68" s="227"/>
      <c r="L68" s="12"/>
      <c r="M68" s="12"/>
      <c r="N68" s="12"/>
      <c r="O68" s="12"/>
    </row>
    <row r="69" spans="1:16" s="441" customFormat="1">
      <c r="B69" s="95"/>
      <c r="C69" s="117"/>
      <c r="D69" s="117"/>
      <c r="E69" s="28"/>
      <c r="F69" s="24"/>
      <c r="L69" s="12"/>
      <c r="M69" s="12"/>
      <c r="N69" s="12"/>
      <c r="O69" s="12"/>
    </row>
    <row r="70" spans="1:16">
      <c r="A70" s="456" t="s">
        <v>307</v>
      </c>
      <c r="B70" s="456"/>
      <c r="C70" s="456"/>
      <c r="D70" s="456"/>
      <c r="E70" s="456"/>
      <c r="F70" s="456"/>
      <c r="G70" s="456"/>
      <c r="H70" s="456"/>
      <c r="I70" s="456"/>
      <c r="J70" s="227"/>
      <c r="K70" s="227"/>
      <c r="L70" s="227"/>
      <c r="M70" s="227"/>
      <c r="N70" s="227"/>
      <c r="O70" s="227"/>
      <c r="P70" s="227"/>
    </row>
    <row r="71" spans="1:16">
      <c r="A71" s="455" t="s">
        <v>370</v>
      </c>
      <c r="B71" s="455"/>
      <c r="C71" s="455"/>
      <c r="D71" s="455"/>
      <c r="E71" s="455"/>
      <c r="F71" s="455"/>
      <c r="G71" s="455"/>
      <c r="H71" s="455"/>
      <c r="I71" s="455"/>
      <c r="J71" s="227"/>
      <c r="K71" s="227"/>
      <c r="L71" s="227"/>
      <c r="M71" s="227"/>
      <c r="N71" s="227"/>
      <c r="O71" s="227"/>
      <c r="P71" s="227"/>
    </row>
    <row r="72" spans="1:16">
      <c r="A72" s="227"/>
      <c r="B72" s="227"/>
      <c r="C72" s="227"/>
      <c r="D72" s="227"/>
      <c r="E72" s="227"/>
      <c r="F72" s="227"/>
      <c r="G72" s="227"/>
      <c r="H72" s="227"/>
      <c r="I72" s="227"/>
      <c r="J72" s="227"/>
      <c r="K72" s="20"/>
      <c r="L72" s="20"/>
      <c r="M72" s="20"/>
      <c r="N72" s="20"/>
      <c r="O72" s="20"/>
      <c r="P72" s="20"/>
    </row>
    <row r="73" spans="1:16" s="84" customFormat="1">
      <c r="A73" s="454" t="s">
        <v>447</v>
      </c>
      <c r="B73" s="454"/>
      <c r="C73" s="454"/>
      <c r="D73" s="454"/>
      <c r="E73" s="454"/>
      <c r="F73" s="454"/>
      <c r="G73" s="454"/>
      <c r="H73" s="454"/>
      <c r="I73" s="454"/>
    </row>
    <row r="75" spans="1:16" ht="24">
      <c r="A75" s="227"/>
      <c r="B75" s="227"/>
      <c r="C75" s="81" t="s">
        <v>311</v>
      </c>
      <c r="D75" s="70"/>
      <c r="E75" s="70"/>
      <c r="F75" s="70"/>
      <c r="G75" s="70"/>
      <c r="H75" s="79"/>
      <c r="I75" s="78"/>
      <c r="J75" s="227"/>
      <c r="K75" s="227"/>
      <c r="L75" s="227"/>
      <c r="M75" s="227"/>
      <c r="N75" s="227"/>
      <c r="O75" s="227"/>
      <c r="P75" s="227"/>
    </row>
    <row r="76" spans="1:16">
      <c r="A76" s="227"/>
      <c r="B76" s="129">
        <v>2014</v>
      </c>
      <c r="C76" s="299">
        <v>8387</v>
      </c>
      <c r="D76" s="33"/>
      <c r="E76" s="33"/>
      <c r="F76" s="33"/>
      <c r="G76" s="33"/>
      <c r="H76" s="34"/>
      <c r="I76" s="227"/>
      <c r="J76" s="227"/>
      <c r="K76" s="227"/>
      <c r="L76" s="227"/>
      <c r="M76" s="227"/>
      <c r="N76" s="227"/>
      <c r="O76" s="227"/>
      <c r="P76" s="227"/>
    </row>
    <row r="77" spans="1:16">
      <c r="A77" s="227"/>
      <c r="B77" s="129">
        <v>2015</v>
      </c>
      <c r="C77" s="299">
        <v>6243</v>
      </c>
      <c r="D77" s="33"/>
      <c r="E77" s="33"/>
      <c r="F77" s="33"/>
      <c r="G77" s="33"/>
      <c r="H77" s="34"/>
      <c r="I77" s="227"/>
      <c r="J77" s="227"/>
      <c r="K77" s="227"/>
      <c r="L77" s="227"/>
      <c r="M77" s="227"/>
      <c r="N77" s="227"/>
      <c r="O77" s="227"/>
      <c r="P77" s="227"/>
    </row>
    <row r="78" spans="1:16">
      <c r="A78" s="227"/>
      <c r="B78" s="129">
        <v>2016</v>
      </c>
      <c r="C78" s="299">
        <v>6238</v>
      </c>
      <c r="D78" s="33"/>
      <c r="E78" s="33"/>
      <c r="F78" s="33"/>
      <c r="G78" s="33"/>
      <c r="H78" s="34"/>
      <c r="I78" s="227"/>
      <c r="J78" s="227"/>
      <c r="K78" s="227"/>
      <c r="L78" s="227"/>
      <c r="M78" s="227"/>
      <c r="N78" s="227"/>
      <c r="O78" s="227"/>
      <c r="P78" s="227"/>
    </row>
    <row r="79" spans="1:16">
      <c r="A79" s="227"/>
      <c r="B79" s="129">
        <v>2017</v>
      </c>
      <c r="C79" s="118">
        <v>3477</v>
      </c>
      <c r="D79" s="33"/>
      <c r="E79" s="33"/>
      <c r="F79" s="33"/>
      <c r="G79" s="33"/>
      <c r="H79" s="34"/>
      <c r="I79" s="227"/>
      <c r="J79" s="227"/>
      <c r="K79" s="227"/>
      <c r="L79" s="227"/>
      <c r="M79" s="227"/>
      <c r="N79" s="227"/>
      <c r="O79" s="227"/>
      <c r="P79" s="227"/>
    </row>
    <row r="80" spans="1:16">
      <c r="A80" s="227"/>
      <c r="B80" s="129">
        <v>2018</v>
      </c>
      <c r="C80" s="118">
        <v>2516</v>
      </c>
      <c r="D80" s="33"/>
      <c r="E80" s="33"/>
      <c r="F80" s="33"/>
      <c r="G80" s="33"/>
      <c r="H80" s="34"/>
      <c r="I80" s="227"/>
      <c r="J80" s="227"/>
      <c r="K80" s="227"/>
      <c r="L80" s="227"/>
      <c r="M80" s="227"/>
      <c r="N80" s="227"/>
      <c r="O80" s="227"/>
      <c r="P80" s="227"/>
    </row>
    <row r="82" spans="1:14">
      <c r="A82" s="456" t="s">
        <v>307</v>
      </c>
      <c r="B82" s="456"/>
      <c r="C82" s="456"/>
      <c r="D82" s="456"/>
      <c r="E82" s="456"/>
      <c r="F82" s="456"/>
      <c r="G82" s="456"/>
      <c r="H82" s="456"/>
      <c r="I82" s="456"/>
      <c r="J82" s="227"/>
      <c r="K82" s="227"/>
      <c r="L82" s="227"/>
      <c r="M82" s="227"/>
      <c r="N82" s="227"/>
    </row>
    <row r="83" spans="1:14">
      <c r="A83" s="455" t="s">
        <v>76</v>
      </c>
      <c r="B83" s="455"/>
      <c r="C83" s="455"/>
      <c r="D83" s="455"/>
      <c r="E83" s="455"/>
      <c r="F83" s="455"/>
      <c r="G83" s="455"/>
      <c r="H83" s="455"/>
      <c r="I83" s="455"/>
      <c r="J83" s="227"/>
      <c r="K83" s="227"/>
      <c r="L83" s="227"/>
      <c r="M83" s="227"/>
      <c r="N83" s="227"/>
    </row>
    <row r="84" spans="1:14" ht="14.25" customHeight="1">
      <c r="A84" s="256"/>
      <c r="B84" s="256"/>
      <c r="C84" s="256"/>
      <c r="D84" s="256"/>
      <c r="E84" s="256"/>
      <c r="F84" s="256"/>
      <c r="G84" s="256"/>
      <c r="H84" s="256"/>
      <c r="I84" s="256"/>
      <c r="J84" s="227"/>
      <c r="K84" s="227"/>
      <c r="L84" s="227"/>
      <c r="M84" s="227"/>
      <c r="N84" s="227"/>
    </row>
    <row r="85" spans="1:14" s="84" customFormat="1">
      <c r="A85" s="454" t="s">
        <v>312</v>
      </c>
      <c r="B85" s="454"/>
      <c r="C85" s="454"/>
      <c r="D85" s="454"/>
      <c r="E85" s="454"/>
      <c r="F85" s="454"/>
      <c r="G85" s="454"/>
      <c r="H85" s="454"/>
      <c r="I85" s="454"/>
    </row>
    <row r="86" spans="1:14">
      <c r="A86" s="2"/>
      <c r="B86" s="2"/>
      <c r="C86" s="2"/>
      <c r="D86" s="2"/>
      <c r="E86" s="2"/>
      <c r="F86" s="2"/>
      <c r="G86" s="2"/>
      <c r="H86" s="2"/>
      <c r="I86" s="2"/>
      <c r="J86" s="227"/>
      <c r="K86" s="227"/>
      <c r="L86" s="227"/>
      <c r="M86" s="227"/>
      <c r="N86" s="227"/>
    </row>
    <row r="87" spans="1:14" s="11" customFormat="1" ht="24">
      <c r="A87" s="124"/>
      <c r="B87" s="124"/>
      <c r="C87" s="80" t="s">
        <v>313</v>
      </c>
      <c r="D87" s="80" t="s">
        <v>314</v>
      </c>
      <c r="E87" s="80" t="s">
        <v>315</v>
      </c>
      <c r="F87" s="80" t="s">
        <v>316</v>
      </c>
      <c r="G87" s="80" t="s">
        <v>317</v>
      </c>
      <c r="H87" s="80" t="s">
        <v>318</v>
      </c>
      <c r="I87" s="80"/>
      <c r="J87" s="80"/>
      <c r="K87" s="80"/>
      <c r="L87" s="80"/>
      <c r="M87" s="80"/>
      <c r="N87" s="80"/>
    </row>
    <row r="88" spans="1:14">
      <c r="A88" s="4"/>
      <c r="B88" s="53" t="s">
        <v>36</v>
      </c>
      <c r="C88" s="121">
        <v>0.17</v>
      </c>
      <c r="D88" s="121">
        <v>0.59</v>
      </c>
      <c r="E88" s="121">
        <v>7.0000000000000007E-2</v>
      </c>
      <c r="F88" s="121">
        <v>0.04</v>
      </c>
      <c r="G88" s="121">
        <v>0.1</v>
      </c>
      <c r="H88" s="121">
        <v>0.03</v>
      </c>
      <c r="I88" s="51"/>
      <c r="J88" s="121"/>
      <c r="K88" s="51"/>
      <c r="L88" s="121"/>
      <c r="M88" s="51"/>
      <c r="N88" s="121"/>
    </row>
    <row r="89" spans="1:14">
      <c r="A89" s="227"/>
      <c r="B89" s="63" t="s">
        <v>24</v>
      </c>
      <c r="C89" s="121">
        <v>0.35</v>
      </c>
      <c r="D89" s="121">
        <v>0.36</v>
      </c>
      <c r="E89" s="121">
        <v>0.06</v>
      </c>
      <c r="F89" s="121">
        <v>0.06</v>
      </c>
      <c r="G89" s="121">
        <v>0.14000000000000001</v>
      </c>
      <c r="H89" s="121">
        <v>0.03</v>
      </c>
      <c r="I89" s="51"/>
      <c r="J89" s="121"/>
      <c r="K89" s="51"/>
      <c r="L89" s="121"/>
      <c r="M89" s="51"/>
      <c r="N89" s="121"/>
    </row>
    <row r="90" spans="1:14">
      <c r="A90" s="227"/>
      <c r="B90" s="63" t="s">
        <v>23</v>
      </c>
      <c r="C90" s="121">
        <v>0.27</v>
      </c>
      <c r="D90" s="121">
        <v>0.44</v>
      </c>
      <c r="E90" s="121">
        <v>0.09</v>
      </c>
      <c r="F90" s="121">
        <v>0.06</v>
      </c>
      <c r="G90" s="121">
        <v>0.1</v>
      </c>
      <c r="H90" s="121">
        <v>0.04</v>
      </c>
      <c r="I90" s="51"/>
      <c r="J90" s="121"/>
      <c r="K90" s="51"/>
      <c r="L90" s="121"/>
      <c r="M90" s="51"/>
      <c r="N90" s="121"/>
    </row>
    <row r="91" spans="1:14">
      <c r="A91" s="227"/>
      <c r="B91" s="63" t="s">
        <v>33</v>
      </c>
      <c r="C91" s="121">
        <v>0.2</v>
      </c>
      <c r="D91" s="121">
        <v>0.45</v>
      </c>
      <c r="E91" s="121">
        <v>0.09</v>
      </c>
      <c r="F91" s="121">
        <v>0.06</v>
      </c>
      <c r="G91" s="121">
        <v>0.15</v>
      </c>
      <c r="H91" s="121">
        <v>0.05</v>
      </c>
      <c r="I91" s="51"/>
      <c r="J91" s="121"/>
      <c r="K91" s="51"/>
      <c r="L91" s="121"/>
      <c r="M91" s="51"/>
      <c r="N91" s="121"/>
    </row>
    <row r="92" spans="1:14">
      <c r="A92" s="227"/>
      <c r="B92" s="63" t="s">
        <v>32</v>
      </c>
      <c r="C92" s="121">
        <v>0.27</v>
      </c>
      <c r="D92" s="121">
        <v>0.51</v>
      </c>
      <c r="E92" s="121">
        <v>7.0000000000000007E-2</v>
      </c>
      <c r="F92" s="121">
        <v>0.03</v>
      </c>
      <c r="G92" s="121">
        <v>0.09</v>
      </c>
      <c r="H92" s="121">
        <v>0.03</v>
      </c>
      <c r="I92" s="51"/>
      <c r="J92" s="121"/>
      <c r="K92" s="51"/>
      <c r="L92" s="121"/>
      <c r="M92" s="51"/>
      <c r="N92" s="121"/>
    </row>
    <row r="93" spans="1:14">
      <c r="A93" s="227"/>
      <c r="B93" s="63" t="s">
        <v>39</v>
      </c>
      <c r="C93" s="121">
        <v>0.25</v>
      </c>
      <c r="D93" s="121">
        <v>0.47</v>
      </c>
      <c r="E93" s="121">
        <v>0.04</v>
      </c>
      <c r="F93" s="121">
        <v>0.08</v>
      </c>
      <c r="G93" s="121">
        <v>0.13</v>
      </c>
      <c r="H93" s="121">
        <v>0.03</v>
      </c>
      <c r="I93" s="51"/>
      <c r="J93" s="121"/>
      <c r="K93" s="51"/>
      <c r="L93" s="121"/>
      <c r="M93" s="51"/>
      <c r="N93" s="121"/>
    </row>
    <row r="94" spans="1:14">
      <c r="A94" s="227"/>
      <c r="B94" s="63" t="s">
        <v>34</v>
      </c>
      <c r="C94" s="121">
        <v>0.23</v>
      </c>
      <c r="D94" s="121">
        <v>0.44</v>
      </c>
      <c r="E94" s="121">
        <v>0.05</v>
      </c>
      <c r="F94" s="121">
        <v>0.06</v>
      </c>
      <c r="G94" s="121">
        <v>0.18</v>
      </c>
      <c r="H94" s="121">
        <v>0.04</v>
      </c>
      <c r="I94" s="51"/>
      <c r="J94" s="121"/>
      <c r="K94" s="51"/>
      <c r="L94" s="121"/>
      <c r="M94" s="51"/>
      <c r="N94" s="121"/>
    </row>
    <row r="95" spans="1:14">
      <c r="A95" s="227"/>
      <c r="B95" s="63" t="s">
        <v>27</v>
      </c>
      <c r="C95" s="121">
        <v>0.21</v>
      </c>
      <c r="D95" s="121">
        <v>0.5</v>
      </c>
      <c r="E95" s="121">
        <v>0.11</v>
      </c>
      <c r="F95" s="121">
        <v>0.06</v>
      </c>
      <c r="G95" s="121">
        <v>0.09</v>
      </c>
      <c r="H95" s="121">
        <v>0.04</v>
      </c>
      <c r="I95" s="51"/>
      <c r="J95" s="121"/>
      <c r="K95" s="51"/>
      <c r="L95" s="121"/>
      <c r="M95" s="51"/>
      <c r="N95" s="121"/>
    </row>
    <row r="96" spans="1:14">
      <c r="A96" s="227"/>
      <c r="B96" s="63" t="s">
        <v>37</v>
      </c>
      <c r="C96" s="121">
        <v>0.22</v>
      </c>
      <c r="D96" s="121">
        <v>0.36</v>
      </c>
      <c r="E96" s="121">
        <v>0.04</v>
      </c>
      <c r="F96" s="121">
        <v>0.05</v>
      </c>
      <c r="G96" s="121">
        <v>0.26</v>
      </c>
      <c r="H96" s="121">
        <v>0.06</v>
      </c>
      <c r="I96" s="51"/>
      <c r="J96" s="121"/>
      <c r="K96" s="51"/>
      <c r="L96" s="121"/>
      <c r="M96" s="51"/>
      <c r="N96" s="121"/>
    </row>
    <row r="97" spans="1:14">
      <c r="A97" s="227"/>
      <c r="B97" s="63" t="s">
        <v>19</v>
      </c>
      <c r="C97" s="121">
        <v>0.36</v>
      </c>
      <c r="D97" s="121">
        <v>0.44</v>
      </c>
      <c r="E97" s="121">
        <v>0.05</v>
      </c>
      <c r="F97" s="121">
        <v>0.03</v>
      </c>
      <c r="G97" s="121">
        <v>0.08</v>
      </c>
      <c r="H97" s="121">
        <v>0.03</v>
      </c>
      <c r="I97" s="51"/>
      <c r="J97" s="121"/>
      <c r="K97" s="51"/>
      <c r="L97" s="121"/>
      <c r="M97" s="51"/>
      <c r="N97" s="121"/>
    </row>
    <row r="98" spans="1:14">
      <c r="A98" s="227"/>
      <c r="B98" s="64" t="s">
        <v>30</v>
      </c>
      <c r="C98" s="289">
        <v>0.27</v>
      </c>
      <c r="D98" s="289">
        <v>0.38</v>
      </c>
      <c r="E98" s="289">
        <v>0.06</v>
      </c>
      <c r="F98" s="289">
        <v>0.08</v>
      </c>
      <c r="G98" s="289">
        <v>0.19</v>
      </c>
      <c r="H98" s="289">
        <v>0.03</v>
      </c>
      <c r="I98" s="51"/>
      <c r="J98" s="121"/>
      <c r="K98" s="51"/>
      <c r="L98" s="121"/>
      <c r="M98" s="51"/>
      <c r="N98" s="121"/>
    </row>
    <row r="99" spans="1:14">
      <c r="A99" s="227"/>
      <c r="B99" s="63" t="s">
        <v>26</v>
      </c>
      <c r="C99" s="121">
        <v>0.31</v>
      </c>
      <c r="D99" s="121">
        <v>0.42</v>
      </c>
      <c r="E99" s="121">
        <v>0.06</v>
      </c>
      <c r="F99" s="121">
        <v>0.05</v>
      </c>
      <c r="G99" s="121">
        <v>0.14000000000000001</v>
      </c>
      <c r="H99" s="121">
        <v>0.03</v>
      </c>
      <c r="I99" s="51"/>
      <c r="J99" s="121"/>
      <c r="K99" s="51"/>
      <c r="L99" s="121"/>
      <c r="M99" s="51"/>
      <c r="N99" s="121"/>
    </row>
    <row r="100" spans="1:14">
      <c r="A100" s="227"/>
      <c r="B100" s="63" t="s">
        <v>25</v>
      </c>
      <c r="C100" s="121">
        <v>0.32</v>
      </c>
      <c r="D100" s="121">
        <v>0.45</v>
      </c>
      <c r="E100" s="121">
        <v>0.06</v>
      </c>
      <c r="F100" s="121">
        <v>0.04</v>
      </c>
      <c r="G100" s="121">
        <v>0.1</v>
      </c>
      <c r="H100" s="121">
        <v>0.03</v>
      </c>
      <c r="I100" s="51"/>
      <c r="J100" s="121"/>
      <c r="K100" s="51"/>
      <c r="L100" s="121"/>
      <c r="M100" s="51"/>
      <c r="N100" s="121"/>
    </row>
    <row r="101" spans="1:14">
      <c r="A101" s="227"/>
      <c r="B101" s="63" t="s">
        <v>20</v>
      </c>
      <c r="C101" s="121">
        <v>0.33</v>
      </c>
      <c r="D101" s="121">
        <v>0.43</v>
      </c>
      <c r="E101" s="121">
        <v>0.05</v>
      </c>
      <c r="F101" s="121">
        <v>0.04</v>
      </c>
      <c r="G101" s="121">
        <v>0.11</v>
      </c>
      <c r="H101" s="121">
        <v>0.03</v>
      </c>
      <c r="I101" s="51"/>
      <c r="J101" s="121"/>
      <c r="K101" s="51"/>
      <c r="L101" s="121"/>
      <c r="M101" s="51"/>
      <c r="N101" s="121"/>
    </row>
    <row r="102" spans="1:14">
      <c r="A102" s="227"/>
      <c r="B102" s="63" t="s">
        <v>31</v>
      </c>
      <c r="C102" s="121">
        <v>0.26</v>
      </c>
      <c r="D102" s="121">
        <v>0.5</v>
      </c>
      <c r="E102" s="121">
        <v>0.08</v>
      </c>
      <c r="F102" s="121">
        <v>0.04</v>
      </c>
      <c r="G102" s="121">
        <v>0.1</v>
      </c>
      <c r="H102" s="121">
        <v>0.03</v>
      </c>
      <c r="I102" s="51"/>
      <c r="J102" s="121"/>
      <c r="K102" s="51"/>
      <c r="L102" s="121"/>
      <c r="M102" s="51"/>
      <c r="N102" s="121"/>
    </row>
    <row r="103" spans="1:14">
      <c r="A103" s="227"/>
      <c r="B103" s="21" t="s">
        <v>38</v>
      </c>
      <c r="C103" s="120">
        <v>0.24</v>
      </c>
      <c r="D103" s="120">
        <v>0.45</v>
      </c>
      <c r="E103" s="120">
        <v>0.04</v>
      </c>
      <c r="F103" s="120">
        <v>7.0000000000000007E-2</v>
      </c>
      <c r="G103" s="120">
        <v>0.16</v>
      </c>
      <c r="H103" s="120">
        <v>0.04</v>
      </c>
      <c r="I103" s="119"/>
      <c r="J103" s="120"/>
      <c r="K103" s="119"/>
      <c r="L103" s="120"/>
      <c r="M103" s="119"/>
      <c r="N103" s="120"/>
    </row>
    <row r="104" spans="1:14">
      <c r="A104" s="227"/>
      <c r="B104" s="63" t="s">
        <v>35</v>
      </c>
      <c r="C104" s="123">
        <v>0.21</v>
      </c>
      <c r="D104" s="123">
        <v>0.42</v>
      </c>
      <c r="E104" s="123">
        <v>0.11</v>
      </c>
      <c r="F104" s="123">
        <v>0.06</v>
      </c>
      <c r="G104" s="123">
        <v>0.14000000000000001</v>
      </c>
      <c r="H104" s="123">
        <v>0.05</v>
      </c>
      <c r="I104" s="122"/>
      <c r="J104" s="121"/>
      <c r="K104" s="51"/>
      <c r="L104" s="121"/>
      <c r="M104" s="51"/>
      <c r="N104" s="121"/>
    </row>
    <row r="105" spans="1:14">
      <c r="A105" s="227"/>
      <c r="B105" s="63" t="s">
        <v>21</v>
      </c>
      <c r="C105" s="121">
        <v>0.41</v>
      </c>
      <c r="D105" s="121">
        <v>0.32</v>
      </c>
      <c r="E105" s="121">
        <v>7.0000000000000007E-2</v>
      </c>
      <c r="F105" s="121">
        <v>0.03</v>
      </c>
      <c r="G105" s="121">
        <v>0.14000000000000001</v>
      </c>
      <c r="H105" s="121">
        <v>0.03</v>
      </c>
      <c r="I105" s="51"/>
      <c r="J105" s="121"/>
      <c r="K105" s="51"/>
      <c r="L105" s="121"/>
      <c r="M105" s="51"/>
      <c r="N105" s="121"/>
    </row>
    <row r="106" spans="1:14">
      <c r="A106" s="227"/>
      <c r="B106" s="63" t="s">
        <v>22</v>
      </c>
      <c r="C106" s="121">
        <v>0.28999999999999998</v>
      </c>
      <c r="D106" s="121">
        <v>0.53</v>
      </c>
      <c r="E106" s="121">
        <v>0.05</v>
      </c>
      <c r="F106" s="121">
        <v>0.03</v>
      </c>
      <c r="G106" s="121">
        <v>0.09</v>
      </c>
      <c r="H106" s="121">
        <v>0.02</v>
      </c>
      <c r="I106" s="51"/>
      <c r="J106" s="121"/>
      <c r="K106" s="51"/>
      <c r="L106" s="121"/>
      <c r="M106" s="51"/>
      <c r="N106" s="121"/>
    </row>
    <row r="107" spans="1:14">
      <c r="A107" s="227"/>
      <c r="B107" s="63" t="s">
        <v>29</v>
      </c>
      <c r="C107" s="121">
        <v>0.33</v>
      </c>
      <c r="D107" s="121">
        <v>0.41</v>
      </c>
      <c r="E107" s="121">
        <v>0.04</v>
      </c>
      <c r="F107" s="121">
        <v>0.05</v>
      </c>
      <c r="G107" s="121">
        <v>0.14000000000000001</v>
      </c>
      <c r="H107" s="121">
        <v>0.02</v>
      </c>
      <c r="I107" s="51"/>
      <c r="J107" s="121"/>
      <c r="K107" s="51"/>
      <c r="L107" s="121"/>
      <c r="M107" s="51"/>
      <c r="N107" s="121"/>
    </row>
    <row r="108" spans="1:14">
      <c r="A108" s="227"/>
      <c r="B108" s="63" t="s">
        <v>28</v>
      </c>
      <c r="C108" s="121">
        <v>0.28000000000000003</v>
      </c>
      <c r="D108" s="121">
        <v>0.48</v>
      </c>
      <c r="E108" s="121">
        <v>0.05</v>
      </c>
      <c r="F108" s="121">
        <v>0.04</v>
      </c>
      <c r="G108" s="121">
        <v>0.09</v>
      </c>
      <c r="H108" s="121">
        <v>0.05</v>
      </c>
      <c r="I108" s="51"/>
      <c r="J108" s="121"/>
      <c r="K108" s="51"/>
      <c r="L108" s="121"/>
      <c r="M108" s="51"/>
      <c r="N108" s="121"/>
    </row>
    <row r="109" spans="1:14">
      <c r="A109" s="227"/>
      <c r="B109" s="64" t="s">
        <v>30</v>
      </c>
      <c r="C109" s="289">
        <v>0.27</v>
      </c>
      <c r="D109" s="289">
        <v>0.38</v>
      </c>
      <c r="E109" s="289">
        <v>0.06</v>
      </c>
      <c r="F109" s="289">
        <v>0.08</v>
      </c>
      <c r="G109" s="289">
        <v>0.19</v>
      </c>
      <c r="H109" s="289">
        <v>0.03</v>
      </c>
      <c r="I109" s="227"/>
      <c r="J109" s="227"/>
      <c r="K109" s="227"/>
      <c r="L109" s="227"/>
      <c r="M109" s="227"/>
      <c r="N109" s="10"/>
    </row>
    <row r="110" spans="1:14" ht="69.400000000000006" customHeight="1">
      <c r="A110" s="455" t="s">
        <v>319</v>
      </c>
      <c r="B110" s="455"/>
      <c r="C110" s="455"/>
      <c r="D110" s="455"/>
      <c r="E110" s="455"/>
      <c r="F110" s="455"/>
      <c r="G110" s="455"/>
      <c r="H110" s="455"/>
      <c r="I110" s="455"/>
      <c r="J110" s="227"/>
      <c r="K110" s="227"/>
      <c r="L110" s="227"/>
      <c r="M110" s="227"/>
      <c r="N110" s="227"/>
    </row>
    <row r="111" spans="1:14" ht="25.15" customHeight="1">
      <c r="A111" s="455" t="s">
        <v>320</v>
      </c>
      <c r="B111" s="455"/>
      <c r="C111" s="455"/>
      <c r="D111" s="455"/>
      <c r="E111" s="455"/>
      <c r="F111" s="455"/>
      <c r="G111" s="455"/>
      <c r="H111" s="455"/>
      <c r="I111" s="455"/>
      <c r="J111" s="227"/>
      <c r="K111" s="227"/>
      <c r="L111" s="227"/>
      <c r="M111" s="227"/>
      <c r="N111" s="227"/>
    </row>
  </sheetData>
  <sortState ref="B88:N108">
    <sortCondition ref="B88"/>
  </sortState>
  <mergeCells count="17">
    <mergeCell ref="A1:I1"/>
    <mergeCell ref="A85:I85"/>
    <mergeCell ref="A28:I28"/>
    <mergeCell ref="A29:I29"/>
    <mergeCell ref="A43:I43"/>
    <mergeCell ref="A82:I82"/>
    <mergeCell ref="C3:D3"/>
    <mergeCell ref="A31:I31"/>
    <mergeCell ref="C45:D45"/>
    <mergeCell ref="A70:I70"/>
    <mergeCell ref="A40:I40"/>
    <mergeCell ref="A41:I41"/>
    <mergeCell ref="A110:I110"/>
    <mergeCell ref="A111:I111"/>
    <mergeCell ref="A71:I71"/>
    <mergeCell ref="A73:I73"/>
    <mergeCell ref="A83:I83"/>
  </mergeCells>
  <conditionalFormatting sqref="D88:D108">
    <cfRule type="top10" dxfId="19" priority="17" percent="1" bottom="1" rank="10"/>
    <cfRule type="top10" dxfId="18" priority="20" percent="1" rank="10"/>
  </conditionalFormatting>
  <conditionalFormatting sqref="C88:C108">
    <cfRule type="top10" dxfId="17" priority="18" percent="1" bottom="1" rank="10"/>
    <cfRule type="top10" dxfId="16" priority="19" percent="1" rank="10"/>
  </conditionalFormatting>
  <conditionalFormatting sqref="E88:E108">
    <cfRule type="top10" dxfId="15" priority="15" percent="1" bottom="1" rank="10"/>
    <cfRule type="top10" dxfId="14" priority="16" percent="1" rank="10"/>
  </conditionalFormatting>
  <conditionalFormatting sqref="F88:F108">
    <cfRule type="top10" dxfId="13" priority="13" percent="1" bottom="1" rank="10"/>
    <cfRule type="top10" dxfId="12" priority="14" percent="1" rank="10"/>
  </conditionalFormatting>
  <conditionalFormatting sqref="G88:G108">
    <cfRule type="top10" dxfId="11" priority="11" percent="1" bottom="1" rank="10"/>
    <cfRule type="top10" dxfId="10" priority="12" percent="1" rank="10"/>
  </conditionalFormatting>
  <conditionalFormatting sqref="D109">
    <cfRule type="top10" dxfId="9" priority="7" percent="1" bottom="1" rank="10"/>
    <cfRule type="top10" dxfId="8" priority="10" percent="1" rank="10"/>
  </conditionalFormatting>
  <conditionalFormatting sqref="C109">
    <cfRule type="top10" dxfId="7" priority="8" percent="1" bottom="1" rank="10"/>
    <cfRule type="top10" dxfId="6" priority="9" percent="1" rank="10"/>
  </conditionalFormatting>
  <conditionalFormatting sqref="E109">
    <cfRule type="top10" dxfId="5" priority="5" percent="1" bottom="1" rank="10"/>
    <cfRule type="top10" dxfId="4" priority="6" percent="1" rank="10"/>
  </conditionalFormatting>
  <conditionalFormatting sqref="F109">
    <cfRule type="top10" dxfId="3" priority="3" percent="1" bottom="1" rank="10"/>
    <cfRule type="top10" dxfId="2" priority="4" percent="1" rank="10"/>
  </conditionalFormatting>
  <conditionalFormatting sqref="G109">
    <cfRule type="top10" dxfId="1" priority="1" percent="1" bottom="1" rank="10"/>
    <cfRule type="top10" dxfId="0" priority="2" percent="1" rank="10"/>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150"/>
  <sheetViews>
    <sheetView topLeftCell="A130" workbookViewId="0">
      <selection activeCell="E146" sqref="E146"/>
    </sheetView>
  </sheetViews>
  <sheetFormatPr defaultRowHeight="15"/>
  <cols>
    <col min="2" max="2" width="40.42578125" bestFit="1" customWidth="1"/>
    <col min="3" max="3" width="9.28515625" customWidth="1"/>
  </cols>
  <sheetData>
    <row r="1" spans="1:9" s="84" customFormat="1">
      <c r="A1" s="454" t="s">
        <v>379</v>
      </c>
      <c r="B1" s="454"/>
      <c r="C1" s="454"/>
      <c r="D1" s="454"/>
      <c r="E1" s="454"/>
      <c r="F1" s="454"/>
      <c r="G1" s="454"/>
      <c r="H1" s="454"/>
      <c r="I1" s="454"/>
    </row>
    <row r="3" spans="1:9" ht="24.75">
      <c r="A3" s="227"/>
      <c r="B3" s="227"/>
      <c r="C3" s="260" t="s">
        <v>321</v>
      </c>
      <c r="D3" s="227"/>
      <c r="E3" s="227"/>
      <c r="F3" s="227"/>
      <c r="G3" s="227"/>
      <c r="H3" s="227"/>
      <c r="I3" s="227"/>
    </row>
    <row r="4" spans="1:9">
      <c r="A4" s="227"/>
      <c r="B4" s="70" t="s">
        <v>322</v>
      </c>
      <c r="C4" s="33">
        <v>0</v>
      </c>
      <c r="D4" s="227"/>
      <c r="E4" s="227"/>
      <c r="F4" s="227"/>
      <c r="G4" s="227"/>
      <c r="H4" s="227"/>
      <c r="I4" s="227"/>
    </row>
    <row r="5" spans="1:9">
      <c r="A5" s="227"/>
      <c r="B5" s="70" t="s">
        <v>323</v>
      </c>
      <c r="C5" s="33">
        <v>1</v>
      </c>
      <c r="D5" s="227"/>
      <c r="E5" s="227"/>
      <c r="F5" s="227"/>
      <c r="G5" s="227"/>
      <c r="H5" s="227"/>
      <c r="I5" s="227"/>
    </row>
    <row r="6" spans="1:9">
      <c r="A6" s="227"/>
      <c r="B6" s="70" t="s">
        <v>324</v>
      </c>
      <c r="C6" s="33">
        <v>0</v>
      </c>
      <c r="D6" s="227"/>
      <c r="E6" s="227"/>
      <c r="F6" s="227"/>
      <c r="G6" s="227"/>
      <c r="H6" s="227"/>
      <c r="I6" s="227"/>
    </row>
    <row r="7" spans="1:9">
      <c r="A7" s="227"/>
      <c r="B7" s="70" t="s">
        <v>325</v>
      </c>
      <c r="C7" s="33">
        <v>1</v>
      </c>
      <c r="D7" s="227"/>
      <c r="E7" s="227"/>
      <c r="F7" s="227"/>
      <c r="G7" s="227"/>
      <c r="H7" s="227"/>
      <c r="I7" s="227"/>
    </row>
    <row r="8" spans="1:9">
      <c r="A8" s="227"/>
      <c r="B8" s="70" t="s">
        <v>326</v>
      </c>
      <c r="C8" s="33">
        <v>1</v>
      </c>
      <c r="D8" s="227"/>
      <c r="E8" s="227"/>
      <c r="F8" s="227"/>
      <c r="G8" s="227"/>
      <c r="H8" s="227"/>
      <c r="I8" s="227"/>
    </row>
    <row r="9" spans="1:9">
      <c r="A9" s="227"/>
      <c r="B9" s="70" t="s">
        <v>327</v>
      </c>
      <c r="C9" s="33">
        <v>1</v>
      </c>
      <c r="D9" s="227"/>
      <c r="E9" s="227"/>
      <c r="F9" s="227"/>
      <c r="G9" s="227"/>
      <c r="H9" s="227"/>
      <c r="I9" s="227"/>
    </row>
    <row r="10" spans="1:9">
      <c r="A10" s="227"/>
      <c r="B10" s="70" t="s">
        <v>328</v>
      </c>
      <c r="C10" s="33">
        <v>1</v>
      </c>
      <c r="D10" s="227"/>
      <c r="E10" s="227"/>
      <c r="F10" s="227"/>
      <c r="G10" s="227"/>
      <c r="H10" s="227"/>
      <c r="I10" s="227"/>
    </row>
    <row r="11" spans="1:9">
      <c r="A11" s="227"/>
      <c r="B11" s="70" t="s">
        <v>329</v>
      </c>
      <c r="C11" s="33">
        <v>1</v>
      </c>
      <c r="D11" s="227"/>
      <c r="E11" s="227"/>
      <c r="F11" s="227"/>
      <c r="G11" s="227"/>
      <c r="H11" s="227"/>
      <c r="I11" s="227"/>
    </row>
    <row r="12" spans="1:9">
      <c r="A12" s="227"/>
      <c r="B12" s="70" t="s">
        <v>330</v>
      </c>
      <c r="C12" s="33">
        <v>0</v>
      </c>
      <c r="D12" s="227"/>
      <c r="E12" s="227"/>
      <c r="F12" s="227"/>
      <c r="G12" s="227"/>
      <c r="H12" s="227"/>
      <c r="I12" s="227"/>
    </row>
    <row r="13" spans="1:9">
      <c r="A13" s="227"/>
      <c r="B13" s="70" t="s">
        <v>331</v>
      </c>
      <c r="C13" s="33">
        <v>2</v>
      </c>
      <c r="D13" s="227"/>
      <c r="E13" s="227"/>
      <c r="F13" s="227"/>
      <c r="G13" s="227"/>
      <c r="H13" s="227"/>
      <c r="I13" s="227"/>
    </row>
    <row r="14" spans="1:9">
      <c r="A14" s="227"/>
      <c r="B14" s="70" t="s">
        <v>332</v>
      </c>
      <c r="C14" s="33">
        <v>4</v>
      </c>
      <c r="D14" s="227"/>
      <c r="E14" s="227"/>
      <c r="F14" s="227"/>
      <c r="G14" s="227"/>
      <c r="H14" s="227"/>
      <c r="I14" s="227"/>
    </row>
    <row r="15" spans="1:9">
      <c r="A15" s="227"/>
      <c r="B15" s="70" t="s">
        <v>333</v>
      </c>
      <c r="C15" s="33">
        <v>2</v>
      </c>
      <c r="D15" s="227"/>
      <c r="E15" s="227"/>
      <c r="F15" s="227"/>
      <c r="G15" s="227"/>
      <c r="H15" s="227"/>
      <c r="I15" s="227"/>
    </row>
    <row r="16" spans="1:9">
      <c r="A16" s="227"/>
      <c r="B16" s="70" t="s">
        <v>334</v>
      </c>
      <c r="C16" s="33">
        <v>1</v>
      </c>
      <c r="D16" s="227"/>
      <c r="E16" s="227"/>
      <c r="F16" s="227"/>
      <c r="G16" s="227"/>
      <c r="H16" s="227"/>
      <c r="I16" s="227"/>
    </row>
    <row r="17" spans="1:9">
      <c r="A17" s="227"/>
      <c r="B17" s="70" t="s">
        <v>335</v>
      </c>
      <c r="C17" s="347">
        <v>2</v>
      </c>
      <c r="D17" s="227"/>
      <c r="E17" s="227"/>
      <c r="F17" s="227"/>
      <c r="G17" s="227"/>
      <c r="H17" s="227"/>
      <c r="I17" s="227"/>
    </row>
    <row r="18" spans="1:9">
      <c r="A18" s="227"/>
      <c r="B18" s="70" t="s">
        <v>336</v>
      </c>
      <c r="C18" s="33">
        <v>2</v>
      </c>
      <c r="D18" s="227"/>
      <c r="E18" s="227"/>
      <c r="F18" s="227"/>
      <c r="G18" s="227"/>
      <c r="H18" s="227"/>
      <c r="I18" s="227"/>
    </row>
    <row r="19" spans="1:9">
      <c r="A19" s="227"/>
      <c r="B19" s="70" t="s">
        <v>337</v>
      </c>
      <c r="C19" s="33">
        <v>2</v>
      </c>
      <c r="D19" s="227"/>
      <c r="E19" s="227"/>
      <c r="F19" s="227"/>
      <c r="G19" s="227"/>
      <c r="H19" s="227"/>
      <c r="I19" s="227"/>
    </row>
    <row r="20" spans="1:9">
      <c r="A20" s="227"/>
      <c r="B20" s="70" t="s">
        <v>338</v>
      </c>
      <c r="C20" s="33">
        <v>0</v>
      </c>
      <c r="D20" s="227"/>
      <c r="E20" s="227"/>
      <c r="F20" s="227"/>
      <c r="G20" s="227"/>
      <c r="H20" s="227"/>
      <c r="I20" s="227"/>
    </row>
    <row r="21" spans="1:9">
      <c r="A21" s="227"/>
      <c r="B21" s="70" t="s">
        <v>339</v>
      </c>
      <c r="C21" s="33">
        <v>1</v>
      </c>
      <c r="D21" s="227"/>
      <c r="E21" s="227"/>
      <c r="F21" s="227"/>
      <c r="G21" s="227"/>
      <c r="H21" s="227"/>
      <c r="I21" s="227"/>
    </row>
    <row r="22" spans="1:9">
      <c r="A22" s="227"/>
      <c r="B22" s="70" t="s">
        <v>340</v>
      </c>
      <c r="C22" s="33">
        <v>5</v>
      </c>
      <c r="D22" s="227"/>
      <c r="E22" s="227"/>
      <c r="F22" s="227"/>
      <c r="G22" s="227"/>
      <c r="H22" s="227"/>
      <c r="I22" s="227"/>
    </row>
    <row r="23" spans="1:9">
      <c r="A23" s="227"/>
      <c r="B23" s="70" t="s">
        <v>341</v>
      </c>
      <c r="C23" s="33">
        <v>1</v>
      </c>
      <c r="D23" s="227"/>
      <c r="E23" s="227"/>
      <c r="F23" s="227"/>
      <c r="G23" s="227"/>
      <c r="H23" s="227"/>
      <c r="I23" s="227"/>
    </row>
    <row r="24" spans="1:9">
      <c r="A24" s="227"/>
      <c r="B24" s="70" t="s">
        <v>342</v>
      </c>
      <c r="C24" s="33">
        <v>1</v>
      </c>
      <c r="D24" s="227"/>
      <c r="E24" s="227"/>
      <c r="F24" s="227"/>
      <c r="G24" s="227"/>
      <c r="H24" s="227"/>
      <c r="I24" s="227"/>
    </row>
    <row r="26" spans="1:9" ht="15.6" customHeight="1">
      <c r="A26" s="455" t="s">
        <v>343</v>
      </c>
      <c r="B26" s="455"/>
      <c r="C26" s="455"/>
      <c r="D26" s="455"/>
      <c r="E26" s="455"/>
      <c r="F26" s="455"/>
      <c r="G26" s="455"/>
      <c r="H26" s="455"/>
      <c r="I26" s="455"/>
    </row>
    <row r="27" spans="1:9" ht="26.45" customHeight="1">
      <c r="A27" s="455" t="s">
        <v>344</v>
      </c>
      <c r="B27" s="455"/>
      <c r="C27" s="455"/>
      <c r="D27" s="455"/>
      <c r="E27" s="455"/>
      <c r="F27" s="455"/>
      <c r="G27" s="455"/>
      <c r="H27" s="455"/>
      <c r="I27" s="455"/>
    </row>
    <row r="29" spans="1:9" s="84" customFormat="1">
      <c r="A29" s="454" t="s">
        <v>345</v>
      </c>
      <c r="B29" s="454"/>
      <c r="C29" s="454"/>
      <c r="D29" s="454"/>
      <c r="E29" s="454"/>
      <c r="F29" s="454"/>
      <c r="G29" s="454"/>
      <c r="H29" s="454"/>
      <c r="I29" s="454"/>
    </row>
    <row r="31" spans="1:9" ht="24.75">
      <c r="A31" s="227"/>
      <c r="B31" s="227"/>
      <c r="C31" s="260" t="s">
        <v>346</v>
      </c>
      <c r="D31" s="260" t="s">
        <v>347</v>
      </c>
      <c r="E31" s="260" t="s">
        <v>82</v>
      </c>
      <c r="F31" s="427" t="s">
        <v>494</v>
      </c>
      <c r="H31" s="227"/>
      <c r="I31" s="227"/>
    </row>
    <row r="32" spans="1:9">
      <c r="A32" s="227"/>
      <c r="B32" s="73" t="s">
        <v>19</v>
      </c>
      <c r="C32" s="133">
        <v>6.2E-2</v>
      </c>
      <c r="D32" s="71">
        <v>527</v>
      </c>
      <c r="E32" s="133"/>
      <c r="F32" s="428">
        <v>0.121</v>
      </c>
      <c r="H32" s="3"/>
      <c r="I32" s="227"/>
    </row>
    <row r="33" spans="2:8">
      <c r="B33" s="73" t="s">
        <v>24</v>
      </c>
      <c r="C33" s="133">
        <v>7.9000000000000001E-2</v>
      </c>
      <c r="D33" s="71">
        <v>577</v>
      </c>
      <c r="E33" s="133"/>
      <c r="F33" s="428">
        <v>0.121</v>
      </c>
      <c r="H33" s="105"/>
    </row>
    <row r="34" spans="2:8">
      <c r="B34" s="73" t="s">
        <v>34</v>
      </c>
      <c r="C34" s="133">
        <v>0.08</v>
      </c>
      <c r="D34" s="71">
        <v>968</v>
      </c>
      <c r="E34" s="133"/>
      <c r="F34" s="428">
        <v>0.121</v>
      </c>
      <c r="H34" s="105"/>
    </row>
    <row r="35" spans="2:8">
      <c r="B35" s="73" t="s">
        <v>39</v>
      </c>
      <c r="C35" s="133">
        <v>0.10299999999999999</v>
      </c>
      <c r="D35" s="71">
        <v>452</v>
      </c>
      <c r="E35" s="133"/>
      <c r="F35" s="428">
        <v>0.121</v>
      </c>
      <c r="H35" s="105"/>
    </row>
    <row r="36" spans="2:8">
      <c r="B36" s="73" t="s">
        <v>37</v>
      </c>
      <c r="C36" s="133">
        <v>0.113</v>
      </c>
      <c r="D36" s="71">
        <v>584</v>
      </c>
      <c r="E36" s="133"/>
      <c r="F36" s="428">
        <v>0.121</v>
      </c>
      <c r="H36" s="105"/>
    </row>
    <row r="37" spans="2:8">
      <c r="B37" s="73" t="s">
        <v>20</v>
      </c>
      <c r="C37" s="133">
        <v>0.11799999999999999</v>
      </c>
      <c r="D37" s="71">
        <v>512</v>
      </c>
      <c r="E37" s="133"/>
      <c r="F37" s="428">
        <v>0.121</v>
      </c>
      <c r="H37" s="105"/>
    </row>
    <row r="38" spans="2:8">
      <c r="B38" s="73" t="s">
        <v>26</v>
      </c>
      <c r="C38" s="133">
        <v>0.12</v>
      </c>
      <c r="D38" s="71">
        <v>571</v>
      </c>
      <c r="E38" s="133"/>
      <c r="F38" s="428">
        <v>0.121</v>
      </c>
      <c r="H38" s="105"/>
    </row>
    <row r="39" spans="2:8">
      <c r="B39" s="73" t="s">
        <v>22</v>
      </c>
      <c r="C39" s="133">
        <v>0.124</v>
      </c>
      <c r="D39" s="71">
        <v>475</v>
      </c>
      <c r="E39" s="133"/>
      <c r="F39" s="428">
        <v>0.121</v>
      </c>
      <c r="H39" s="105"/>
    </row>
    <row r="40" spans="2:8">
      <c r="B40" s="73" t="s">
        <v>27</v>
      </c>
      <c r="C40" s="133">
        <v>0.129</v>
      </c>
      <c r="D40" s="71">
        <v>495</v>
      </c>
      <c r="E40" s="133"/>
      <c r="F40" s="428">
        <v>0.121</v>
      </c>
      <c r="H40" s="105"/>
    </row>
    <row r="41" spans="2:8">
      <c r="B41" s="73" t="s">
        <v>38</v>
      </c>
      <c r="C41" s="133">
        <v>0.13300000000000001</v>
      </c>
      <c r="D41" s="71">
        <v>548</v>
      </c>
      <c r="E41" s="133"/>
      <c r="F41" s="428">
        <v>0.121</v>
      </c>
      <c r="H41" s="105"/>
    </row>
    <row r="42" spans="2:8">
      <c r="B42" s="73" t="s">
        <v>25</v>
      </c>
      <c r="C42" s="133">
        <v>0.13500000000000001</v>
      </c>
      <c r="D42" s="71">
        <v>491</v>
      </c>
      <c r="E42" s="133"/>
      <c r="F42" s="428">
        <v>0.121</v>
      </c>
      <c r="H42" s="105"/>
    </row>
    <row r="43" spans="2:8">
      <c r="B43" s="73" t="s">
        <v>31</v>
      </c>
      <c r="C43" s="133">
        <v>0.13500000000000001</v>
      </c>
      <c r="D43" s="71">
        <v>572</v>
      </c>
      <c r="E43" s="133"/>
      <c r="F43" s="428">
        <v>0.121</v>
      </c>
      <c r="H43" s="105"/>
    </row>
    <row r="44" spans="2:8">
      <c r="B44" s="72" t="s">
        <v>36</v>
      </c>
      <c r="C44" s="133">
        <v>0.13800000000000001</v>
      </c>
      <c r="D44" s="71">
        <v>456</v>
      </c>
      <c r="E44" s="133"/>
      <c r="F44" s="428">
        <v>0.121</v>
      </c>
      <c r="H44" s="105"/>
    </row>
    <row r="45" spans="2:8">
      <c r="B45" s="73" t="s">
        <v>21</v>
      </c>
      <c r="C45" s="133">
        <v>0.13900000000000001</v>
      </c>
      <c r="D45" s="71">
        <v>519</v>
      </c>
      <c r="E45" s="133"/>
      <c r="F45" s="428">
        <v>0.121</v>
      </c>
      <c r="H45" s="105"/>
    </row>
    <row r="46" spans="2:8">
      <c r="B46" s="73" t="s">
        <v>35</v>
      </c>
      <c r="C46" s="133">
        <v>0.14000000000000001</v>
      </c>
      <c r="D46" s="71">
        <v>493</v>
      </c>
      <c r="E46" s="133"/>
      <c r="F46" s="428">
        <v>0.121</v>
      </c>
      <c r="H46" s="105"/>
    </row>
    <row r="47" spans="2:8">
      <c r="B47" s="73" t="s">
        <v>29</v>
      </c>
      <c r="C47" s="133">
        <v>0.14299999999999999</v>
      </c>
      <c r="D47" s="71">
        <v>531</v>
      </c>
      <c r="E47" s="134"/>
      <c r="F47" s="428">
        <v>0.121</v>
      </c>
      <c r="H47" s="105"/>
    </row>
    <row r="48" spans="2:8">
      <c r="B48" s="73" t="s">
        <v>28</v>
      </c>
      <c r="C48" s="133">
        <v>0.14499999999999999</v>
      </c>
      <c r="D48" s="71">
        <v>515</v>
      </c>
      <c r="E48" s="133"/>
      <c r="F48" s="428">
        <v>0.121</v>
      </c>
      <c r="H48" s="105"/>
    </row>
    <row r="49" spans="1:9">
      <c r="A49" s="227"/>
      <c r="B49" s="73" t="s">
        <v>23</v>
      </c>
      <c r="C49" s="133">
        <v>0.158</v>
      </c>
      <c r="D49" s="71">
        <v>555</v>
      </c>
      <c r="E49" s="133"/>
      <c r="F49" s="428">
        <v>0.121</v>
      </c>
      <c r="H49" s="105"/>
      <c r="I49" s="227"/>
    </row>
    <row r="50" spans="1:9">
      <c r="A50" s="227"/>
      <c r="B50" s="73" t="s">
        <v>32</v>
      </c>
      <c r="C50" s="133">
        <v>0.159</v>
      </c>
      <c r="D50" s="71">
        <v>442</v>
      </c>
      <c r="E50" s="133"/>
      <c r="F50" s="428">
        <v>0.121</v>
      </c>
      <c r="H50" s="105"/>
      <c r="I50" s="227"/>
    </row>
    <row r="51" spans="1:9">
      <c r="A51" s="227"/>
      <c r="B51" s="74" t="s">
        <v>30</v>
      </c>
      <c r="D51" s="75">
        <v>532</v>
      </c>
      <c r="E51" s="134">
        <v>0.16800000000000001</v>
      </c>
      <c r="F51" s="428">
        <v>0.121</v>
      </c>
      <c r="H51" s="105"/>
      <c r="I51" s="227"/>
    </row>
    <row r="52" spans="1:9">
      <c r="A52" s="227"/>
      <c r="B52" s="73" t="s">
        <v>33</v>
      </c>
      <c r="C52" s="133">
        <v>0.17399999999999999</v>
      </c>
      <c r="D52" s="71">
        <v>540</v>
      </c>
      <c r="E52" s="133"/>
      <c r="F52" s="428">
        <v>0.121</v>
      </c>
      <c r="H52" s="105"/>
      <c r="I52" s="227"/>
    </row>
    <row r="53" spans="1:9">
      <c r="A53" s="227"/>
      <c r="B53" s="3"/>
      <c r="C53" s="3"/>
      <c r="D53" s="3"/>
      <c r="E53" s="3"/>
      <c r="F53" s="3"/>
      <c r="G53" s="3"/>
      <c r="H53" s="3"/>
      <c r="I53" s="227"/>
    </row>
    <row r="54" spans="1:9" ht="25.15" customHeight="1">
      <c r="A54" s="455" t="s">
        <v>348</v>
      </c>
      <c r="B54" s="455"/>
      <c r="C54" s="455"/>
      <c r="D54" s="455"/>
      <c r="E54" s="455"/>
      <c r="F54" s="455"/>
      <c r="G54" s="455"/>
      <c r="H54" s="455"/>
      <c r="I54" s="455"/>
    </row>
    <row r="55" spans="1:9" ht="95.1" customHeight="1">
      <c r="A55" s="455" t="s">
        <v>349</v>
      </c>
      <c r="B55" s="455"/>
      <c r="C55" s="455"/>
      <c r="D55" s="455"/>
      <c r="E55" s="455"/>
      <c r="F55" s="455"/>
      <c r="G55" s="455"/>
      <c r="H55" s="455"/>
      <c r="I55" s="455"/>
    </row>
    <row r="56" spans="1:9">
      <c r="A56" s="256"/>
      <c r="B56" s="256"/>
      <c r="C56" s="256"/>
      <c r="D56" s="256"/>
      <c r="E56" s="256"/>
      <c r="F56" s="256"/>
      <c r="G56" s="256"/>
      <c r="H56" s="256"/>
      <c r="I56" s="256"/>
    </row>
    <row r="57" spans="1:9" s="84" customFormat="1">
      <c r="A57" s="454" t="s">
        <v>448</v>
      </c>
      <c r="B57" s="454"/>
      <c r="C57" s="454"/>
      <c r="D57" s="454"/>
      <c r="E57" s="454"/>
      <c r="F57" s="454"/>
      <c r="G57" s="454"/>
      <c r="H57" s="454"/>
      <c r="I57" s="454"/>
    </row>
    <row r="59" spans="1:9">
      <c r="A59" s="227"/>
      <c r="B59" s="227"/>
      <c r="C59" s="260" t="s">
        <v>346</v>
      </c>
      <c r="D59" s="260" t="s">
        <v>347</v>
      </c>
      <c r="E59" s="260"/>
      <c r="F59" s="260"/>
      <c r="H59" s="227"/>
      <c r="I59" s="227"/>
    </row>
    <row r="60" spans="1:9">
      <c r="A60" s="227"/>
      <c r="B60" s="73">
        <v>2013</v>
      </c>
      <c r="C60" s="135">
        <v>6.8000000000000005E-2</v>
      </c>
      <c r="D60" s="136">
        <v>546</v>
      </c>
      <c r="E60" s="135"/>
      <c r="F60" s="136"/>
      <c r="H60" s="227"/>
      <c r="I60" s="227"/>
    </row>
    <row r="61" spans="1:9">
      <c r="A61" s="227"/>
      <c r="B61" s="73">
        <v>2014</v>
      </c>
      <c r="C61" s="135">
        <v>0.14299999999999999</v>
      </c>
      <c r="D61" s="136">
        <v>491</v>
      </c>
      <c r="E61" s="135"/>
      <c r="F61" s="136"/>
      <c r="H61" s="227"/>
      <c r="I61" s="227"/>
    </row>
    <row r="62" spans="1:9">
      <c r="A62" s="227"/>
      <c r="B62" s="73">
        <v>2015</v>
      </c>
      <c r="C62" s="135">
        <v>0.109</v>
      </c>
      <c r="D62" s="348">
        <v>519</v>
      </c>
      <c r="E62" s="135"/>
      <c r="F62" s="136"/>
      <c r="H62" s="227"/>
      <c r="I62" s="227"/>
    </row>
    <row r="63" spans="1:9">
      <c r="A63" s="227"/>
      <c r="B63" s="73">
        <v>2016</v>
      </c>
      <c r="C63" s="135">
        <v>0.16800000000000001</v>
      </c>
      <c r="D63" s="136">
        <v>299</v>
      </c>
      <c r="E63" s="135"/>
      <c r="F63" s="136"/>
      <c r="H63" s="227"/>
      <c r="I63" s="227"/>
    </row>
    <row r="64" spans="1:9">
      <c r="A64" s="227"/>
      <c r="B64" s="73">
        <v>2017</v>
      </c>
      <c r="C64" s="133">
        <v>0.16800000000000001</v>
      </c>
      <c r="D64" s="71">
        <v>532</v>
      </c>
      <c r="E64" s="133"/>
      <c r="F64" s="71"/>
      <c r="H64" s="227"/>
      <c r="I64" s="227"/>
    </row>
    <row r="65" spans="1:9">
      <c r="A65" s="227"/>
      <c r="B65" s="3"/>
      <c r="C65" s="3"/>
      <c r="D65" s="3"/>
      <c r="E65" s="3"/>
      <c r="F65" s="3"/>
      <c r="G65" s="3"/>
      <c r="H65" s="227"/>
      <c r="I65" s="227"/>
    </row>
    <row r="66" spans="1:9" ht="25.15" customHeight="1">
      <c r="A66" s="455" t="s">
        <v>348</v>
      </c>
      <c r="B66" s="455"/>
      <c r="C66" s="455"/>
      <c r="D66" s="455"/>
      <c r="E66" s="455"/>
      <c r="F66" s="455"/>
      <c r="G66" s="455"/>
      <c r="H66" s="455"/>
      <c r="I66" s="455"/>
    </row>
    <row r="67" spans="1:9" ht="95.1" customHeight="1">
      <c r="A67" s="455" t="s">
        <v>349</v>
      </c>
      <c r="B67" s="455"/>
      <c r="C67" s="455"/>
      <c r="D67" s="455"/>
      <c r="E67" s="455"/>
      <c r="F67" s="455"/>
      <c r="G67" s="455"/>
      <c r="H67" s="455"/>
      <c r="I67" s="455"/>
    </row>
    <row r="69" spans="1:9" s="84" customFormat="1" ht="15" customHeight="1">
      <c r="A69" s="454" t="s">
        <v>465</v>
      </c>
      <c r="B69" s="454"/>
      <c r="C69" s="454"/>
      <c r="D69" s="454"/>
      <c r="E69" s="454"/>
      <c r="F69" s="454"/>
      <c r="G69" s="454"/>
      <c r="H69" s="454"/>
      <c r="I69" s="454"/>
    </row>
    <row r="71" spans="1:9">
      <c r="A71" s="227"/>
      <c r="B71" s="351" t="s">
        <v>350</v>
      </c>
      <c r="C71" s="381" t="s">
        <v>346</v>
      </c>
      <c r="D71" s="260"/>
      <c r="E71" s="260"/>
      <c r="F71" s="260"/>
      <c r="G71" s="260"/>
      <c r="H71" s="227"/>
      <c r="I71" s="227"/>
    </row>
    <row r="72" spans="1:9">
      <c r="A72" s="227"/>
      <c r="B72" s="22" t="s">
        <v>373</v>
      </c>
      <c r="C72" s="133">
        <v>0.19800000000000001</v>
      </c>
      <c r="D72" s="135"/>
      <c r="E72" s="135"/>
      <c r="F72" s="136"/>
      <c r="G72" s="136"/>
      <c r="H72" s="227"/>
      <c r="I72" s="227"/>
    </row>
    <row r="73" spans="1:9">
      <c r="A73" s="227"/>
      <c r="B73" s="22" t="s">
        <v>372</v>
      </c>
      <c r="C73" s="133">
        <v>0.14399999999999999</v>
      </c>
      <c r="D73" s="135"/>
      <c r="E73" s="135"/>
      <c r="F73" s="136"/>
      <c r="G73" s="136"/>
      <c r="H73" s="227"/>
      <c r="I73" s="227"/>
    </row>
    <row r="74" spans="1:9">
      <c r="A74" s="227"/>
      <c r="B74" s="22" t="s">
        <v>351</v>
      </c>
      <c r="C74" s="133" t="s">
        <v>278</v>
      </c>
      <c r="D74" s="135"/>
      <c r="E74" s="135"/>
      <c r="F74" s="136"/>
      <c r="G74" s="136"/>
      <c r="H74" s="227"/>
      <c r="I74" s="227"/>
    </row>
    <row r="75" spans="1:9" s="330" customFormat="1">
      <c r="B75" s="22" t="s">
        <v>371</v>
      </c>
      <c r="C75" s="133" t="s">
        <v>278</v>
      </c>
      <c r="D75" s="135"/>
      <c r="E75" s="135"/>
      <c r="F75" s="136"/>
      <c r="G75" s="136"/>
    </row>
    <row r="76" spans="1:9" s="330" customFormat="1">
      <c r="B76" s="22" t="s">
        <v>374</v>
      </c>
      <c r="C76" s="133" t="s">
        <v>278</v>
      </c>
      <c r="D76" s="135"/>
      <c r="E76" s="135"/>
      <c r="F76" s="136"/>
      <c r="G76" s="136"/>
    </row>
    <row r="77" spans="1:9" s="378" customFormat="1">
      <c r="B77" s="22"/>
      <c r="C77" s="133"/>
      <c r="D77" s="376"/>
      <c r="E77" s="376"/>
      <c r="F77" s="377"/>
      <c r="G77" s="377"/>
    </row>
    <row r="78" spans="1:9" s="378" customFormat="1" ht="15" customHeight="1">
      <c r="A78" s="455" t="s">
        <v>348</v>
      </c>
      <c r="B78" s="455"/>
      <c r="C78" s="455"/>
      <c r="D78" s="455"/>
      <c r="E78" s="455"/>
      <c r="F78" s="455"/>
      <c r="G78" s="455"/>
      <c r="H78" s="455"/>
      <c r="I78" s="455"/>
    </row>
    <row r="79" spans="1:9" s="378" customFormat="1">
      <c r="A79" s="455" t="s">
        <v>349</v>
      </c>
      <c r="B79" s="455"/>
      <c r="C79" s="455"/>
      <c r="D79" s="455"/>
      <c r="E79" s="455"/>
      <c r="F79" s="455"/>
      <c r="G79" s="455"/>
      <c r="H79" s="455"/>
      <c r="I79" s="455"/>
    </row>
    <row r="80" spans="1:9" s="378" customFormat="1">
      <c r="A80" s="380"/>
      <c r="B80" s="380"/>
      <c r="C80" s="380"/>
      <c r="D80" s="380"/>
      <c r="E80" s="380"/>
      <c r="F80" s="380"/>
      <c r="G80" s="380"/>
      <c r="H80" s="380"/>
      <c r="I80" s="380"/>
    </row>
    <row r="81" spans="1:9" s="378" customFormat="1">
      <c r="A81" s="454" t="s">
        <v>466</v>
      </c>
      <c r="B81" s="454"/>
      <c r="C81" s="454"/>
      <c r="D81" s="454"/>
      <c r="E81" s="454"/>
      <c r="F81" s="454"/>
      <c r="G81" s="454"/>
      <c r="H81" s="454"/>
      <c r="I81" s="454"/>
    </row>
    <row r="82" spans="1:9">
      <c r="A82" s="227"/>
      <c r="B82" s="22"/>
      <c r="C82" s="133"/>
      <c r="D82" s="135"/>
      <c r="E82" s="135"/>
      <c r="F82" s="136"/>
      <c r="G82" s="136"/>
      <c r="H82" s="227"/>
      <c r="I82" s="227"/>
    </row>
    <row r="83" spans="1:9">
      <c r="A83" s="227"/>
      <c r="B83" s="94" t="s">
        <v>352</v>
      </c>
      <c r="C83" s="260" t="s">
        <v>346</v>
      </c>
      <c r="D83" s="260"/>
      <c r="E83" s="260"/>
      <c r="F83" s="260"/>
      <c r="G83" s="260"/>
      <c r="H83" s="227"/>
      <c r="I83" s="227"/>
    </row>
    <row r="84" spans="1:9">
      <c r="A84" s="227"/>
      <c r="B84" s="21" t="s">
        <v>353</v>
      </c>
      <c r="C84" s="135">
        <v>0.14599999999999999</v>
      </c>
      <c r="D84" s="135"/>
      <c r="E84" s="135"/>
      <c r="F84" s="136"/>
      <c r="G84" s="136"/>
      <c r="H84" s="227"/>
      <c r="I84" s="227"/>
    </row>
    <row r="85" spans="1:9">
      <c r="A85" s="227"/>
      <c r="B85" s="21" t="s">
        <v>354</v>
      </c>
      <c r="C85" s="135">
        <v>0.17</v>
      </c>
      <c r="D85" s="135"/>
      <c r="E85" s="135"/>
      <c r="F85" s="136"/>
      <c r="G85" s="136"/>
      <c r="H85" s="227"/>
      <c r="I85" s="227"/>
    </row>
    <row r="86" spans="1:9">
      <c r="A86" s="227"/>
      <c r="B86" s="3"/>
      <c r="C86" s="3"/>
      <c r="D86" s="3"/>
      <c r="E86" s="3"/>
      <c r="F86" s="3"/>
      <c r="G86" s="3"/>
      <c r="H86" s="227"/>
      <c r="I86" s="227"/>
    </row>
    <row r="87" spans="1:9" ht="25.15" customHeight="1">
      <c r="A87" s="455" t="s">
        <v>348</v>
      </c>
      <c r="B87" s="455"/>
      <c r="C87" s="455"/>
      <c r="D87" s="455"/>
      <c r="E87" s="455"/>
      <c r="F87" s="455"/>
      <c r="G87" s="455"/>
      <c r="H87" s="455"/>
      <c r="I87" s="455"/>
    </row>
    <row r="88" spans="1:9" ht="95.1" customHeight="1">
      <c r="A88" s="455" t="s">
        <v>349</v>
      </c>
      <c r="B88" s="455"/>
      <c r="C88" s="455"/>
      <c r="D88" s="455"/>
      <c r="E88" s="455"/>
      <c r="F88" s="455"/>
      <c r="G88" s="455"/>
      <c r="H88" s="455"/>
      <c r="I88" s="455"/>
    </row>
    <row r="90" spans="1:9" s="84" customFormat="1">
      <c r="A90" s="454" t="s">
        <v>355</v>
      </c>
      <c r="B90" s="454"/>
      <c r="C90" s="454"/>
      <c r="D90" s="454"/>
      <c r="E90" s="454"/>
      <c r="F90" s="454"/>
      <c r="G90" s="454"/>
      <c r="H90" s="454"/>
      <c r="I90" s="454"/>
    </row>
    <row r="92" spans="1:9" ht="24.75">
      <c r="A92" s="227"/>
      <c r="B92" s="227"/>
      <c r="C92" s="260" t="s">
        <v>346</v>
      </c>
      <c r="D92" s="260" t="s">
        <v>347</v>
      </c>
      <c r="E92" s="260" t="s">
        <v>82</v>
      </c>
      <c r="F92" s="432" t="s">
        <v>508</v>
      </c>
      <c r="H92" s="227"/>
      <c r="I92" s="227"/>
    </row>
    <row r="93" spans="1:9">
      <c r="A93" s="227"/>
      <c r="B93" s="73" t="s">
        <v>24</v>
      </c>
      <c r="C93" s="137">
        <v>8.2000000000000003E-2</v>
      </c>
      <c r="D93" s="73">
        <v>584</v>
      </c>
      <c r="E93" s="137"/>
      <c r="F93" s="429">
        <v>0.14799999999999999</v>
      </c>
      <c r="H93" s="227"/>
      <c r="I93" s="227"/>
    </row>
    <row r="94" spans="1:9">
      <c r="A94" s="227"/>
      <c r="B94" s="73" t="s">
        <v>34</v>
      </c>
      <c r="C94" s="137">
        <v>0.112</v>
      </c>
      <c r="D94" s="73">
        <v>980</v>
      </c>
      <c r="E94" s="137"/>
      <c r="F94" s="429">
        <v>0.14799999999999999</v>
      </c>
      <c r="H94" s="227"/>
      <c r="I94" s="227"/>
    </row>
    <row r="95" spans="1:9">
      <c r="A95" s="227"/>
      <c r="B95" s="73" t="s">
        <v>25</v>
      </c>
      <c r="C95" s="137">
        <v>0.13200000000000001</v>
      </c>
      <c r="D95" s="73">
        <v>499</v>
      </c>
      <c r="E95" s="137"/>
      <c r="F95" s="429">
        <v>0.14799999999999999</v>
      </c>
      <c r="H95" s="227"/>
      <c r="I95" s="227"/>
    </row>
    <row r="96" spans="1:9">
      <c r="A96" s="227"/>
      <c r="B96" s="73" t="s">
        <v>26</v>
      </c>
      <c r="C96" s="137">
        <v>0.13600000000000001</v>
      </c>
      <c r="D96" s="73">
        <v>575</v>
      </c>
      <c r="E96" s="137"/>
      <c r="F96" s="429">
        <v>0.14799999999999999</v>
      </c>
      <c r="H96" s="227"/>
      <c r="I96" s="227"/>
    </row>
    <row r="97" spans="1:9">
      <c r="A97" s="227"/>
      <c r="B97" s="73" t="s">
        <v>28</v>
      </c>
      <c r="C97" s="137">
        <v>0.13600000000000001</v>
      </c>
      <c r="D97" s="73">
        <v>519</v>
      </c>
      <c r="E97" s="137"/>
      <c r="F97" s="429">
        <v>0.14799999999999999</v>
      </c>
      <c r="H97" s="227"/>
      <c r="I97" s="227"/>
    </row>
    <row r="98" spans="1:9">
      <c r="A98" s="227"/>
      <c r="B98" s="73" t="s">
        <v>20</v>
      </c>
      <c r="C98" s="137">
        <v>0.14299999999999999</v>
      </c>
      <c r="D98" s="73">
        <v>522</v>
      </c>
      <c r="E98" s="137"/>
      <c r="F98" s="429">
        <v>0.14799999999999999</v>
      </c>
      <c r="H98" s="227"/>
      <c r="I98" s="227"/>
    </row>
    <row r="99" spans="1:9">
      <c r="A99" s="227"/>
      <c r="B99" s="73" t="s">
        <v>19</v>
      </c>
      <c r="C99" s="137">
        <v>0.14399999999999999</v>
      </c>
      <c r="D99" s="73">
        <v>534</v>
      </c>
      <c r="E99" s="137"/>
      <c r="F99" s="429">
        <v>0.14799999999999999</v>
      </c>
      <c r="H99" s="227"/>
      <c r="I99" s="227"/>
    </row>
    <row r="100" spans="1:9">
      <c r="A100" s="227"/>
      <c r="B100" s="73" t="s">
        <v>23</v>
      </c>
      <c r="C100" s="137">
        <v>0.14699999999999999</v>
      </c>
      <c r="D100" s="73">
        <v>566</v>
      </c>
      <c r="E100" s="137"/>
      <c r="F100" s="429">
        <v>0.14799999999999999</v>
      </c>
      <c r="H100" s="227"/>
      <c r="I100" s="227"/>
    </row>
    <row r="101" spans="1:9">
      <c r="A101" s="227"/>
      <c r="B101" s="73" t="s">
        <v>31</v>
      </c>
      <c r="C101" s="137">
        <v>0.14899999999999999</v>
      </c>
      <c r="D101" s="73">
        <v>580</v>
      </c>
      <c r="E101" s="137"/>
      <c r="F101" s="429">
        <v>0.14799999999999999</v>
      </c>
      <c r="H101" s="227"/>
      <c r="I101" s="227"/>
    </row>
    <row r="102" spans="1:9">
      <c r="A102" s="227"/>
      <c r="B102" s="73" t="s">
        <v>29</v>
      </c>
      <c r="C102" s="137">
        <v>0.14899999999999999</v>
      </c>
      <c r="D102" s="73">
        <v>546</v>
      </c>
      <c r="E102" s="137"/>
      <c r="F102" s="429">
        <v>0.14799999999999999</v>
      </c>
      <c r="H102" s="227"/>
      <c r="I102" s="227"/>
    </row>
    <row r="103" spans="1:9">
      <c r="A103" s="227"/>
      <c r="B103" s="73" t="s">
        <v>38</v>
      </c>
      <c r="C103" s="137">
        <v>0.151</v>
      </c>
      <c r="D103" s="73">
        <v>556</v>
      </c>
      <c r="E103" s="137"/>
      <c r="F103" s="429">
        <v>0.14799999999999999</v>
      </c>
      <c r="H103" s="227"/>
      <c r="I103" s="227"/>
    </row>
    <row r="104" spans="1:9">
      <c r="A104" s="227"/>
      <c r="B104" s="73" t="s">
        <v>35</v>
      </c>
      <c r="C104" s="137">
        <v>0.16400000000000001</v>
      </c>
      <c r="D104" s="73">
        <v>507</v>
      </c>
      <c r="E104" s="137"/>
      <c r="F104" s="429">
        <v>0.14799999999999999</v>
      </c>
      <c r="H104" s="227"/>
      <c r="I104" s="227"/>
    </row>
    <row r="105" spans="1:9">
      <c r="A105" s="227"/>
      <c r="B105" s="73" t="s">
        <v>22</v>
      </c>
      <c r="C105" s="137">
        <v>0.16600000000000001</v>
      </c>
      <c r="D105" s="73">
        <v>482</v>
      </c>
      <c r="E105" s="137"/>
      <c r="F105" s="429">
        <v>0.14799999999999999</v>
      </c>
      <c r="H105" s="227"/>
      <c r="I105" s="227"/>
    </row>
    <row r="106" spans="1:9">
      <c r="A106" s="227"/>
      <c r="B106" s="73" t="s">
        <v>32</v>
      </c>
      <c r="C106" s="137">
        <v>0.18</v>
      </c>
      <c r="D106" s="73">
        <v>450</v>
      </c>
      <c r="E106" s="137"/>
      <c r="F106" s="429">
        <v>0.14799999999999999</v>
      </c>
      <c r="H106" s="227"/>
      <c r="I106" s="227"/>
    </row>
    <row r="107" spans="1:9">
      <c r="A107" s="227"/>
      <c r="B107" s="73" t="s">
        <v>21</v>
      </c>
      <c r="C107" s="137">
        <v>0.185</v>
      </c>
      <c r="D107" s="73">
        <v>525</v>
      </c>
      <c r="E107" s="137"/>
      <c r="F107" s="429">
        <v>0.14799999999999999</v>
      </c>
      <c r="H107" s="227"/>
      <c r="I107" s="227"/>
    </row>
    <row r="108" spans="1:9">
      <c r="A108" s="227"/>
      <c r="B108" s="72" t="s">
        <v>36</v>
      </c>
      <c r="C108" s="137">
        <v>0.187</v>
      </c>
      <c r="D108" s="73">
        <v>457</v>
      </c>
      <c r="E108" s="138"/>
      <c r="F108" s="429">
        <v>0.14799999999999999</v>
      </c>
      <c r="H108" s="227"/>
      <c r="I108" s="227"/>
    </row>
    <row r="109" spans="1:9">
      <c r="A109" s="227"/>
      <c r="B109" s="73" t="s">
        <v>27</v>
      </c>
      <c r="C109" s="137">
        <v>0.19</v>
      </c>
      <c r="D109" s="73">
        <v>498</v>
      </c>
      <c r="E109" s="137"/>
      <c r="F109" s="429">
        <v>0.14799999999999999</v>
      </c>
      <c r="H109" s="227"/>
      <c r="I109" s="227"/>
    </row>
    <row r="110" spans="1:9">
      <c r="A110" s="227"/>
      <c r="B110" s="73" t="s">
        <v>37</v>
      </c>
      <c r="C110" s="137">
        <v>0.192</v>
      </c>
      <c r="D110" s="73">
        <v>591</v>
      </c>
      <c r="E110" s="137"/>
      <c r="F110" s="429">
        <v>0.14799999999999999</v>
      </c>
      <c r="H110" s="227"/>
      <c r="I110" s="227"/>
    </row>
    <row r="111" spans="1:9">
      <c r="A111" s="227"/>
      <c r="B111" s="73" t="s">
        <v>39</v>
      </c>
      <c r="C111" s="137">
        <v>0.19400000000000001</v>
      </c>
      <c r="D111" s="73">
        <v>457</v>
      </c>
      <c r="E111" s="137"/>
      <c r="F111" s="429">
        <v>0.14799999999999999</v>
      </c>
      <c r="H111" s="227"/>
      <c r="I111" s="227"/>
    </row>
    <row r="112" spans="1:9">
      <c r="A112" s="227"/>
      <c r="B112" s="73" t="s">
        <v>33</v>
      </c>
      <c r="C112" s="137">
        <v>0.19500000000000001</v>
      </c>
      <c r="D112" s="73">
        <v>545</v>
      </c>
      <c r="E112" s="137"/>
      <c r="F112" s="429">
        <v>0.14799999999999999</v>
      </c>
      <c r="H112" s="227"/>
      <c r="I112" s="227"/>
    </row>
    <row r="113" spans="1:9">
      <c r="A113" s="227"/>
      <c r="B113" s="74" t="s">
        <v>30</v>
      </c>
      <c r="D113" s="74">
        <v>537</v>
      </c>
      <c r="E113" s="138">
        <v>0.20100000000000001</v>
      </c>
      <c r="F113" s="429">
        <v>0.14799999999999999</v>
      </c>
      <c r="H113" s="227"/>
      <c r="I113" s="227"/>
    </row>
    <row r="114" spans="1:9">
      <c r="A114" s="227"/>
      <c r="B114" s="130"/>
      <c r="C114" s="131"/>
      <c r="D114" s="131"/>
      <c r="E114" s="131"/>
      <c r="F114" s="132"/>
      <c r="G114" s="132"/>
      <c r="H114" s="227"/>
      <c r="I114" s="227"/>
    </row>
    <row r="115" spans="1:9" ht="25.15" customHeight="1">
      <c r="A115" s="455" t="s">
        <v>356</v>
      </c>
      <c r="B115" s="455"/>
      <c r="C115" s="455"/>
      <c r="D115" s="455"/>
      <c r="E115" s="455"/>
      <c r="F115" s="455"/>
      <c r="G115" s="455"/>
      <c r="H115" s="455"/>
      <c r="I115" s="455"/>
    </row>
    <row r="116" spans="1:9" ht="97.15" customHeight="1">
      <c r="A116" s="455" t="s">
        <v>357</v>
      </c>
      <c r="B116" s="455"/>
      <c r="C116" s="455"/>
      <c r="D116" s="455"/>
      <c r="E116" s="455"/>
      <c r="F116" s="455"/>
      <c r="G116" s="455"/>
      <c r="H116" s="455"/>
      <c r="I116" s="455"/>
    </row>
    <row r="118" spans="1:9" s="84" customFormat="1">
      <c r="A118" s="454" t="s">
        <v>449</v>
      </c>
      <c r="B118" s="454"/>
      <c r="C118" s="454"/>
      <c r="D118" s="454"/>
      <c r="E118" s="454"/>
      <c r="F118" s="454"/>
      <c r="G118" s="454"/>
      <c r="H118" s="454"/>
      <c r="I118" s="454"/>
    </row>
    <row r="120" spans="1:9">
      <c r="A120" s="227"/>
      <c r="B120" s="227"/>
      <c r="C120" s="260" t="s">
        <v>346</v>
      </c>
      <c r="D120" s="260" t="s">
        <v>347</v>
      </c>
      <c r="E120" s="260"/>
      <c r="F120" s="260"/>
      <c r="H120" s="227"/>
      <c r="I120" s="227"/>
    </row>
    <row r="121" spans="1:9">
      <c r="A121" s="227"/>
      <c r="B121" s="73">
        <v>2013</v>
      </c>
      <c r="C121" s="139">
        <v>0.13900000000000001</v>
      </c>
      <c r="D121" s="140">
        <v>561</v>
      </c>
      <c r="E121" s="139"/>
      <c r="F121" s="140"/>
      <c r="H121" s="227"/>
      <c r="I121" s="227"/>
    </row>
    <row r="122" spans="1:9">
      <c r="A122" s="227"/>
      <c r="B122" s="73">
        <v>2014</v>
      </c>
      <c r="C122" s="139">
        <v>0.159</v>
      </c>
      <c r="D122" s="140">
        <v>497</v>
      </c>
      <c r="E122" s="139"/>
      <c r="F122" s="140"/>
      <c r="H122" s="227"/>
      <c r="I122" s="227"/>
    </row>
    <row r="123" spans="1:9">
      <c r="A123" s="227"/>
      <c r="B123" s="73">
        <v>2015</v>
      </c>
      <c r="C123" s="139">
        <v>0.14199999999999999</v>
      </c>
      <c r="D123" s="140">
        <v>526</v>
      </c>
      <c r="E123" s="139"/>
      <c r="F123" s="140"/>
      <c r="H123" s="227"/>
      <c r="I123" s="227"/>
    </row>
    <row r="124" spans="1:9">
      <c r="A124" s="227"/>
      <c r="B124" s="73">
        <v>2016</v>
      </c>
      <c r="C124" s="139">
        <v>0.155</v>
      </c>
      <c r="D124" s="140">
        <v>303</v>
      </c>
      <c r="E124" s="139"/>
      <c r="F124" s="140"/>
      <c r="H124" s="227"/>
      <c r="I124" s="227"/>
    </row>
    <row r="125" spans="1:9">
      <c r="A125" s="227"/>
      <c r="B125" s="73">
        <v>2017</v>
      </c>
      <c r="C125" s="137">
        <v>0.20100000000000001</v>
      </c>
      <c r="D125" s="73">
        <v>537</v>
      </c>
      <c r="E125" s="137"/>
      <c r="F125" s="73"/>
      <c r="H125" s="227"/>
      <c r="I125" s="227"/>
    </row>
    <row r="126" spans="1:9">
      <c r="A126" s="227"/>
      <c r="B126" s="3"/>
      <c r="C126" s="3"/>
      <c r="D126" s="3"/>
      <c r="E126" s="3"/>
      <c r="F126" s="3"/>
      <c r="G126" s="3"/>
      <c r="H126" s="227"/>
      <c r="I126" s="227"/>
    </row>
    <row r="127" spans="1:9" ht="25.15" customHeight="1">
      <c r="A127" s="455" t="s">
        <v>356</v>
      </c>
      <c r="B127" s="455"/>
      <c r="C127" s="455"/>
      <c r="D127" s="455"/>
      <c r="E127" s="455"/>
      <c r="F127" s="455"/>
      <c r="G127" s="455"/>
      <c r="H127" s="455"/>
      <c r="I127" s="455"/>
    </row>
    <row r="128" spans="1:9" ht="95.1" customHeight="1">
      <c r="A128" s="455" t="s">
        <v>357</v>
      </c>
      <c r="B128" s="455"/>
      <c r="C128" s="455"/>
      <c r="D128" s="455"/>
      <c r="E128" s="455"/>
      <c r="F128" s="455"/>
      <c r="G128" s="455"/>
      <c r="H128" s="455"/>
      <c r="I128" s="455"/>
    </row>
    <row r="130" spans="1:9" s="84" customFormat="1" ht="15" customHeight="1">
      <c r="A130" s="454" t="s">
        <v>463</v>
      </c>
      <c r="B130" s="454"/>
      <c r="C130" s="454"/>
      <c r="D130" s="454"/>
      <c r="E130" s="454"/>
      <c r="F130" s="454"/>
      <c r="G130" s="454"/>
      <c r="H130" s="454"/>
      <c r="I130" s="454"/>
    </row>
    <row r="132" spans="1:9">
      <c r="A132" s="227"/>
      <c r="B132" s="85" t="s">
        <v>350</v>
      </c>
      <c r="C132" s="260" t="s">
        <v>346</v>
      </c>
      <c r="D132" s="260" t="s">
        <v>347</v>
      </c>
      <c r="E132" s="260"/>
      <c r="F132" s="260"/>
      <c r="H132" s="227"/>
      <c r="I132" s="227"/>
    </row>
    <row r="133" spans="1:9">
      <c r="A133" s="227"/>
      <c r="B133" s="21" t="s">
        <v>373</v>
      </c>
      <c r="C133" s="135">
        <v>0.255</v>
      </c>
      <c r="D133" s="136">
        <v>365</v>
      </c>
      <c r="E133" s="135"/>
      <c r="F133" s="136"/>
      <c r="H133" s="227"/>
      <c r="I133" s="227"/>
    </row>
    <row r="134" spans="1:9">
      <c r="A134" s="227"/>
      <c r="B134" s="21" t="s">
        <v>372</v>
      </c>
      <c r="C134" s="135">
        <v>0.20200000000000001</v>
      </c>
      <c r="D134" s="136">
        <v>88</v>
      </c>
      <c r="E134" s="135"/>
      <c r="F134" s="136"/>
      <c r="H134" s="227"/>
      <c r="I134" s="227"/>
    </row>
    <row r="135" spans="1:9">
      <c r="A135" s="227"/>
      <c r="B135" s="21" t="s">
        <v>351</v>
      </c>
      <c r="C135" s="135" t="s">
        <v>278</v>
      </c>
      <c r="D135" s="136">
        <v>39</v>
      </c>
      <c r="E135" s="135"/>
      <c r="F135" s="136"/>
      <c r="H135" s="227"/>
      <c r="I135" s="227"/>
    </row>
    <row r="136" spans="1:9" s="227" customFormat="1">
      <c r="B136" s="21" t="s">
        <v>371</v>
      </c>
      <c r="C136" s="135" t="s">
        <v>278</v>
      </c>
      <c r="D136" s="136">
        <v>28</v>
      </c>
      <c r="E136" s="135"/>
      <c r="F136" s="136"/>
    </row>
    <row r="137" spans="1:9" s="227" customFormat="1">
      <c r="B137" s="21" t="s">
        <v>374</v>
      </c>
      <c r="C137" s="135" t="s">
        <v>278</v>
      </c>
      <c r="D137" s="136">
        <v>10</v>
      </c>
      <c r="E137" s="135"/>
      <c r="F137" s="136"/>
    </row>
    <row r="138" spans="1:9" s="374" customFormat="1">
      <c r="B138" s="375"/>
      <c r="C138" s="376"/>
      <c r="D138" s="377"/>
      <c r="E138" s="376"/>
      <c r="F138" s="377"/>
    </row>
    <row r="139" spans="1:9" s="374" customFormat="1">
      <c r="A139" s="455" t="s">
        <v>356</v>
      </c>
      <c r="B139" s="455"/>
      <c r="C139" s="455"/>
      <c r="D139" s="455"/>
      <c r="E139" s="455"/>
      <c r="F139" s="455"/>
      <c r="G139" s="455"/>
      <c r="H139" s="455"/>
      <c r="I139" s="455"/>
    </row>
    <row r="140" spans="1:9" s="369" customFormat="1">
      <c r="A140" s="455" t="s">
        <v>357</v>
      </c>
      <c r="B140" s="455"/>
      <c r="C140" s="455"/>
      <c r="D140" s="455"/>
      <c r="E140" s="455"/>
      <c r="F140" s="455"/>
      <c r="G140" s="455"/>
      <c r="H140" s="455"/>
      <c r="I140" s="455"/>
    </row>
    <row r="141" spans="1:9" s="369" customFormat="1">
      <c r="B141" s="370"/>
      <c r="C141" s="372"/>
      <c r="D141" s="373"/>
      <c r="E141" s="372"/>
      <c r="F141" s="373"/>
    </row>
    <row r="142" spans="1:9" s="441" customFormat="1">
      <c r="B142" s="375"/>
      <c r="C142" s="376"/>
      <c r="D142" s="377"/>
      <c r="E142" s="376"/>
      <c r="F142" s="377"/>
    </row>
    <row r="143" spans="1:9" s="369" customFormat="1">
      <c r="A143" s="454" t="s">
        <v>464</v>
      </c>
      <c r="B143" s="454"/>
      <c r="C143" s="454"/>
      <c r="D143" s="454"/>
      <c r="E143" s="454"/>
      <c r="F143" s="454"/>
      <c r="G143" s="454"/>
      <c r="H143" s="454"/>
      <c r="I143" s="454"/>
    </row>
    <row r="144" spans="1:9">
      <c r="A144" s="227"/>
      <c r="B144" s="21"/>
      <c r="C144" s="135"/>
      <c r="D144" s="135"/>
      <c r="E144" s="135"/>
      <c r="F144" s="136"/>
      <c r="G144" s="136"/>
      <c r="H144" s="227"/>
      <c r="I144" s="227"/>
    </row>
    <row r="145" spans="1:9">
      <c r="A145" s="227"/>
      <c r="B145" s="94" t="s">
        <v>352</v>
      </c>
      <c r="C145" s="141" t="s">
        <v>346</v>
      </c>
      <c r="D145" s="141" t="s">
        <v>347</v>
      </c>
      <c r="E145" s="141"/>
      <c r="F145" s="141"/>
      <c r="H145" s="227"/>
      <c r="I145" s="227"/>
    </row>
    <row r="146" spans="1:9">
      <c r="A146" s="227"/>
      <c r="B146" s="21" t="s">
        <v>353</v>
      </c>
      <c r="C146" s="135">
        <v>0.159</v>
      </c>
      <c r="D146" s="136">
        <v>208</v>
      </c>
      <c r="E146" s="135"/>
      <c r="F146" s="136"/>
      <c r="H146" s="227"/>
      <c r="I146" s="227"/>
    </row>
    <row r="147" spans="1:9">
      <c r="A147" s="227"/>
      <c r="B147" s="21" t="s">
        <v>354</v>
      </c>
      <c r="C147" s="135">
        <v>0.23499999999999999</v>
      </c>
      <c r="D147" s="136">
        <v>329</v>
      </c>
      <c r="E147" s="135"/>
      <c r="F147" s="136"/>
      <c r="H147" s="227"/>
      <c r="I147" s="227"/>
    </row>
    <row r="148" spans="1:9">
      <c r="A148" s="227"/>
      <c r="B148" s="3"/>
      <c r="C148" s="22"/>
      <c r="D148" s="22"/>
      <c r="E148" s="22"/>
      <c r="F148" s="22"/>
      <c r="G148" s="22"/>
      <c r="H148" s="227"/>
      <c r="I148" s="227"/>
    </row>
    <row r="149" spans="1:9" ht="25.15" customHeight="1">
      <c r="A149" s="455" t="s">
        <v>356</v>
      </c>
      <c r="B149" s="455"/>
      <c r="C149" s="455"/>
      <c r="D149" s="455"/>
      <c r="E149" s="455"/>
      <c r="F149" s="455"/>
      <c r="G149" s="455"/>
      <c r="H149" s="455"/>
      <c r="I149" s="455"/>
    </row>
    <row r="150" spans="1:9" ht="95.1" customHeight="1">
      <c r="A150" s="455" t="s">
        <v>357</v>
      </c>
      <c r="B150" s="455"/>
      <c r="C150" s="455"/>
      <c r="D150" s="455"/>
      <c r="E150" s="455"/>
      <c r="F150" s="455"/>
      <c r="G150" s="455"/>
      <c r="H150" s="455"/>
      <c r="I150" s="455"/>
    </row>
  </sheetData>
  <sortState ref="B88:D108">
    <sortCondition ref="C88:C108"/>
  </sortState>
  <mergeCells count="27">
    <mergeCell ref="A150:I150"/>
    <mergeCell ref="A118:I118"/>
    <mergeCell ref="A127:I127"/>
    <mergeCell ref="A128:I128"/>
    <mergeCell ref="A149:I149"/>
    <mergeCell ref="A130:I130"/>
    <mergeCell ref="A143:I143"/>
    <mergeCell ref="A139:I139"/>
    <mergeCell ref="A140:I140"/>
    <mergeCell ref="A55:I55"/>
    <mergeCell ref="A90:I90"/>
    <mergeCell ref="A115:I115"/>
    <mergeCell ref="A116:I116"/>
    <mergeCell ref="A69:I69"/>
    <mergeCell ref="A87:I87"/>
    <mergeCell ref="A88:I88"/>
    <mergeCell ref="A57:I57"/>
    <mergeCell ref="A66:I66"/>
    <mergeCell ref="A67:I67"/>
    <mergeCell ref="A78:I78"/>
    <mergeCell ref="A79:I79"/>
    <mergeCell ref="A81:I81"/>
    <mergeCell ref="A29:I29"/>
    <mergeCell ref="A1:I1"/>
    <mergeCell ref="A26:I26"/>
    <mergeCell ref="A27:I27"/>
    <mergeCell ref="A54:I5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93"/>
  <sheetViews>
    <sheetView topLeftCell="A73" workbookViewId="0">
      <selection activeCell="N98" sqref="N98"/>
    </sheetView>
  </sheetViews>
  <sheetFormatPr defaultRowHeight="15"/>
  <sheetData>
    <row r="1" spans="1:10" s="84" customFormat="1">
      <c r="A1" s="193" t="s">
        <v>358</v>
      </c>
    </row>
    <row r="3" spans="1:10">
      <c r="A3" s="33"/>
      <c r="B3" s="33"/>
      <c r="C3" s="476" t="s">
        <v>359</v>
      </c>
      <c r="D3" s="476"/>
      <c r="E3" s="261"/>
      <c r="F3" s="476"/>
      <c r="G3" s="476"/>
      <c r="H3" s="476"/>
      <c r="I3" s="33"/>
      <c r="J3" s="33"/>
    </row>
    <row r="4" spans="1:10">
      <c r="A4" s="33"/>
      <c r="B4" s="208"/>
      <c r="C4" t="s">
        <v>495</v>
      </c>
      <c r="D4" s="209">
        <v>2017</v>
      </c>
      <c r="E4" s="209">
        <v>2018</v>
      </c>
      <c r="F4" s="24" t="s">
        <v>496</v>
      </c>
      <c r="G4" s="24"/>
      <c r="H4" s="209"/>
      <c r="I4" s="33"/>
      <c r="J4" s="33"/>
    </row>
    <row r="5" spans="1:10">
      <c r="A5" s="33"/>
      <c r="B5" s="205" t="s">
        <v>35</v>
      </c>
      <c r="D5" s="26">
        <v>2013</v>
      </c>
      <c r="E5" s="200">
        <v>2059</v>
      </c>
      <c r="F5" s="201"/>
      <c r="G5" s="201"/>
      <c r="H5" s="202"/>
      <c r="I5" s="33"/>
      <c r="J5" s="33"/>
    </row>
    <row r="6" spans="1:10">
      <c r="A6" s="33"/>
      <c r="B6" s="205" t="s">
        <v>32</v>
      </c>
      <c r="D6" s="26">
        <v>2417</v>
      </c>
      <c r="E6" s="200">
        <v>2411</v>
      </c>
      <c r="F6" s="201"/>
      <c r="G6" s="201"/>
      <c r="H6" s="202"/>
      <c r="I6" s="33"/>
      <c r="J6" s="33"/>
    </row>
    <row r="7" spans="1:10">
      <c r="A7" s="33"/>
      <c r="B7" s="205" t="s">
        <v>28</v>
      </c>
      <c r="D7" s="211">
        <v>2961</v>
      </c>
      <c r="E7" s="212">
        <v>2970</v>
      </c>
      <c r="F7" s="203"/>
      <c r="G7" s="201"/>
      <c r="H7" s="204"/>
      <c r="I7" s="33"/>
      <c r="J7" s="33"/>
    </row>
    <row r="8" spans="1:10" ht="25.5">
      <c r="A8" s="33"/>
      <c r="B8" s="205" t="s">
        <v>19</v>
      </c>
      <c r="D8" s="26">
        <v>3529</v>
      </c>
      <c r="E8" s="200">
        <v>3500</v>
      </c>
      <c r="F8" s="201"/>
      <c r="G8" s="201"/>
      <c r="H8" s="202"/>
      <c r="I8" s="33"/>
      <c r="J8" s="33"/>
    </row>
    <row r="9" spans="1:10">
      <c r="A9" s="33"/>
      <c r="B9" s="205" t="s">
        <v>22</v>
      </c>
      <c r="D9" s="26">
        <v>4259</v>
      </c>
      <c r="E9" s="200">
        <v>4284</v>
      </c>
      <c r="F9" s="201"/>
      <c r="G9" s="201"/>
      <c r="H9" s="202"/>
      <c r="I9" s="33"/>
      <c r="J9" s="33"/>
    </row>
    <row r="10" spans="1:10" ht="25.5">
      <c r="A10" s="33"/>
      <c r="B10" s="205" t="s">
        <v>39</v>
      </c>
      <c r="D10" s="26">
        <v>4882</v>
      </c>
      <c r="E10" s="200">
        <v>5051</v>
      </c>
      <c r="F10" s="201"/>
      <c r="G10" s="201"/>
      <c r="H10" s="202"/>
      <c r="I10" s="33"/>
      <c r="J10" s="33"/>
    </row>
    <row r="11" spans="1:10">
      <c r="A11" s="33"/>
      <c r="B11" s="210" t="s">
        <v>36</v>
      </c>
      <c r="D11" s="26">
        <v>7630</v>
      </c>
      <c r="E11" s="200">
        <v>7754</v>
      </c>
      <c r="F11" s="201"/>
      <c r="G11" s="201"/>
      <c r="H11" s="202"/>
      <c r="I11" s="33"/>
      <c r="J11" s="33"/>
    </row>
    <row r="12" spans="1:10">
      <c r="A12" s="33"/>
      <c r="B12" s="205" t="s">
        <v>21</v>
      </c>
      <c r="D12" s="26">
        <v>8867</v>
      </c>
      <c r="E12" s="200">
        <v>9004</v>
      </c>
      <c r="F12" s="201"/>
      <c r="G12" s="201"/>
      <c r="H12" s="202"/>
      <c r="I12" s="33"/>
      <c r="J12" s="33"/>
    </row>
    <row r="13" spans="1:10" ht="25.5">
      <c r="A13" s="33"/>
      <c r="B13" s="205" t="s">
        <v>27</v>
      </c>
      <c r="D13" s="26">
        <v>8924</v>
      </c>
      <c r="E13" s="200">
        <v>8997</v>
      </c>
      <c r="F13" s="201"/>
      <c r="G13" s="201"/>
      <c r="H13" s="202"/>
      <c r="I13" s="33"/>
      <c r="J13" s="33"/>
    </row>
    <row r="14" spans="1:10">
      <c r="A14" s="33"/>
      <c r="B14" s="291" t="s">
        <v>30</v>
      </c>
      <c r="C14" s="433">
        <v>10297</v>
      </c>
      <c r="D14" s="288">
        <v>10297</v>
      </c>
      <c r="E14" s="292">
        <v>10275</v>
      </c>
      <c r="F14" s="434">
        <v>10275</v>
      </c>
      <c r="G14" s="201"/>
      <c r="H14" s="202"/>
      <c r="I14" s="33"/>
      <c r="J14" s="33"/>
    </row>
    <row r="15" spans="1:10">
      <c r="A15" s="33"/>
      <c r="B15" s="205" t="s">
        <v>37</v>
      </c>
      <c r="D15" s="26">
        <v>12608</v>
      </c>
      <c r="E15" s="200">
        <v>12627</v>
      </c>
      <c r="F15" s="201"/>
      <c r="G15" s="201"/>
      <c r="H15" s="202"/>
      <c r="I15" s="33"/>
      <c r="J15" s="33"/>
    </row>
    <row r="16" spans="1:10" ht="25.5">
      <c r="A16" s="33"/>
      <c r="B16" s="205" t="s">
        <v>23</v>
      </c>
      <c r="D16" s="26">
        <v>13035</v>
      </c>
      <c r="E16" s="200">
        <v>13311</v>
      </c>
      <c r="F16" s="201"/>
      <c r="G16" s="201"/>
      <c r="H16" s="202"/>
      <c r="I16" s="33"/>
      <c r="J16" s="33"/>
    </row>
    <row r="17" spans="1:10">
      <c r="A17" s="33"/>
      <c r="B17" s="205" t="s">
        <v>20</v>
      </c>
      <c r="D17" s="26">
        <v>13528</v>
      </c>
      <c r="E17" s="200">
        <v>13526</v>
      </c>
      <c r="F17" s="201"/>
      <c r="G17" s="201"/>
      <c r="H17" s="202"/>
      <c r="I17" s="33"/>
      <c r="J17" s="33"/>
    </row>
    <row r="18" spans="1:10">
      <c r="A18" s="33"/>
      <c r="B18" s="21" t="s">
        <v>38</v>
      </c>
      <c r="D18" s="24">
        <v>14056</v>
      </c>
      <c r="E18" s="290">
        <v>14469</v>
      </c>
      <c r="F18" s="201"/>
      <c r="G18" s="201"/>
      <c r="H18" s="202"/>
      <c r="I18" s="33"/>
      <c r="J18" s="33"/>
    </row>
    <row r="19" spans="1:10">
      <c r="A19" s="33"/>
      <c r="B19" s="205" t="s">
        <v>29</v>
      </c>
      <c r="D19" s="26">
        <v>14921</v>
      </c>
      <c r="E19" s="200">
        <v>15217</v>
      </c>
      <c r="F19" s="201"/>
      <c r="G19" s="201"/>
      <c r="H19" s="202"/>
      <c r="I19" s="33"/>
      <c r="J19" s="33"/>
    </row>
    <row r="20" spans="1:10">
      <c r="A20" s="33"/>
      <c r="B20" s="205" t="s">
        <v>33</v>
      </c>
      <c r="D20" s="26">
        <v>15607</v>
      </c>
      <c r="E20" s="200">
        <v>15638</v>
      </c>
      <c r="F20" s="201"/>
      <c r="G20" s="201"/>
      <c r="H20" s="202"/>
      <c r="I20" s="33"/>
      <c r="J20" s="33"/>
    </row>
    <row r="21" spans="1:10">
      <c r="A21" s="33"/>
      <c r="B21" s="205" t="s">
        <v>31</v>
      </c>
      <c r="D21" s="26">
        <v>16299</v>
      </c>
      <c r="E21" s="200">
        <v>16605</v>
      </c>
      <c r="F21" s="201"/>
      <c r="G21" s="201"/>
      <c r="H21" s="202"/>
      <c r="I21" s="33"/>
      <c r="J21" s="33"/>
    </row>
    <row r="22" spans="1:10">
      <c r="A22" s="33"/>
      <c r="B22" s="205" t="s">
        <v>26</v>
      </c>
      <c r="D22" s="26">
        <v>18126</v>
      </c>
      <c r="E22" s="200">
        <v>18515</v>
      </c>
      <c r="F22" s="201"/>
      <c r="G22" s="201"/>
      <c r="H22" s="202"/>
      <c r="I22" s="33"/>
      <c r="J22" s="33"/>
    </row>
    <row r="23" spans="1:10" ht="25.5">
      <c r="A23" s="33"/>
      <c r="B23" s="205" t="s">
        <v>25</v>
      </c>
      <c r="D23" s="26">
        <v>18182</v>
      </c>
      <c r="E23" s="200">
        <v>18203</v>
      </c>
      <c r="F23" s="201"/>
      <c r="G23" s="201"/>
      <c r="H23" s="202"/>
      <c r="I23" s="33"/>
      <c r="J23" s="33"/>
    </row>
    <row r="24" spans="1:10">
      <c r="A24" s="33"/>
      <c r="B24" s="205" t="s">
        <v>34</v>
      </c>
      <c r="D24" s="26">
        <v>21553</v>
      </c>
      <c r="E24" s="200">
        <v>22189</v>
      </c>
      <c r="F24" s="201"/>
      <c r="G24" s="201"/>
      <c r="H24" s="202"/>
      <c r="I24" s="33"/>
      <c r="J24" s="33"/>
    </row>
    <row r="25" spans="1:10">
      <c r="A25" s="33"/>
      <c r="B25" s="205" t="s">
        <v>24</v>
      </c>
      <c r="D25" s="26">
        <v>24355</v>
      </c>
      <c r="E25" s="200">
        <v>24354</v>
      </c>
      <c r="F25" s="201"/>
      <c r="G25" s="201"/>
      <c r="H25" s="202"/>
      <c r="I25" s="33"/>
      <c r="J25" s="33"/>
    </row>
    <row r="26" spans="1:10" ht="25.5">
      <c r="A26" s="33"/>
      <c r="B26" s="205" t="s">
        <v>55</v>
      </c>
      <c r="D26" s="26">
        <v>238049</v>
      </c>
      <c r="E26" s="26">
        <v>240959</v>
      </c>
      <c r="F26" s="201"/>
      <c r="G26" s="201"/>
      <c r="H26" s="206"/>
      <c r="I26" s="33"/>
      <c r="J26" s="33"/>
    </row>
    <row r="27" spans="1:10" s="227" customFormat="1">
      <c r="A27" s="33"/>
      <c r="B27" s="205"/>
      <c r="C27" s="26"/>
      <c r="D27" s="26"/>
      <c r="E27" s="205"/>
      <c r="F27" s="201"/>
      <c r="G27" s="201"/>
      <c r="H27" s="206"/>
      <c r="I27" s="33"/>
      <c r="J27" s="33"/>
    </row>
    <row r="28" spans="1:10">
      <c r="A28" s="477" t="s">
        <v>360</v>
      </c>
      <c r="B28" s="477"/>
      <c r="C28" s="477"/>
      <c r="D28" s="477"/>
      <c r="E28" s="477"/>
      <c r="F28" s="477"/>
      <c r="G28" s="477"/>
      <c r="H28" s="477"/>
      <c r="I28" s="477"/>
      <c r="J28" s="477"/>
    </row>
    <row r="29" spans="1:10">
      <c r="A29" s="33" t="s">
        <v>361</v>
      </c>
      <c r="B29" s="33"/>
      <c r="C29" s="33"/>
      <c r="D29" s="33"/>
      <c r="E29" s="33"/>
      <c r="F29" s="33"/>
      <c r="G29" s="33"/>
      <c r="H29" s="33"/>
      <c r="I29" s="33"/>
      <c r="J29" s="33"/>
    </row>
    <row r="30" spans="1:10">
      <c r="A30" s="33" t="s">
        <v>362</v>
      </c>
      <c r="B30" s="33"/>
      <c r="C30" s="33"/>
      <c r="D30" s="33"/>
      <c r="E30" s="33"/>
      <c r="F30" s="33"/>
      <c r="G30" s="33"/>
      <c r="H30" s="33"/>
      <c r="I30" s="33"/>
      <c r="J30" s="33"/>
    </row>
    <row r="31" spans="1:10">
      <c r="A31" s="227" t="s">
        <v>536</v>
      </c>
      <c r="B31" s="227"/>
      <c r="C31" s="227"/>
      <c r="D31" s="227"/>
      <c r="E31" s="227"/>
      <c r="F31" s="227"/>
      <c r="G31" s="227"/>
      <c r="H31" s="227"/>
      <c r="I31" s="227"/>
      <c r="J31" s="227"/>
    </row>
    <row r="33" spans="1:10" s="84" customFormat="1">
      <c r="A33" s="193" t="s">
        <v>364</v>
      </c>
    </row>
    <row r="35" spans="1:10">
      <c r="A35" s="33"/>
      <c r="B35" s="33"/>
      <c r="C35" s="476" t="s">
        <v>365</v>
      </c>
      <c r="D35" s="476"/>
      <c r="E35" s="476"/>
      <c r="F35" s="33"/>
      <c r="G35" s="33"/>
      <c r="H35" s="33"/>
      <c r="I35" s="33"/>
      <c r="J35" s="33"/>
    </row>
    <row r="36" spans="1:10">
      <c r="A36" s="33"/>
      <c r="B36" s="60"/>
      <c r="C36" t="s">
        <v>495</v>
      </c>
      <c r="D36" s="261">
        <v>2017</v>
      </c>
      <c r="E36" s="435" t="s">
        <v>498</v>
      </c>
      <c r="F36" s="251">
        <v>2018</v>
      </c>
      <c r="G36" s="33" t="s">
        <v>497</v>
      </c>
      <c r="H36" s="437" t="s">
        <v>499</v>
      </c>
      <c r="I36" s="33"/>
      <c r="J36" s="33"/>
    </row>
    <row r="37" spans="1:10">
      <c r="A37" s="33"/>
      <c r="B37" s="63" t="s">
        <v>37</v>
      </c>
      <c r="D37" s="249">
        <v>0.13289999999999999</v>
      </c>
      <c r="E37" s="436">
        <v>0.17599999999999999</v>
      </c>
      <c r="F37" s="252">
        <v>0.13689999999999999</v>
      </c>
      <c r="G37" s="157"/>
      <c r="H37" s="438">
        <v>0.17899999999999999</v>
      </c>
      <c r="I37" s="33"/>
      <c r="J37" s="33"/>
    </row>
    <row r="38" spans="1:10">
      <c r="A38" s="33"/>
      <c r="B38" s="63" t="s">
        <v>26</v>
      </c>
      <c r="D38" s="249">
        <v>0.14119999999999999</v>
      </c>
      <c r="E38" s="436">
        <v>0.17599999999999999</v>
      </c>
      <c r="F38" s="252">
        <v>0.14380000000000001</v>
      </c>
      <c r="G38" s="157"/>
      <c r="H38" s="438">
        <v>0.17899999999999999</v>
      </c>
      <c r="I38" s="33"/>
      <c r="J38" s="33"/>
    </row>
    <row r="39" spans="1:10">
      <c r="A39" s="33"/>
      <c r="B39" s="63" t="s">
        <v>29</v>
      </c>
      <c r="D39" s="249">
        <v>0.15079999999999999</v>
      </c>
      <c r="E39" s="436">
        <v>0.17599999999999999</v>
      </c>
      <c r="F39" s="252">
        <v>0.15340000000000001</v>
      </c>
      <c r="G39" s="157"/>
      <c r="H39" s="438">
        <v>0.17899999999999999</v>
      </c>
      <c r="I39" s="33"/>
      <c r="J39" s="33"/>
    </row>
    <row r="40" spans="1:10">
      <c r="A40" s="33"/>
      <c r="B40" s="63" t="s">
        <v>34</v>
      </c>
      <c r="D40" s="249">
        <v>0.1512</v>
      </c>
      <c r="E40" s="436">
        <v>0.17599999999999999</v>
      </c>
      <c r="F40" s="252">
        <v>0.15359999999999999</v>
      </c>
      <c r="G40" s="157"/>
      <c r="H40" s="438">
        <v>0.17899999999999999</v>
      </c>
      <c r="I40" s="33"/>
      <c r="J40" s="33"/>
    </row>
    <row r="41" spans="1:10">
      <c r="A41" s="33"/>
      <c r="B41" s="64" t="s">
        <v>30</v>
      </c>
      <c r="C41" s="213">
        <v>0.16300000000000001</v>
      </c>
      <c r="D41" s="430">
        <v>0.1633</v>
      </c>
      <c r="E41" s="436">
        <v>0.17599999999999999</v>
      </c>
      <c r="F41" s="431">
        <v>0.16270000000000001</v>
      </c>
      <c r="G41" s="398">
        <v>0.16300000000000001</v>
      </c>
      <c r="H41" s="438">
        <v>0.17899999999999999</v>
      </c>
      <c r="I41" s="33"/>
      <c r="J41" s="33"/>
    </row>
    <row r="42" spans="1:10">
      <c r="A42" s="33"/>
      <c r="B42" s="375" t="s">
        <v>38</v>
      </c>
      <c r="C42" s="249"/>
      <c r="D42" s="249">
        <v>0.15820000000000001</v>
      </c>
      <c r="E42" s="215">
        <v>0.17599999999999999</v>
      </c>
      <c r="F42" s="252">
        <v>0.16309999999999999</v>
      </c>
      <c r="G42" s="252"/>
      <c r="H42" s="438">
        <v>0.17899999999999999</v>
      </c>
      <c r="I42" s="33"/>
      <c r="J42" s="33"/>
    </row>
    <row r="43" spans="1:10">
      <c r="A43" s="33"/>
      <c r="B43" s="63" t="s">
        <v>21</v>
      </c>
      <c r="D43" s="249">
        <v>0.16500000000000001</v>
      </c>
      <c r="E43" s="436">
        <v>0.17599999999999999</v>
      </c>
      <c r="F43" s="252">
        <v>0.16819999999999999</v>
      </c>
      <c r="G43" s="157"/>
      <c r="H43" s="438">
        <v>0.17899999999999999</v>
      </c>
      <c r="I43" s="33"/>
      <c r="J43" s="33"/>
    </row>
    <row r="44" spans="1:10" ht="25.5">
      <c r="A44" s="33"/>
      <c r="B44" s="63" t="s">
        <v>39</v>
      </c>
      <c r="D44" s="249">
        <v>0.1681</v>
      </c>
      <c r="E44" s="436">
        <v>0.17599999999999999</v>
      </c>
      <c r="F44" s="252">
        <v>0.17249999999999999</v>
      </c>
      <c r="G44" s="157"/>
      <c r="H44" s="438">
        <v>0.17899999999999999</v>
      </c>
      <c r="I44" s="33"/>
      <c r="J44" s="33"/>
    </row>
    <row r="45" spans="1:10">
      <c r="A45" s="33"/>
      <c r="B45" s="53" t="s">
        <v>36</v>
      </c>
      <c r="D45" s="249">
        <v>0.17119999999999999</v>
      </c>
      <c r="E45" s="436">
        <v>0.17599999999999999</v>
      </c>
      <c r="F45" s="252">
        <v>0.17480000000000001</v>
      </c>
      <c r="G45" s="157"/>
      <c r="H45" s="438">
        <v>0.17899999999999999</v>
      </c>
      <c r="I45" s="33"/>
      <c r="J45" s="33"/>
    </row>
    <row r="46" spans="1:10">
      <c r="A46" s="33"/>
      <c r="B46" s="63" t="s">
        <v>20</v>
      </c>
      <c r="D46" s="249">
        <v>0.1782</v>
      </c>
      <c r="E46" s="436">
        <v>0.17599999999999999</v>
      </c>
      <c r="F46" s="252">
        <v>0.18060000000000001</v>
      </c>
      <c r="G46" s="157"/>
      <c r="H46" s="438">
        <v>0.17899999999999999</v>
      </c>
      <c r="I46" s="33"/>
      <c r="J46" s="33"/>
    </row>
    <row r="47" spans="1:10">
      <c r="A47" s="33"/>
      <c r="B47" s="63" t="s">
        <v>24</v>
      </c>
      <c r="D47" s="249">
        <v>0.17860000000000001</v>
      </c>
      <c r="E47" s="436">
        <v>0.17599999999999999</v>
      </c>
      <c r="F47" s="252">
        <v>0.18090000000000001</v>
      </c>
      <c r="G47" s="157"/>
      <c r="H47" s="438">
        <v>0.17899999999999999</v>
      </c>
      <c r="I47" s="33"/>
      <c r="J47" s="33"/>
    </row>
    <row r="48" spans="1:10">
      <c r="A48" s="33"/>
      <c r="B48" s="63" t="s">
        <v>28</v>
      </c>
      <c r="D48" s="250">
        <v>0.17929999999999999</v>
      </c>
      <c r="E48" s="436">
        <v>0.17599999999999999</v>
      </c>
      <c r="F48" s="253">
        <v>0.1837</v>
      </c>
      <c r="G48" s="157"/>
      <c r="H48" s="438">
        <v>0.17899999999999999</v>
      </c>
      <c r="I48" s="33"/>
      <c r="J48" s="33"/>
    </row>
    <row r="49" spans="1:10" ht="25.5">
      <c r="A49" s="33"/>
      <c r="B49" s="63" t="s">
        <v>25</v>
      </c>
      <c r="D49" s="249">
        <v>0.18490000000000001</v>
      </c>
      <c r="E49" s="436">
        <v>0.17599999999999999</v>
      </c>
      <c r="F49" s="252">
        <v>0.18709999999999999</v>
      </c>
      <c r="G49" s="157"/>
      <c r="H49" s="438">
        <v>0.17899999999999999</v>
      </c>
      <c r="I49" s="33"/>
      <c r="J49" s="33"/>
    </row>
    <row r="50" spans="1:10" ht="25.5">
      <c r="A50" s="33"/>
      <c r="B50" s="63" t="s">
        <v>19</v>
      </c>
      <c r="D50" s="249">
        <v>0.1862</v>
      </c>
      <c r="E50" s="436">
        <v>0.17599999999999999</v>
      </c>
      <c r="F50" s="252">
        <v>0.18779999999999999</v>
      </c>
      <c r="G50" s="157"/>
      <c r="H50" s="438">
        <v>0.17899999999999999</v>
      </c>
      <c r="I50" s="33"/>
      <c r="J50" s="33"/>
    </row>
    <row r="51" spans="1:10">
      <c r="A51" s="33"/>
      <c r="B51" s="63" t="s">
        <v>35</v>
      </c>
      <c r="D51" s="249">
        <v>0.18609999999999999</v>
      </c>
      <c r="E51" s="436">
        <v>0.17599999999999999</v>
      </c>
      <c r="F51" s="252">
        <v>0.19170000000000001</v>
      </c>
      <c r="G51" s="157"/>
      <c r="H51" s="438">
        <v>0.17899999999999999</v>
      </c>
      <c r="I51" s="33"/>
      <c r="J51" s="33"/>
    </row>
    <row r="52" spans="1:10">
      <c r="A52" s="33"/>
      <c r="B52" s="63" t="s">
        <v>33</v>
      </c>
      <c r="D52" s="249">
        <v>0.187</v>
      </c>
      <c r="E52" s="436">
        <v>0.17599999999999999</v>
      </c>
      <c r="F52" s="252">
        <v>0.1918</v>
      </c>
      <c r="G52" s="157"/>
      <c r="H52" s="438">
        <v>0.17899999999999999</v>
      </c>
      <c r="I52" s="33"/>
      <c r="J52" s="33"/>
    </row>
    <row r="53" spans="1:10" ht="25.5">
      <c r="A53" s="33"/>
      <c r="B53" s="63" t="s">
        <v>23</v>
      </c>
      <c r="D53" s="249">
        <v>0.18990000000000001</v>
      </c>
      <c r="E53" s="436">
        <v>0.17599999999999999</v>
      </c>
      <c r="F53" s="252">
        <v>0.1925</v>
      </c>
      <c r="G53" s="157"/>
      <c r="H53" s="438">
        <v>0.17899999999999999</v>
      </c>
      <c r="I53" s="33"/>
      <c r="J53" s="33"/>
    </row>
    <row r="54" spans="1:10" ht="25.5">
      <c r="A54" s="33"/>
      <c r="B54" s="63" t="s">
        <v>27</v>
      </c>
      <c r="D54" s="249">
        <v>0.188</v>
      </c>
      <c r="E54" s="436">
        <v>0.17599999999999999</v>
      </c>
      <c r="F54" s="252">
        <v>0.19320000000000001</v>
      </c>
      <c r="G54" s="157"/>
      <c r="H54" s="438">
        <v>0.17899999999999999</v>
      </c>
      <c r="I54" s="33"/>
      <c r="J54" s="33"/>
    </row>
    <row r="55" spans="1:10">
      <c r="A55" s="33"/>
      <c r="B55" s="63" t="s">
        <v>32</v>
      </c>
      <c r="D55" s="249">
        <v>0.1971</v>
      </c>
      <c r="E55" s="436">
        <v>0.17599999999999999</v>
      </c>
      <c r="F55" s="252">
        <v>0.19489999999999999</v>
      </c>
      <c r="G55" s="157"/>
      <c r="H55" s="438">
        <v>0.17899999999999999</v>
      </c>
      <c r="I55" s="33"/>
      <c r="J55" s="33"/>
    </row>
    <row r="56" spans="1:10">
      <c r="A56" s="33"/>
      <c r="B56" s="63" t="s">
        <v>22</v>
      </c>
      <c r="D56" s="249">
        <v>0.21029999999999999</v>
      </c>
      <c r="E56" s="436">
        <v>0.17599999999999999</v>
      </c>
      <c r="F56" s="252">
        <v>0.215</v>
      </c>
      <c r="G56" s="157"/>
      <c r="H56" s="438">
        <v>0.17899999999999999</v>
      </c>
      <c r="I56" s="33"/>
      <c r="J56" s="33"/>
    </row>
    <row r="57" spans="1:10">
      <c r="A57" s="33"/>
      <c r="B57" s="63" t="s">
        <v>31</v>
      </c>
      <c r="D57" s="249">
        <v>0.2339</v>
      </c>
      <c r="E57" s="436">
        <v>0.17599999999999999</v>
      </c>
      <c r="F57" s="252">
        <v>0.2387</v>
      </c>
      <c r="G57" s="157"/>
      <c r="H57" s="438">
        <v>0.17899999999999999</v>
      </c>
      <c r="I57" s="33"/>
      <c r="J57" s="33"/>
    </row>
    <row r="58" spans="1:10" ht="25.5">
      <c r="A58" s="33"/>
      <c r="B58" s="293" t="s">
        <v>55</v>
      </c>
      <c r="D58" s="294">
        <v>0.17630000000000001</v>
      </c>
      <c r="F58" s="295">
        <v>0.1794</v>
      </c>
      <c r="G58" s="157"/>
      <c r="H58" s="33"/>
      <c r="I58" s="33"/>
      <c r="J58" s="33"/>
    </row>
    <row r="59" spans="1:10" s="227" customFormat="1">
      <c r="A59" s="33"/>
      <c r="B59" s="293"/>
      <c r="C59" s="294"/>
      <c r="D59" s="295"/>
      <c r="F59" s="157"/>
      <c r="G59" s="33"/>
      <c r="H59" s="33"/>
      <c r="I59" s="33"/>
      <c r="J59" s="33"/>
    </row>
    <row r="60" spans="1:10">
      <c r="A60" s="477" t="s">
        <v>390</v>
      </c>
      <c r="B60" s="477"/>
      <c r="C60" s="477"/>
      <c r="D60" s="477"/>
      <c r="E60" s="477"/>
      <c r="F60" s="477"/>
      <c r="G60" s="477"/>
      <c r="H60" s="477"/>
      <c r="I60" s="477"/>
      <c r="J60" s="477"/>
    </row>
    <row r="61" spans="1:10">
      <c r="A61" s="33" t="s">
        <v>361</v>
      </c>
      <c r="B61" s="33"/>
      <c r="C61" s="33"/>
      <c r="D61" s="33"/>
      <c r="E61" s="33"/>
      <c r="F61" s="33"/>
      <c r="G61" s="33"/>
      <c r="H61" s="33"/>
      <c r="I61" s="33"/>
      <c r="J61" s="33"/>
    </row>
    <row r="62" spans="1:10">
      <c r="A62" s="33" t="s">
        <v>362</v>
      </c>
      <c r="B62" s="33"/>
      <c r="C62" s="33"/>
      <c r="D62" s="33"/>
      <c r="E62" s="33"/>
      <c r="F62" s="33"/>
      <c r="G62" s="33"/>
      <c r="H62" s="33"/>
      <c r="I62" s="33"/>
      <c r="J62" s="33"/>
    </row>
    <row r="63" spans="1:10">
      <c r="A63" s="227" t="s">
        <v>363</v>
      </c>
      <c r="B63" s="227"/>
      <c r="C63" s="227"/>
      <c r="D63" s="227"/>
      <c r="E63" s="227"/>
      <c r="F63" s="227"/>
      <c r="G63" s="227"/>
      <c r="H63" s="227"/>
      <c r="I63" s="227"/>
      <c r="J63" s="227"/>
    </row>
    <row r="65" spans="1:4" s="84" customFormat="1">
      <c r="A65" s="193" t="s">
        <v>366</v>
      </c>
    </row>
    <row r="67" spans="1:4">
      <c r="B67" s="227"/>
      <c r="C67" s="227" t="s">
        <v>359</v>
      </c>
    </row>
    <row r="68" spans="1:4">
      <c r="B68" s="227"/>
      <c r="C68" s="227" t="s">
        <v>208</v>
      </c>
      <c r="D68" t="s">
        <v>82</v>
      </c>
    </row>
    <row r="69" spans="1:4">
      <c r="B69" s="227" t="s">
        <v>35</v>
      </c>
      <c r="C69" s="227">
        <v>69</v>
      </c>
    </row>
    <row r="70" spans="1:4">
      <c r="B70" s="227" t="s">
        <v>28</v>
      </c>
      <c r="C70" s="227">
        <v>101</v>
      </c>
    </row>
    <row r="71" spans="1:4">
      <c r="B71" s="227" t="s">
        <v>32</v>
      </c>
      <c r="C71" s="227">
        <v>110</v>
      </c>
      <c r="D71" s="263"/>
    </row>
    <row r="72" spans="1:4">
      <c r="B72" s="227" t="s">
        <v>19</v>
      </c>
      <c r="C72" s="227">
        <v>116</v>
      </c>
    </row>
    <row r="73" spans="1:4">
      <c r="B73" s="227" t="s">
        <v>22</v>
      </c>
      <c r="C73" s="227">
        <v>182</v>
      </c>
    </row>
    <row r="74" spans="1:4">
      <c r="B74" s="227" t="s">
        <v>39</v>
      </c>
      <c r="C74" s="227">
        <v>207</v>
      </c>
    </row>
    <row r="75" spans="1:4">
      <c r="B75" s="227" t="s">
        <v>36</v>
      </c>
      <c r="C75" s="227">
        <v>340</v>
      </c>
      <c r="D75" s="263"/>
    </row>
    <row r="76" spans="1:4">
      <c r="B76" s="227" t="s">
        <v>27</v>
      </c>
      <c r="C76" s="227">
        <v>365</v>
      </c>
    </row>
    <row r="77" spans="1:4">
      <c r="B77" s="227" t="s">
        <v>21</v>
      </c>
      <c r="C77" s="227">
        <v>382</v>
      </c>
    </row>
    <row r="78" spans="1:4">
      <c r="B78" s="6" t="s">
        <v>30</v>
      </c>
      <c r="D78" s="6">
        <v>461</v>
      </c>
    </row>
    <row r="79" spans="1:4">
      <c r="B79" s="227" t="s">
        <v>23</v>
      </c>
      <c r="C79" s="227">
        <v>504</v>
      </c>
      <c r="D79" s="263"/>
    </row>
    <row r="80" spans="1:4">
      <c r="B80" s="227" t="s">
        <v>20</v>
      </c>
      <c r="C80" s="227">
        <v>644</v>
      </c>
    </row>
    <row r="81" spans="1:4">
      <c r="B81" s="227" t="s">
        <v>33</v>
      </c>
      <c r="C81" s="227">
        <v>650</v>
      </c>
      <c r="D81" s="263"/>
    </row>
    <row r="82" spans="1:4">
      <c r="B82" s="227" t="s">
        <v>29</v>
      </c>
      <c r="C82" s="227">
        <v>856</v>
      </c>
    </row>
    <row r="83" spans="1:4">
      <c r="A83" s="227"/>
      <c r="B83" s="227" t="s">
        <v>25</v>
      </c>
      <c r="C83" s="227">
        <v>907</v>
      </c>
    </row>
    <row r="84" spans="1:4">
      <c r="A84" s="227"/>
      <c r="B84" s="227" t="s">
        <v>37</v>
      </c>
      <c r="C84" s="227">
        <v>1053</v>
      </c>
    </row>
    <row r="85" spans="1:4">
      <c r="A85" s="227"/>
      <c r="B85" s="112" t="s">
        <v>38</v>
      </c>
      <c r="C85" s="112">
        <v>1103</v>
      </c>
    </row>
    <row r="86" spans="1:4">
      <c r="A86" s="227"/>
      <c r="B86" s="227" t="s">
        <v>26</v>
      </c>
      <c r="C86" s="227">
        <v>1269</v>
      </c>
    </row>
    <row r="87" spans="1:4">
      <c r="A87" s="227"/>
      <c r="B87" s="227" t="s">
        <v>24</v>
      </c>
      <c r="C87" s="227">
        <v>1338</v>
      </c>
      <c r="D87" s="263"/>
    </row>
    <row r="88" spans="1:4">
      <c r="A88" s="227"/>
      <c r="B88" s="227" t="s">
        <v>31</v>
      </c>
      <c r="C88" s="227">
        <v>1493</v>
      </c>
    </row>
    <row r="89" spans="1:4">
      <c r="A89" s="227"/>
      <c r="B89" s="227" t="s">
        <v>34</v>
      </c>
      <c r="C89" s="227">
        <v>1494</v>
      </c>
    </row>
    <row r="90" spans="1:4">
      <c r="A90" s="227"/>
      <c r="B90" s="227" t="s">
        <v>55</v>
      </c>
      <c r="C90" s="227">
        <v>13644</v>
      </c>
    </row>
    <row r="92" spans="1:4">
      <c r="A92" s="227" t="s">
        <v>367</v>
      </c>
      <c r="B92" s="227"/>
      <c r="C92" s="227"/>
    </row>
    <row r="93" spans="1:4">
      <c r="A93" t="s">
        <v>537</v>
      </c>
    </row>
  </sheetData>
  <sortState ref="B69:C89">
    <sortCondition ref="C69:C89"/>
  </sortState>
  <mergeCells count="5">
    <mergeCell ref="C3:D3"/>
    <mergeCell ref="F3:H3"/>
    <mergeCell ref="A28:J28"/>
    <mergeCell ref="C35:E35"/>
    <mergeCell ref="A60:J60"/>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448"/>
  <sheetViews>
    <sheetView workbookViewId="0">
      <selection activeCell="K409" sqref="K409"/>
    </sheetView>
  </sheetViews>
  <sheetFormatPr defaultRowHeight="15"/>
  <cols>
    <col min="2" max="5" width="9.140625" style="4"/>
  </cols>
  <sheetData>
    <row r="1" spans="1:6" s="195" customFormat="1">
      <c r="A1" s="196" t="s">
        <v>394</v>
      </c>
      <c r="B1" s="84"/>
      <c r="C1" s="84"/>
      <c r="D1" s="84"/>
      <c r="E1" s="84"/>
    </row>
    <row r="2" spans="1:6" ht="30">
      <c r="A2" s="227"/>
      <c r="B2" s="124" t="s">
        <v>14</v>
      </c>
      <c r="C2" s="124" t="s">
        <v>15</v>
      </c>
      <c r="D2" s="124" t="s">
        <v>16</v>
      </c>
      <c r="E2" s="124" t="s">
        <v>17</v>
      </c>
      <c r="F2" s="259" t="s">
        <v>18</v>
      </c>
    </row>
    <row r="3" spans="1:6">
      <c r="A3" s="227" t="s">
        <v>19</v>
      </c>
      <c r="B3" s="4">
        <v>21</v>
      </c>
      <c r="C3" s="4">
        <v>22</v>
      </c>
      <c r="D3" s="4">
        <v>20.875</v>
      </c>
      <c r="E3" s="4">
        <v>0.25</v>
      </c>
      <c r="F3" s="227">
        <v>2.1</v>
      </c>
    </row>
    <row r="4" spans="1:6">
      <c r="A4" s="227" t="s">
        <v>20</v>
      </c>
      <c r="B4" s="4">
        <v>20</v>
      </c>
      <c r="C4" s="4">
        <v>22</v>
      </c>
      <c r="D4" s="4">
        <v>19.875</v>
      </c>
      <c r="E4" s="4">
        <v>0.25</v>
      </c>
      <c r="F4" s="227"/>
    </row>
    <row r="5" spans="1:6">
      <c r="A5" s="227" t="s">
        <v>21</v>
      </c>
      <c r="B5" s="4">
        <v>19</v>
      </c>
      <c r="C5" s="4">
        <v>22</v>
      </c>
      <c r="D5" s="4">
        <v>18.875</v>
      </c>
      <c r="E5" s="4">
        <v>0.25</v>
      </c>
      <c r="F5" s="227"/>
    </row>
    <row r="6" spans="1:6">
      <c r="A6" s="227" t="s">
        <v>22</v>
      </c>
      <c r="B6" s="4">
        <v>18</v>
      </c>
      <c r="C6" s="4">
        <v>22</v>
      </c>
      <c r="D6" s="4">
        <v>17.875</v>
      </c>
      <c r="E6" s="4">
        <v>0.25</v>
      </c>
      <c r="F6" s="227"/>
    </row>
    <row r="7" spans="1:6">
      <c r="A7" s="227" t="s">
        <v>23</v>
      </c>
      <c r="B7" s="4">
        <v>17</v>
      </c>
      <c r="C7" s="4">
        <v>22</v>
      </c>
      <c r="D7" s="4">
        <v>16.875</v>
      </c>
      <c r="E7" s="4">
        <v>0.25</v>
      </c>
      <c r="F7" s="227"/>
    </row>
    <row r="8" spans="1:6">
      <c r="A8" s="227" t="s">
        <v>24</v>
      </c>
      <c r="B8" s="4">
        <v>16</v>
      </c>
      <c r="C8" s="4">
        <v>22</v>
      </c>
      <c r="D8" s="4">
        <v>15.875</v>
      </c>
      <c r="E8" s="4">
        <v>0.25</v>
      </c>
      <c r="F8" s="227"/>
    </row>
    <row r="9" spans="1:6">
      <c r="A9" s="227" t="s">
        <v>25</v>
      </c>
      <c r="B9" s="4">
        <v>15</v>
      </c>
      <c r="C9" s="4">
        <v>22</v>
      </c>
      <c r="D9" s="4">
        <v>14.875</v>
      </c>
      <c r="E9" s="4">
        <v>0.25</v>
      </c>
      <c r="F9" s="227"/>
    </row>
    <row r="10" spans="1:6">
      <c r="A10" s="227" t="s">
        <v>26</v>
      </c>
      <c r="B10" s="4">
        <v>14</v>
      </c>
      <c r="C10" s="4">
        <v>22</v>
      </c>
      <c r="D10" s="4">
        <v>13.875</v>
      </c>
      <c r="E10" s="4">
        <v>0.25</v>
      </c>
      <c r="F10" s="227"/>
    </row>
    <row r="11" spans="1:6">
      <c r="A11" s="227" t="s">
        <v>27</v>
      </c>
      <c r="B11" s="4">
        <v>13</v>
      </c>
      <c r="C11" s="4">
        <v>22</v>
      </c>
      <c r="D11" s="4">
        <v>12.875</v>
      </c>
      <c r="E11" s="4">
        <v>0.25</v>
      </c>
      <c r="F11" s="227"/>
    </row>
    <row r="12" spans="1:6">
      <c r="A12" s="227" t="s">
        <v>28</v>
      </c>
      <c r="B12" s="4">
        <v>12</v>
      </c>
      <c r="C12" s="4">
        <v>22</v>
      </c>
      <c r="D12" s="4">
        <v>11.875</v>
      </c>
      <c r="E12" s="4">
        <v>0.25</v>
      </c>
      <c r="F12" s="227"/>
    </row>
    <row r="13" spans="1:6">
      <c r="A13" s="227" t="s">
        <v>29</v>
      </c>
      <c r="B13" s="4">
        <v>11</v>
      </c>
      <c r="C13" s="4">
        <v>22</v>
      </c>
      <c r="D13" s="4">
        <v>10.875</v>
      </c>
      <c r="E13" s="4">
        <v>0.25</v>
      </c>
      <c r="F13" s="227"/>
    </row>
    <row r="14" spans="1:6">
      <c r="A14" s="227" t="s">
        <v>30</v>
      </c>
      <c r="B14" s="4">
        <v>10</v>
      </c>
      <c r="C14" s="4">
        <v>22</v>
      </c>
      <c r="D14" s="4">
        <v>9.875</v>
      </c>
      <c r="E14" s="4">
        <v>0.25</v>
      </c>
      <c r="F14" s="227"/>
    </row>
    <row r="15" spans="1:6">
      <c r="A15" s="227" t="s">
        <v>31</v>
      </c>
      <c r="B15" s="4">
        <v>9</v>
      </c>
      <c r="C15" s="4">
        <v>22</v>
      </c>
      <c r="D15" s="4">
        <v>8.875</v>
      </c>
      <c r="E15" s="4">
        <v>0.25</v>
      </c>
      <c r="F15" s="227"/>
    </row>
    <row r="16" spans="1:6">
      <c r="A16" s="227" t="s">
        <v>32</v>
      </c>
      <c r="B16" s="4">
        <v>8</v>
      </c>
      <c r="C16" s="4">
        <v>22</v>
      </c>
      <c r="D16" s="4">
        <v>7.875</v>
      </c>
      <c r="E16" s="4">
        <v>0.25</v>
      </c>
      <c r="F16" s="227"/>
    </row>
    <row r="17" spans="1:6">
      <c r="A17" s="227" t="s">
        <v>33</v>
      </c>
      <c r="B17" s="4">
        <v>7</v>
      </c>
      <c r="C17" s="4">
        <v>22</v>
      </c>
      <c r="D17" s="4">
        <v>6.875</v>
      </c>
      <c r="E17" s="4">
        <v>0.25</v>
      </c>
      <c r="F17" s="227"/>
    </row>
    <row r="18" spans="1:6">
      <c r="A18" s="227" t="s">
        <v>34</v>
      </c>
      <c r="B18" s="4">
        <v>6</v>
      </c>
      <c r="C18" s="4">
        <v>22</v>
      </c>
      <c r="D18" s="4">
        <v>5.875</v>
      </c>
      <c r="E18" s="4">
        <v>0.25</v>
      </c>
      <c r="F18" s="227"/>
    </row>
    <row r="19" spans="1:6">
      <c r="A19" s="227" t="s">
        <v>35</v>
      </c>
      <c r="B19" s="4">
        <v>5</v>
      </c>
      <c r="C19" s="4">
        <v>22</v>
      </c>
      <c r="D19" s="4">
        <v>4.875</v>
      </c>
      <c r="E19" s="4">
        <v>0.25</v>
      </c>
      <c r="F19" s="227"/>
    </row>
    <row r="20" spans="1:6">
      <c r="A20" s="227" t="s">
        <v>36</v>
      </c>
      <c r="B20" s="4">
        <v>4</v>
      </c>
      <c r="C20" s="4">
        <v>22</v>
      </c>
      <c r="D20" s="4">
        <v>3.875</v>
      </c>
      <c r="E20" s="4">
        <v>0.25</v>
      </c>
      <c r="F20" s="227"/>
    </row>
    <row r="21" spans="1:6">
      <c r="A21" s="227" t="s">
        <v>37</v>
      </c>
      <c r="B21" s="4">
        <v>3</v>
      </c>
      <c r="C21" s="4">
        <v>22</v>
      </c>
      <c r="D21" s="4">
        <v>2.875</v>
      </c>
      <c r="E21" s="4">
        <v>0.25</v>
      </c>
      <c r="F21" s="227"/>
    </row>
    <row r="22" spans="1:6">
      <c r="A22" s="227" t="s">
        <v>38</v>
      </c>
      <c r="B22" s="4">
        <v>2</v>
      </c>
      <c r="C22" s="4">
        <v>22</v>
      </c>
      <c r="D22" s="4">
        <v>1.875</v>
      </c>
      <c r="E22" s="4">
        <v>0.25</v>
      </c>
      <c r="F22" s="227"/>
    </row>
    <row r="23" spans="1:6">
      <c r="A23" s="227" t="s">
        <v>39</v>
      </c>
      <c r="B23" s="4">
        <v>1</v>
      </c>
      <c r="C23" s="4">
        <v>22</v>
      </c>
      <c r="D23" s="4">
        <v>0.875</v>
      </c>
      <c r="E23" s="4">
        <v>0.25</v>
      </c>
      <c r="F23" s="227"/>
    </row>
    <row r="25" spans="1:6">
      <c r="A25" s="227" t="s">
        <v>19</v>
      </c>
      <c r="B25" s="4">
        <v>21</v>
      </c>
      <c r="C25" s="4">
        <v>22</v>
      </c>
      <c r="D25" s="4">
        <v>20.875</v>
      </c>
      <c r="E25" s="4">
        <v>0.25</v>
      </c>
      <c r="F25" s="227">
        <v>4.0999999999999996</v>
      </c>
    </row>
    <row r="26" spans="1:6">
      <c r="A26" s="227" t="s">
        <v>20</v>
      </c>
      <c r="B26" s="4">
        <v>20</v>
      </c>
      <c r="C26" s="4">
        <v>22</v>
      </c>
      <c r="D26" s="4">
        <v>19.875</v>
      </c>
      <c r="E26" s="4">
        <v>0.25</v>
      </c>
      <c r="F26" s="227"/>
    </row>
    <row r="27" spans="1:6">
      <c r="A27" s="227" t="s">
        <v>21</v>
      </c>
      <c r="B27" s="4">
        <v>19</v>
      </c>
      <c r="C27" s="4">
        <v>22</v>
      </c>
      <c r="D27" s="4">
        <v>18.875</v>
      </c>
      <c r="E27" s="4">
        <v>0.25</v>
      </c>
      <c r="F27" s="227"/>
    </row>
    <row r="28" spans="1:6">
      <c r="A28" s="227" t="s">
        <v>25</v>
      </c>
      <c r="B28" s="4">
        <v>18</v>
      </c>
      <c r="C28" s="4">
        <v>22</v>
      </c>
      <c r="D28" s="4">
        <v>17.875</v>
      </c>
      <c r="E28" s="4">
        <v>0.25</v>
      </c>
      <c r="F28" s="227"/>
    </row>
    <row r="29" spans="1:6">
      <c r="A29" s="227" t="s">
        <v>24</v>
      </c>
      <c r="B29" s="4">
        <v>17</v>
      </c>
      <c r="C29" s="4">
        <v>22</v>
      </c>
      <c r="D29" s="4">
        <v>16.875</v>
      </c>
      <c r="E29" s="4">
        <v>0.25</v>
      </c>
      <c r="F29" s="227"/>
    </row>
    <row r="30" spans="1:6">
      <c r="A30" s="227" t="s">
        <v>22</v>
      </c>
      <c r="B30" s="4">
        <v>16</v>
      </c>
      <c r="C30" s="4">
        <v>22</v>
      </c>
      <c r="D30" s="4">
        <v>15.875</v>
      </c>
      <c r="E30" s="4">
        <v>0.25</v>
      </c>
      <c r="F30" s="227"/>
    </row>
    <row r="31" spans="1:6">
      <c r="A31" s="227" t="s">
        <v>26</v>
      </c>
      <c r="B31" s="4">
        <v>15</v>
      </c>
      <c r="C31" s="4">
        <v>22</v>
      </c>
      <c r="D31" s="4">
        <v>14.875</v>
      </c>
      <c r="E31" s="4">
        <v>0.25</v>
      </c>
      <c r="F31" s="227"/>
    </row>
    <row r="32" spans="1:6">
      <c r="A32" s="227" t="s">
        <v>23</v>
      </c>
      <c r="B32" s="4">
        <v>14</v>
      </c>
      <c r="C32" s="4">
        <v>22</v>
      </c>
      <c r="D32" s="4">
        <v>13.875</v>
      </c>
      <c r="E32" s="4">
        <v>0.25</v>
      </c>
      <c r="F32" s="227"/>
    </row>
    <row r="33" spans="1:6">
      <c r="A33" s="227" t="s">
        <v>27</v>
      </c>
      <c r="B33" s="4">
        <v>13</v>
      </c>
      <c r="C33" s="4">
        <v>22</v>
      </c>
      <c r="D33" s="4">
        <v>12.875</v>
      </c>
      <c r="E33" s="4">
        <v>0.25</v>
      </c>
      <c r="F33" s="227"/>
    </row>
    <row r="34" spans="1:6">
      <c r="A34" s="227" t="s">
        <v>30</v>
      </c>
      <c r="B34" s="4">
        <v>12</v>
      </c>
      <c r="C34" s="4">
        <v>22</v>
      </c>
      <c r="D34" s="4">
        <v>11.875</v>
      </c>
      <c r="E34" s="4">
        <v>0.25</v>
      </c>
      <c r="F34" s="227"/>
    </row>
    <row r="35" spans="1:6">
      <c r="A35" s="227" t="s">
        <v>28</v>
      </c>
      <c r="B35" s="4">
        <v>11</v>
      </c>
      <c r="C35" s="4">
        <v>22</v>
      </c>
      <c r="D35" s="4">
        <v>10.875</v>
      </c>
      <c r="E35" s="4">
        <v>0.25</v>
      </c>
      <c r="F35" s="227"/>
    </row>
    <row r="36" spans="1:6">
      <c r="A36" s="227" t="s">
        <v>29</v>
      </c>
      <c r="B36" s="4">
        <v>10</v>
      </c>
      <c r="C36" s="4">
        <v>22</v>
      </c>
      <c r="D36" s="4">
        <v>9.875</v>
      </c>
      <c r="E36" s="4">
        <v>0.25</v>
      </c>
      <c r="F36" s="227"/>
    </row>
    <row r="37" spans="1:6">
      <c r="A37" s="227" t="s">
        <v>31</v>
      </c>
      <c r="B37" s="4">
        <v>9</v>
      </c>
      <c r="C37" s="4">
        <v>22</v>
      </c>
      <c r="D37" s="4">
        <v>8.875</v>
      </c>
      <c r="E37" s="4">
        <v>0.25</v>
      </c>
      <c r="F37" s="227"/>
    </row>
    <row r="38" spans="1:6">
      <c r="A38" s="227" t="s">
        <v>33</v>
      </c>
      <c r="B38" s="4">
        <v>8</v>
      </c>
      <c r="C38" s="4">
        <v>22</v>
      </c>
      <c r="D38" s="4">
        <v>7.875</v>
      </c>
      <c r="E38" s="4">
        <v>0.25</v>
      </c>
      <c r="F38" s="227"/>
    </row>
    <row r="39" spans="1:6">
      <c r="A39" s="227" t="s">
        <v>35</v>
      </c>
      <c r="B39" s="4">
        <v>7</v>
      </c>
      <c r="C39" s="4">
        <v>22</v>
      </c>
      <c r="D39" s="4">
        <v>6.875</v>
      </c>
      <c r="E39" s="4">
        <v>0.25</v>
      </c>
      <c r="F39" s="227"/>
    </row>
    <row r="40" spans="1:6">
      <c r="A40" s="227" t="s">
        <v>38</v>
      </c>
      <c r="B40" s="4">
        <v>6</v>
      </c>
      <c r="C40" s="4">
        <v>22</v>
      </c>
      <c r="D40" s="4">
        <v>5.875</v>
      </c>
      <c r="E40" s="4">
        <v>0.25</v>
      </c>
      <c r="F40" s="227"/>
    </row>
    <row r="41" spans="1:6">
      <c r="A41" s="227" t="s">
        <v>37</v>
      </c>
      <c r="B41" s="4">
        <v>5</v>
      </c>
      <c r="C41" s="4">
        <v>22</v>
      </c>
      <c r="D41" s="4">
        <v>4.875</v>
      </c>
      <c r="E41" s="4">
        <v>0.25</v>
      </c>
      <c r="F41" s="227"/>
    </row>
    <row r="42" spans="1:6">
      <c r="A42" s="227" t="s">
        <v>32</v>
      </c>
      <c r="B42" s="4">
        <v>4</v>
      </c>
      <c r="C42" s="4">
        <v>22</v>
      </c>
      <c r="D42" s="4">
        <v>3.875</v>
      </c>
      <c r="E42" s="4">
        <v>0.25</v>
      </c>
      <c r="F42" s="227"/>
    </row>
    <row r="43" spans="1:6">
      <c r="A43" s="227" t="s">
        <v>36</v>
      </c>
      <c r="B43" s="4">
        <v>3</v>
      </c>
      <c r="C43" s="4">
        <v>22</v>
      </c>
      <c r="D43" s="4">
        <v>2.875</v>
      </c>
      <c r="E43" s="4">
        <v>0.25</v>
      </c>
      <c r="F43" s="227"/>
    </row>
    <row r="44" spans="1:6">
      <c r="A44" s="227" t="s">
        <v>34</v>
      </c>
      <c r="B44" s="4">
        <v>2</v>
      </c>
      <c r="C44" s="4">
        <v>22</v>
      </c>
      <c r="D44" s="4">
        <v>1.875</v>
      </c>
      <c r="E44" s="4">
        <v>0.25</v>
      </c>
      <c r="F44" s="227"/>
    </row>
    <row r="45" spans="1:6">
      <c r="A45" s="227" t="s">
        <v>39</v>
      </c>
      <c r="B45" s="4">
        <v>1</v>
      </c>
      <c r="C45" s="4">
        <v>22</v>
      </c>
      <c r="D45" s="4">
        <v>0.875</v>
      </c>
      <c r="E45" s="4">
        <v>0.25</v>
      </c>
      <c r="F45" s="227"/>
    </row>
    <row r="47" spans="1:6">
      <c r="A47" s="227" t="s">
        <v>19</v>
      </c>
      <c r="B47" s="4">
        <v>21</v>
      </c>
      <c r="C47" s="4">
        <v>22</v>
      </c>
      <c r="D47" s="4">
        <v>20.875</v>
      </c>
      <c r="E47" s="4">
        <v>0.25</v>
      </c>
      <c r="F47" s="227">
        <v>5.0999999999999996</v>
      </c>
    </row>
    <row r="48" spans="1:6">
      <c r="A48" s="227" t="s">
        <v>23</v>
      </c>
      <c r="B48" s="4">
        <v>20</v>
      </c>
      <c r="C48" s="4">
        <v>22</v>
      </c>
      <c r="D48" s="4">
        <v>19.875</v>
      </c>
      <c r="E48" s="4">
        <v>0.25</v>
      </c>
      <c r="F48" s="227"/>
    </row>
    <row r="49" spans="1:5">
      <c r="A49" s="227" t="s">
        <v>20</v>
      </c>
      <c r="B49" s="4">
        <v>19</v>
      </c>
      <c r="C49" s="4">
        <v>22</v>
      </c>
      <c r="D49" s="4">
        <v>18.875</v>
      </c>
      <c r="E49" s="4">
        <v>0.25</v>
      </c>
    </row>
    <row r="50" spans="1:5">
      <c r="A50" s="227" t="s">
        <v>22</v>
      </c>
      <c r="B50" s="4">
        <v>18</v>
      </c>
      <c r="C50" s="4">
        <v>22</v>
      </c>
      <c r="D50" s="4">
        <v>17.875</v>
      </c>
      <c r="E50" s="4">
        <v>0.25</v>
      </c>
    </row>
    <row r="51" spans="1:5">
      <c r="A51" s="227" t="s">
        <v>27</v>
      </c>
      <c r="B51" s="4">
        <v>17</v>
      </c>
      <c r="C51" s="4">
        <v>22</v>
      </c>
      <c r="D51" s="4">
        <v>16.875</v>
      </c>
      <c r="E51" s="4">
        <v>0.25</v>
      </c>
    </row>
    <row r="52" spans="1:5">
      <c r="A52" s="227" t="s">
        <v>21</v>
      </c>
      <c r="B52" s="4">
        <v>16</v>
      </c>
      <c r="C52" s="4">
        <v>22</v>
      </c>
      <c r="D52" s="4">
        <v>15.875</v>
      </c>
      <c r="E52" s="4">
        <v>0.25</v>
      </c>
    </row>
    <row r="53" spans="1:5">
      <c r="A53" s="227" t="s">
        <v>28</v>
      </c>
      <c r="B53" s="4">
        <v>15</v>
      </c>
      <c r="C53" s="4">
        <v>22</v>
      </c>
      <c r="D53" s="4">
        <v>14.875</v>
      </c>
      <c r="E53" s="4">
        <v>0.25</v>
      </c>
    </row>
    <row r="54" spans="1:5">
      <c r="A54" s="227" t="s">
        <v>35</v>
      </c>
      <c r="B54" s="4">
        <v>14</v>
      </c>
      <c r="C54" s="4">
        <v>22</v>
      </c>
      <c r="D54" s="4">
        <v>13.875</v>
      </c>
      <c r="E54" s="4">
        <v>0.25</v>
      </c>
    </row>
    <row r="55" spans="1:5">
      <c r="A55" s="227" t="s">
        <v>30</v>
      </c>
      <c r="B55" s="4">
        <v>13</v>
      </c>
      <c r="C55" s="4">
        <v>22</v>
      </c>
      <c r="D55" s="4">
        <v>12.875</v>
      </c>
      <c r="E55" s="4">
        <v>0.25</v>
      </c>
    </row>
    <row r="56" spans="1:5">
      <c r="A56" s="227" t="s">
        <v>26</v>
      </c>
      <c r="B56" s="4">
        <v>12</v>
      </c>
      <c r="C56" s="4">
        <v>22</v>
      </c>
      <c r="D56" s="4">
        <v>11.875</v>
      </c>
      <c r="E56" s="4">
        <v>0.25</v>
      </c>
    </row>
    <row r="57" spans="1:5">
      <c r="A57" s="227" t="s">
        <v>25</v>
      </c>
      <c r="B57" s="4">
        <v>11</v>
      </c>
      <c r="C57" s="4">
        <v>22</v>
      </c>
      <c r="D57" s="4">
        <v>10.875</v>
      </c>
      <c r="E57" s="4">
        <v>0.25</v>
      </c>
    </row>
    <row r="58" spans="1:5">
      <c r="A58" s="227" t="s">
        <v>33</v>
      </c>
      <c r="B58" s="4">
        <v>10</v>
      </c>
      <c r="C58" s="4">
        <v>22</v>
      </c>
      <c r="D58" s="4">
        <v>9.875</v>
      </c>
      <c r="E58" s="4">
        <v>0.25</v>
      </c>
    </row>
    <row r="59" spans="1:5">
      <c r="A59" s="227" t="s">
        <v>31</v>
      </c>
      <c r="B59" s="4">
        <v>9</v>
      </c>
      <c r="C59" s="4">
        <v>22</v>
      </c>
      <c r="D59" s="4">
        <v>8.875</v>
      </c>
      <c r="E59" s="4">
        <v>0.25</v>
      </c>
    </row>
    <row r="60" spans="1:5">
      <c r="A60" s="227" t="s">
        <v>24</v>
      </c>
      <c r="B60" s="4">
        <v>8</v>
      </c>
      <c r="C60" s="4">
        <v>22</v>
      </c>
      <c r="D60" s="4">
        <v>7.875</v>
      </c>
      <c r="E60" s="4">
        <v>0.25</v>
      </c>
    </row>
    <row r="61" spans="1:5">
      <c r="A61" s="227" t="s">
        <v>32</v>
      </c>
      <c r="B61" s="4">
        <v>7</v>
      </c>
      <c r="C61" s="4">
        <v>22</v>
      </c>
      <c r="D61" s="4">
        <v>6.875</v>
      </c>
      <c r="E61" s="4">
        <v>0.25</v>
      </c>
    </row>
    <row r="62" spans="1:5">
      <c r="A62" s="227" t="s">
        <v>39</v>
      </c>
      <c r="B62" s="4">
        <v>6</v>
      </c>
      <c r="C62" s="4">
        <v>22</v>
      </c>
      <c r="D62" s="4">
        <v>5.875</v>
      </c>
      <c r="E62" s="4">
        <v>0.25</v>
      </c>
    </row>
    <row r="63" spans="1:5">
      <c r="A63" s="227" t="s">
        <v>29</v>
      </c>
      <c r="B63" s="4">
        <v>5</v>
      </c>
      <c r="C63" s="4">
        <v>22</v>
      </c>
      <c r="D63" s="4">
        <v>4.875</v>
      </c>
      <c r="E63" s="4">
        <v>0.25</v>
      </c>
    </row>
    <row r="64" spans="1:5">
      <c r="A64" s="227" t="s">
        <v>36</v>
      </c>
      <c r="B64" s="4">
        <v>4</v>
      </c>
      <c r="C64" s="4">
        <v>22</v>
      </c>
      <c r="D64" s="4">
        <v>3.875</v>
      </c>
      <c r="E64" s="4">
        <v>0.25</v>
      </c>
    </row>
    <row r="65" spans="1:6">
      <c r="A65" s="227" t="s">
        <v>37</v>
      </c>
      <c r="B65" s="4">
        <v>3</v>
      </c>
      <c r="C65" s="4">
        <v>22</v>
      </c>
      <c r="D65" s="4">
        <v>2.875</v>
      </c>
      <c r="E65" s="4">
        <v>0.25</v>
      </c>
      <c r="F65" s="227"/>
    </row>
    <row r="66" spans="1:6">
      <c r="A66" s="227" t="s">
        <v>34</v>
      </c>
      <c r="B66" s="4">
        <v>2</v>
      </c>
      <c r="C66" s="4">
        <v>22</v>
      </c>
      <c r="D66" s="4">
        <v>1.875</v>
      </c>
      <c r="E66" s="4">
        <v>0.25</v>
      </c>
      <c r="F66" s="227"/>
    </row>
    <row r="67" spans="1:6">
      <c r="A67" s="227" t="s">
        <v>38</v>
      </c>
      <c r="B67" s="4">
        <v>1</v>
      </c>
      <c r="C67" s="4">
        <v>22</v>
      </c>
      <c r="D67" s="4">
        <v>0.875</v>
      </c>
      <c r="E67" s="4">
        <v>0.25</v>
      </c>
      <c r="F67" s="227"/>
    </row>
    <row r="68" spans="1:6" s="227" customFormat="1">
      <c r="B68" s="4"/>
      <c r="C68" s="4"/>
      <c r="D68" s="4"/>
      <c r="E68" s="4"/>
    </row>
    <row r="69" spans="1:6">
      <c r="A69" s="437" t="s">
        <v>19</v>
      </c>
      <c r="B69" s="246">
        <v>21</v>
      </c>
      <c r="C69" s="4">
        <v>22</v>
      </c>
      <c r="D69" s="4">
        <v>20.875</v>
      </c>
      <c r="E69" s="4">
        <v>0.25</v>
      </c>
      <c r="F69" s="246">
        <v>6.2</v>
      </c>
    </row>
    <row r="70" spans="1:6">
      <c r="A70" s="437" t="s">
        <v>20</v>
      </c>
      <c r="B70" s="246">
        <v>20</v>
      </c>
      <c r="C70" s="4">
        <v>22</v>
      </c>
      <c r="D70" s="4">
        <v>19.875</v>
      </c>
      <c r="E70" s="4">
        <v>0.25</v>
      </c>
      <c r="F70" s="31"/>
    </row>
    <row r="71" spans="1:6">
      <c r="A71" s="437" t="s">
        <v>21</v>
      </c>
      <c r="B71" s="246">
        <v>19</v>
      </c>
      <c r="C71" s="4">
        <v>22</v>
      </c>
      <c r="D71" s="4">
        <v>18.875</v>
      </c>
      <c r="E71" s="4">
        <v>0.25</v>
      </c>
      <c r="F71" s="91"/>
    </row>
    <row r="72" spans="1:6">
      <c r="A72" s="437" t="s">
        <v>22</v>
      </c>
      <c r="B72" s="246">
        <v>18</v>
      </c>
      <c r="C72" s="4">
        <v>22</v>
      </c>
      <c r="D72" s="4">
        <v>17.875</v>
      </c>
      <c r="E72" s="4">
        <v>0.25</v>
      </c>
      <c r="F72" s="31"/>
    </row>
    <row r="73" spans="1:6">
      <c r="A73" s="437" t="s">
        <v>24</v>
      </c>
      <c r="B73" s="246">
        <v>17</v>
      </c>
      <c r="C73" s="4">
        <v>22</v>
      </c>
      <c r="D73" s="4">
        <v>16.875</v>
      </c>
      <c r="E73" s="4">
        <v>0.25</v>
      </c>
      <c r="F73" s="31"/>
    </row>
    <row r="74" spans="1:6">
      <c r="A74" s="437" t="s">
        <v>25</v>
      </c>
      <c r="B74" s="246">
        <v>16</v>
      </c>
      <c r="C74" s="4">
        <v>22</v>
      </c>
      <c r="D74" s="4">
        <v>15.875</v>
      </c>
      <c r="E74" s="4">
        <v>0.25</v>
      </c>
      <c r="F74" s="31"/>
    </row>
    <row r="75" spans="1:6">
      <c r="A75" s="437" t="s">
        <v>26</v>
      </c>
      <c r="B75" s="246">
        <v>15</v>
      </c>
      <c r="C75" s="4">
        <v>22</v>
      </c>
      <c r="D75" s="4">
        <v>14.875</v>
      </c>
      <c r="E75" s="4">
        <v>0.25</v>
      </c>
      <c r="F75" s="31"/>
    </row>
    <row r="76" spans="1:6">
      <c r="A76" s="437" t="s">
        <v>28</v>
      </c>
      <c r="B76" s="246">
        <v>14</v>
      </c>
      <c r="C76" s="4">
        <v>22</v>
      </c>
      <c r="D76" s="4">
        <v>13.875</v>
      </c>
      <c r="E76" s="4">
        <v>0.25</v>
      </c>
      <c r="F76" s="31"/>
    </row>
    <row r="77" spans="1:6">
      <c r="A77" s="437" t="s">
        <v>31</v>
      </c>
      <c r="B77" s="246">
        <v>13</v>
      </c>
      <c r="C77" s="4">
        <v>22</v>
      </c>
      <c r="D77" s="4">
        <v>12.875</v>
      </c>
      <c r="E77" s="4">
        <v>0.25</v>
      </c>
      <c r="F77" s="91"/>
    </row>
    <row r="78" spans="1:6">
      <c r="A78" s="437" t="s">
        <v>27</v>
      </c>
      <c r="B78" s="246">
        <v>12</v>
      </c>
      <c r="C78" s="4">
        <v>22</v>
      </c>
      <c r="D78" s="4">
        <v>11.875</v>
      </c>
      <c r="E78" s="4">
        <v>0.25</v>
      </c>
      <c r="F78" s="31"/>
    </row>
    <row r="79" spans="1:6">
      <c r="A79" s="437" t="s">
        <v>29</v>
      </c>
      <c r="B79" s="246">
        <v>11</v>
      </c>
      <c r="C79" s="4">
        <v>22</v>
      </c>
      <c r="D79" s="4">
        <v>10.875</v>
      </c>
      <c r="E79" s="4">
        <v>0.25</v>
      </c>
      <c r="F79" s="31"/>
    </row>
    <row r="80" spans="1:6">
      <c r="A80" s="437" t="s">
        <v>23</v>
      </c>
      <c r="B80" s="246">
        <v>10</v>
      </c>
      <c r="C80" s="4">
        <v>22</v>
      </c>
      <c r="D80" s="4">
        <v>9.875</v>
      </c>
      <c r="E80" s="4">
        <v>0.25</v>
      </c>
      <c r="F80" s="90"/>
    </row>
    <row r="81" spans="1:6">
      <c r="A81" s="437" t="s">
        <v>38</v>
      </c>
      <c r="B81" s="246">
        <v>9</v>
      </c>
      <c r="C81" s="4">
        <v>22</v>
      </c>
      <c r="D81" s="4">
        <v>7.875</v>
      </c>
      <c r="E81" s="4">
        <v>0.25</v>
      </c>
      <c r="F81" s="31"/>
    </row>
    <row r="82" spans="1:6">
      <c r="A82" s="437" t="s">
        <v>30</v>
      </c>
      <c r="B82" s="246">
        <v>8</v>
      </c>
      <c r="C82" s="4">
        <v>22</v>
      </c>
      <c r="D82" s="4">
        <v>6.875</v>
      </c>
      <c r="E82" s="4">
        <v>0.25</v>
      </c>
      <c r="F82" s="31"/>
    </row>
    <row r="83" spans="1:6">
      <c r="A83" s="437" t="s">
        <v>37</v>
      </c>
      <c r="B83" s="246">
        <v>7</v>
      </c>
      <c r="C83" s="4">
        <v>22</v>
      </c>
      <c r="D83" s="4">
        <v>5.875</v>
      </c>
      <c r="E83" s="4">
        <v>0.25</v>
      </c>
      <c r="F83" s="31"/>
    </row>
    <row r="84" spans="1:6">
      <c r="A84" s="437" t="s">
        <v>33</v>
      </c>
      <c r="B84" s="246">
        <v>6</v>
      </c>
      <c r="C84" s="4">
        <v>22</v>
      </c>
      <c r="D84" s="4">
        <v>4.875</v>
      </c>
      <c r="E84" s="4">
        <v>0.25</v>
      </c>
      <c r="F84" s="31"/>
    </row>
    <row r="85" spans="1:6">
      <c r="A85" s="437" t="s">
        <v>32</v>
      </c>
      <c r="B85" s="246">
        <v>5</v>
      </c>
      <c r="C85" s="4">
        <v>22</v>
      </c>
      <c r="D85" s="4">
        <v>3.875</v>
      </c>
      <c r="E85" s="4">
        <v>0.25</v>
      </c>
      <c r="F85" s="31"/>
    </row>
    <row r="86" spans="1:6">
      <c r="A86" s="437" t="s">
        <v>35</v>
      </c>
      <c r="B86" s="246">
        <v>4</v>
      </c>
      <c r="C86" s="4">
        <v>22</v>
      </c>
      <c r="D86" s="4">
        <v>1.875</v>
      </c>
      <c r="E86" s="4">
        <v>0.25</v>
      </c>
      <c r="F86" s="31"/>
    </row>
    <row r="87" spans="1:6">
      <c r="A87" s="437" t="s">
        <v>36</v>
      </c>
      <c r="B87" s="246">
        <v>3</v>
      </c>
      <c r="C87" s="4">
        <v>22</v>
      </c>
      <c r="D87" s="4">
        <v>0.875</v>
      </c>
      <c r="E87" s="4">
        <v>0.25</v>
      </c>
      <c r="F87" s="31"/>
    </row>
    <row r="88" spans="1:6" s="227" customFormat="1">
      <c r="A88" s="437" t="s">
        <v>39</v>
      </c>
      <c r="B88" s="246">
        <v>2</v>
      </c>
      <c r="C88" s="4">
        <v>22</v>
      </c>
      <c r="D88" s="4">
        <v>0.875</v>
      </c>
      <c r="E88" s="4">
        <v>0.25</v>
      </c>
      <c r="F88" s="31"/>
    </row>
    <row r="89" spans="1:6" s="227" customFormat="1">
      <c r="A89" s="437" t="s">
        <v>34</v>
      </c>
      <c r="B89" s="246">
        <v>1</v>
      </c>
      <c r="C89" s="4">
        <v>22</v>
      </c>
      <c r="D89" s="4">
        <v>0.875</v>
      </c>
      <c r="E89" s="4">
        <v>0.25</v>
      </c>
      <c r="F89" s="31"/>
    </row>
    <row r="90" spans="1:6" s="227" customFormat="1">
      <c r="A90" s="33"/>
      <c r="B90" s="4"/>
      <c r="C90" s="4"/>
      <c r="D90" s="4"/>
      <c r="E90" s="4"/>
      <c r="F90" s="31"/>
    </row>
    <row r="91" spans="1:6" s="227" customFormat="1" ht="30">
      <c r="A91" s="225" t="s">
        <v>32</v>
      </c>
      <c r="B91" s="225">
        <v>21</v>
      </c>
      <c r="C91" s="227">
        <v>22</v>
      </c>
      <c r="D91" s="227">
        <f t="shared" ref="D91:D111" si="0">B91-E91/2</f>
        <v>20.875</v>
      </c>
      <c r="E91" s="227">
        <v>0.25</v>
      </c>
      <c r="F91" s="227">
        <v>8.1</v>
      </c>
    </row>
    <row r="92" spans="1:6" ht="30">
      <c r="A92" s="225" t="s">
        <v>39</v>
      </c>
      <c r="B92" s="225">
        <v>20</v>
      </c>
      <c r="C92" s="227">
        <v>22</v>
      </c>
      <c r="D92" s="227">
        <f t="shared" si="0"/>
        <v>19.875</v>
      </c>
      <c r="E92" s="227">
        <v>0.25</v>
      </c>
      <c r="F92" s="227"/>
    </row>
    <row r="93" spans="1:6">
      <c r="A93" s="225" t="s">
        <v>36</v>
      </c>
      <c r="B93" s="225">
        <v>19</v>
      </c>
      <c r="C93" s="227">
        <v>22</v>
      </c>
      <c r="D93" s="227">
        <f t="shared" si="0"/>
        <v>18.875</v>
      </c>
      <c r="E93" s="227">
        <v>0.25</v>
      </c>
      <c r="F93" s="227"/>
    </row>
    <row r="94" spans="1:6">
      <c r="A94" s="225" t="s">
        <v>35</v>
      </c>
      <c r="B94" s="225">
        <v>18</v>
      </c>
      <c r="C94" s="227">
        <v>22</v>
      </c>
      <c r="D94" s="227">
        <f t="shared" si="0"/>
        <v>17.875</v>
      </c>
      <c r="E94" s="227">
        <v>0.25</v>
      </c>
      <c r="F94" s="227"/>
    </row>
    <row r="95" spans="1:6">
      <c r="A95" s="225" t="s">
        <v>38</v>
      </c>
      <c r="B95" s="225">
        <v>17</v>
      </c>
      <c r="C95" s="227">
        <v>22</v>
      </c>
      <c r="D95" s="227">
        <f t="shared" si="0"/>
        <v>16.875</v>
      </c>
      <c r="E95" s="227">
        <v>0.25</v>
      </c>
      <c r="F95" s="227"/>
    </row>
    <row r="96" spans="1:6">
      <c r="A96" s="225" t="s">
        <v>30</v>
      </c>
      <c r="B96" s="225">
        <v>16</v>
      </c>
      <c r="C96" s="227">
        <v>22</v>
      </c>
      <c r="D96" s="227">
        <f t="shared" si="0"/>
        <v>15.875</v>
      </c>
      <c r="E96" s="227">
        <v>0.25</v>
      </c>
      <c r="F96" s="227"/>
    </row>
    <row r="97" spans="1:6">
      <c r="A97" s="225" t="s">
        <v>33</v>
      </c>
      <c r="B97" s="225">
        <v>15</v>
      </c>
      <c r="C97" s="227">
        <v>22</v>
      </c>
      <c r="D97" s="227">
        <f t="shared" si="0"/>
        <v>14.875</v>
      </c>
      <c r="E97" s="227">
        <v>0.25</v>
      </c>
      <c r="F97" s="227"/>
    </row>
    <row r="98" spans="1:6" ht="30">
      <c r="A98" s="225" t="s">
        <v>23</v>
      </c>
      <c r="B98" s="225">
        <v>14</v>
      </c>
      <c r="C98" s="227">
        <v>22</v>
      </c>
      <c r="D98" s="227">
        <f t="shared" si="0"/>
        <v>13.875</v>
      </c>
      <c r="E98" s="227">
        <v>0.25</v>
      </c>
      <c r="F98" s="227"/>
    </row>
    <row r="99" spans="1:6" ht="30">
      <c r="A99" s="225" t="s">
        <v>27</v>
      </c>
      <c r="B99" s="225">
        <v>13</v>
      </c>
      <c r="C99" s="227">
        <v>22</v>
      </c>
      <c r="D99" s="227">
        <f t="shared" si="0"/>
        <v>12.875</v>
      </c>
      <c r="E99" s="227">
        <v>0.25</v>
      </c>
      <c r="F99" s="227"/>
    </row>
    <row r="100" spans="1:6">
      <c r="A100" s="225" t="s">
        <v>31</v>
      </c>
      <c r="B100" s="225">
        <v>12</v>
      </c>
      <c r="C100" s="227">
        <v>22</v>
      </c>
      <c r="D100" s="227">
        <f t="shared" si="0"/>
        <v>11.875</v>
      </c>
      <c r="E100" s="227">
        <v>0.25</v>
      </c>
      <c r="F100" s="227"/>
    </row>
    <row r="101" spans="1:6">
      <c r="A101" s="225" t="s">
        <v>20</v>
      </c>
      <c r="B101" s="225">
        <v>11</v>
      </c>
      <c r="C101" s="227">
        <v>22</v>
      </c>
      <c r="D101" s="227">
        <f t="shared" si="0"/>
        <v>10.875</v>
      </c>
      <c r="E101" s="227">
        <v>0.25</v>
      </c>
      <c r="F101" s="227"/>
    </row>
    <row r="102" spans="1:6">
      <c r="A102" s="225" t="s">
        <v>29</v>
      </c>
      <c r="B102" s="225">
        <v>10</v>
      </c>
      <c r="C102" s="227">
        <v>22</v>
      </c>
      <c r="D102" s="227">
        <f t="shared" si="0"/>
        <v>9.875</v>
      </c>
      <c r="E102" s="227">
        <v>0.25</v>
      </c>
      <c r="F102" s="227"/>
    </row>
    <row r="103" spans="1:6" ht="30">
      <c r="A103" s="225" t="s">
        <v>21</v>
      </c>
      <c r="B103" s="225">
        <v>9</v>
      </c>
      <c r="C103" s="227">
        <v>22</v>
      </c>
      <c r="D103" s="227">
        <f t="shared" si="0"/>
        <v>8.875</v>
      </c>
      <c r="E103" s="227">
        <v>0.25</v>
      </c>
      <c r="F103" s="227"/>
    </row>
    <row r="104" spans="1:6">
      <c r="A104" s="225" t="s">
        <v>24</v>
      </c>
      <c r="B104" s="225">
        <v>8</v>
      </c>
      <c r="C104" s="227">
        <v>22</v>
      </c>
      <c r="D104" s="227">
        <f t="shared" si="0"/>
        <v>7.875</v>
      </c>
      <c r="E104" s="227">
        <v>0.25</v>
      </c>
      <c r="F104" s="227"/>
    </row>
    <row r="105" spans="1:6" ht="30">
      <c r="A105" s="225" t="s">
        <v>26</v>
      </c>
      <c r="B105" s="225">
        <v>7</v>
      </c>
      <c r="C105" s="227">
        <v>22</v>
      </c>
      <c r="D105" s="227">
        <f t="shared" si="0"/>
        <v>6.875</v>
      </c>
      <c r="E105" s="227">
        <v>0.25</v>
      </c>
      <c r="F105" s="227"/>
    </row>
    <row r="106" spans="1:6" ht="30">
      <c r="A106" s="225" t="s">
        <v>25</v>
      </c>
      <c r="B106" s="225">
        <v>6</v>
      </c>
      <c r="C106" s="227">
        <v>22</v>
      </c>
      <c r="D106" s="227">
        <f t="shared" si="0"/>
        <v>5.875</v>
      </c>
      <c r="E106" s="227">
        <v>0.25</v>
      </c>
      <c r="F106" s="227"/>
    </row>
    <row r="107" spans="1:6" ht="30">
      <c r="A107" s="225" t="s">
        <v>19</v>
      </c>
      <c r="B107" s="225">
        <v>5</v>
      </c>
      <c r="C107" s="227">
        <v>22</v>
      </c>
      <c r="D107" s="227">
        <f t="shared" si="0"/>
        <v>4.875</v>
      </c>
      <c r="E107" s="227">
        <v>0.25</v>
      </c>
      <c r="F107" s="227"/>
    </row>
    <row r="108" spans="1:6">
      <c r="A108" s="225" t="s">
        <v>34</v>
      </c>
      <c r="B108" s="225">
        <v>4</v>
      </c>
      <c r="C108" s="227">
        <v>22</v>
      </c>
      <c r="D108" s="227">
        <f t="shared" si="0"/>
        <v>3.875</v>
      </c>
      <c r="E108" s="227">
        <v>0.25</v>
      </c>
      <c r="F108" s="227"/>
    </row>
    <row r="109" spans="1:6">
      <c r="A109" s="225" t="s">
        <v>28</v>
      </c>
      <c r="B109" s="225">
        <v>3</v>
      </c>
      <c r="C109" s="227">
        <v>22</v>
      </c>
      <c r="D109" s="227">
        <f t="shared" si="0"/>
        <v>2.875</v>
      </c>
      <c r="E109" s="227">
        <v>0.25</v>
      </c>
      <c r="F109" s="227"/>
    </row>
    <row r="110" spans="1:6">
      <c r="A110" s="225" t="s">
        <v>37</v>
      </c>
      <c r="B110" s="225">
        <v>2</v>
      </c>
      <c r="C110" s="227">
        <v>22</v>
      </c>
      <c r="D110" s="227">
        <f t="shared" si="0"/>
        <v>1.875</v>
      </c>
      <c r="E110" s="227">
        <v>0.25</v>
      </c>
      <c r="F110" s="227"/>
    </row>
    <row r="111" spans="1:6">
      <c r="A111" s="225" t="s">
        <v>22</v>
      </c>
      <c r="B111" s="225">
        <v>1</v>
      </c>
      <c r="C111" s="227">
        <v>22</v>
      </c>
      <c r="D111" s="227">
        <f t="shared" si="0"/>
        <v>0.875</v>
      </c>
      <c r="E111" s="227">
        <v>0.25</v>
      </c>
      <c r="F111" s="227"/>
    </row>
    <row r="112" spans="1:6">
      <c r="A112" s="33"/>
      <c r="B112" s="157"/>
      <c r="C112" s="157"/>
      <c r="D112" s="227"/>
      <c r="E112" s="157"/>
      <c r="F112" s="31"/>
    </row>
    <row r="113" spans="1:6">
      <c r="A113" s="441" t="s">
        <v>37</v>
      </c>
      <c r="B113" s="4">
        <v>21</v>
      </c>
      <c r="C113" s="4">
        <v>22</v>
      </c>
      <c r="D113" s="4">
        <v>20.875</v>
      </c>
      <c r="E113" s="4">
        <v>0.25</v>
      </c>
      <c r="F113" s="227">
        <v>8.4</v>
      </c>
    </row>
    <row r="114" spans="1:6">
      <c r="A114" s="441" t="s">
        <v>34</v>
      </c>
      <c r="B114" s="4">
        <v>20</v>
      </c>
      <c r="C114" s="4">
        <v>22</v>
      </c>
      <c r="D114" s="4">
        <v>19.875</v>
      </c>
      <c r="E114" s="4">
        <v>0.25</v>
      </c>
      <c r="F114" s="227"/>
    </row>
    <row r="115" spans="1:6">
      <c r="A115" s="441" t="s">
        <v>24</v>
      </c>
      <c r="B115" s="4">
        <v>19</v>
      </c>
      <c r="C115" s="4">
        <v>22</v>
      </c>
      <c r="D115" s="4">
        <v>18.875</v>
      </c>
      <c r="E115" s="4">
        <v>0.25</v>
      </c>
      <c r="F115" s="227"/>
    </row>
    <row r="116" spans="1:6">
      <c r="A116" s="441" t="s">
        <v>30</v>
      </c>
      <c r="B116" s="4">
        <v>18</v>
      </c>
      <c r="C116" s="4">
        <v>22</v>
      </c>
      <c r="D116" s="4">
        <v>17.875</v>
      </c>
      <c r="E116" s="4">
        <v>0.25</v>
      </c>
      <c r="F116" s="227"/>
    </row>
    <row r="117" spans="1:6">
      <c r="A117" s="441" t="s">
        <v>38</v>
      </c>
      <c r="B117" s="4">
        <v>17</v>
      </c>
      <c r="C117" s="4">
        <v>22</v>
      </c>
      <c r="D117" s="4">
        <v>16.875</v>
      </c>
      <c r="E117" s="4">
        <v>0.25</v>
      </c>
      <c r="F117" s="227"/>
    </row>
    <row r="118" spans="1:6">
      <c r="A118" s="441" t="s">
        <v>29</v>
      </c>
      <c r="B118" s="4">
        <v>16</v>
      </c>
      <c r="C118" s="4">
        <v>22</v>
      </c>
      <c r="D118" s="4">
        <v>15.875</v>
      </c>
      <c r="E118" s="4">
        <v>0.25</v>
      </c>
      <c r="F118" s="227"/>
    </row>
    <row r="119" spans="1:6">
      <c r="A119" s="441" t="s">
        <v>26</v>
      </c>
      <c r="B119" s="4">
        <v>15</v>
      </c>
      <c r="C119" s="4">
        <v>22</v>
      </c>
      <c r="D119" s="4">
        <v>14.875</v>
      </c>
      <c r="E119" s="4">
        <v>0.25</v>
      </c>
      <c r="F119" s="227"/>
    </row>
    <row r="120" spans="1:6">
      <c r="A120" s="441" t="s">
        <v>33</v>
      </c>
      <c r="B120" s="4">
        <v>14</v>
      </c>
      <c r="C120" s="4">
        <v>22</v>
      </c>
      <c r="D120" s="4">
        <v>13.875</v>
      </c>
      <c r="E120" s="4">
        <v>0.25</v>
      </c>
      <c r="F120" s="227"/>
    </row>
    <row r="121" spans="1:6">
      <c r="A121" s="441" t="s">
        <v>25</v>
      </c>
      <c r="B121" s="4">
        <v>13</v>
      </c>
      <c r="C121" s="4">
        <v>22</v>
      </c>
      <c r="D121" s="4">
        <v>12.875</v>
      </c>
      <c r="E121" s="4">
        <v>0.25</v>
      </c>
      <c r="F121" s="227"/>
    </row>
    <row r="122" spans="1:6">
      <c r="A122" s="441" t="s">
        <v>20</v>
      </c>
      <c r="B122" s="4">
        <v>12</v>
      </c>
      <c r="C122" s="4">
        <v>22</v>
      </c>
      <c r="D122" s="4">
        <v>11.875</v>
      </c>
      <c r="E122" s="4">
        <v>0.25</v>
      </c>
      <c r="F122" s="227"/>
    </row>
    <row r="123" spans="1:6">
      <c r="A123" s="441" t="s">
        <v>31</v>
      </c>
      <c r="B123" s="4">
        <v>11</v>
      </c>
      <c r="C123" s="4">
        <v>22</v>
      </c>
      <c r="D123" s="4">
        <v>10.875</v>
      </c>
      <c r="E123" s="4">
        <v>0.25</v>
      </c>
      <c r="F123" s="227"/>
    </row>
    <row r="124" spans="1:6">
      <c r="A124" s="441" t="s">
        <v>21</v>
      </c>
      <c r="B124" s="4">
        <v>10</v>
      </c>
      <c r="C124" s="4">
        <v>22</v>
      </c>
      <c r="D124" s="4">
        <v>9.875</v>
      </c>
      <c r="E124" s="4">
        <v>0.25</v>
      </c>
      <c r="F124" s="227"/>
    </row>
    <row r="125" spans="1:6" s="227" customFormat="1">
      <c r="A125" s="441" t="s">
        <v>32</v>
      </c>
      <c r="B125" s="4">
        <v>9</v>
      </c>
      <c r="C125" s="4">
        <v>22</v>
      </c>
      <c r="D125" s="4">
        <v>8.875</v>
      </c>
      <c r="E125" s="4">
        <v>0.25</v>
      </c>
    </row>
    <row r="126" spans="1:6">
      <c r="A126" s="441" t="s">
        <v>23</v>
      </c>
      <c r="B126" s="4">
        <v>8</v>
      </c>
      <c r="C126" s="4">
        <v>22</v>
      </c>
      <c r="D126" s="4">
        <v>7.875</v>
      </c>
      <c r="E126" s="4">
        <v>0.25</v>
      </c>
      <c r="F126" s="227"/>
    </row>
    <row r="127" spans="1:6">
      <c r="A127" s="441" t="s">
        <v>27</v>
      </c>
      <c r="B127" s="4">
        <v>7</v>
      </c>
      <c r="C127" s="4">
        <v>22</v>
      </c>
      <c r="D127" s="4">
        <v>6.875</v>
      </c>
      <c r="E127" s="4">
        <v>0.25</v>
      </c>
      <c r="F127" s="227"/>
    </row>
    <row r="128" spans="1:6">
      <c r="A128" s="441" t="s">
        <v>19</v>
      </c>
      <c r="B128" s="4">
        <v>6</v>
      </c>
      <c r="C128" s="4">
        <v>22</v>
      </c>
      <c r="D128" s="4">
        <v>5.875</v>
      </c>
      <c r="E128" s="4">
        <v>0.25</v>
      </c>
      <c r="F128" s="227"/>
    </row>
    <row r="129" spans="1:6">
      <c r="A129" s="441" t="s">
        <v>22</v>
      </c>
      <c r="B129" s="4">
        <v>5</v>
      </c>
      <c r="C129" s="4">
        <v>22</v>
      </c>
      <c r="D129" s="4">
        <v>4.875</v>
      </c>
      <c r="E129" s="4">
        <v>0.25</v>
      </c>
      <c r="F129" s="227"/>
    </row>
    <row r="130" spans="1:6">
      <c r="A130" s="441" t="s">
        <v>28</v>
      </c>
      <c r="B130" s="4">
        <v>4</v>
      </c>
      <c r="C130" s="4">
        <v>22</v>
      </c>
      <c r="D130" s="4">
        <v>3.875</v>
      </c>
      <c r="E130" s="4">
        <v>0.25</v>
      </c>
      <c r="F130" s="227"/>
    </row>
    <row r="131" spans="1:6">
      <c r="A131" s="441" t="s">
        <v>36</v>
      </c>
      <c r="B131" s="4">
        <v>3</v>
      </c>
      <c r="C131" s="4">
        <v>22</v>
      </c>
      <c r="D131" s="4">
        <v>2.875</v>
      </c>
      <c r="E131" s="4">
        <v>0.25</v>
      </c>
      <c r="F131" s="227"/>
    </row>
    <row r="132" spans="1:6">
      <c r="A132" s="441" t="s">
        <v>35</v>
      </c>
      <c r="B132" s="4">
        <v>2</v>
      </c>
      <c r="C132" s="4">
        <v>22</v>
      </c>
      <c r="D132" s="4">
        <v>1.875</v>
      </c>
      <c r="E132" s="4">
        <v>0.25</v>
      </c>
      <c r="F132" s="227"/>
    </row>
    <row r="133" spans="1:6">
      <c r="A133" s="441" t="s">
        <v>39</v>
      </c>
      <c r="B133" s="4">
        <v>1</v>
      </c>
      <c r="C133" s="4">
        <v>22</v>
      </c>
      <c r="D133" s="4">
        <v>0.875</v>
      </c>
      <c r="E133" s="4">
        <v>0.25</v>
      </c>
      <c r="F133" s="227"/>
    </row>
    <row r="135" spans="1:6">
      <c r="A135" s="227" t="s">
        <v>23</v>
      </c>
      <c r="B135" s="4">
        <v>21</v>
      </c>
      <c r="C135" s="4">
        <v>22</v>
      </c>
      <c r="D135" s="4">
        <v>20.875</v>
      </c>
      <c r="E135" s="4">
        <v>0.25</v>
      </c>
      <c r="F135" s="227">
        <v>9.1</v>
      </c>
    </row>
    <row r="136" spans="1:6">
      <c r="A136" s="227" t="s">
        <v>19</v>
      </c>
      <c r="B136" s="4">
        <v>20</v>
      </c>
      <c r="C136" s="4">
        <v>22</v>
      </c>
      <c r="D136" s="4">
        <v>19.875</v>
      </c>
      <c r="E136" s="4">
        <v>0.25</v>
      </c>
      <c r="F136" s="227"/>
    </row>
    <row r="137" spans="1:6">
      <c r="A137" s="227" t="s">
        <v>27</v>
      </c>
      <c r="B137" s="4">
        <v>19</v>
      </c>
      <c r="C137" s="4">
        <v>22</v>
      </c>
      <c r="D137" s="4">
        <v>18.875</v>
      </c>
      <c r="E137" s="4">
        <v>0.25</v>
      </c>
      <c r="F137" s="227"/>
    </row>
    <row r="138" spans="1:6">
      <c r="A138" s="227" t="s">
        <v>20</v>
      </c>
      <c r="B138" s="4">
        <v>18</v>
      </c>
      <c r="C138" s="4">
        <v>22</v>
      </c>
      <c r="D138" s="4">
        <v>17.875</v>
      </c>
      <c r="E138" s="4">
        <v>0.25</v>
      </c>
      <c r="F138" s="227"/>
    </row>
    <row r="139" spans="1:6">
      <c r="A139" s="227" t="s">
        <v>33</v>
      </c>
      <c r="B139" s="4">
        <v>17</v>
      </c>
      <c r="C139" s="4">
        <v>22</v>
      </c>
      <c r="D139" s="4">
        <v>16.875</v>
      </c>
      <c r="E139" s="4">
        <v>0.25</v>
      </c>
      <c r="F139" s="227"/>
    </row>
    <row r="140" spans="1:6">
      <c r="A140" s="227" t="s">
        <v>22</v>
      </c>
      <c r="B140" s="4">
        <v>16</v>
      </c>
      <c r="C140" s="4">
        <v>22</v>
      </c>
      <c r="D140" s="4">
        <v>15.875</v>
      </c>
      <c r="E140" s="4">
        <v>0.25</v>
      </c>
      <c r="F140" s="227"/>
    </row>
    <row r="141" spans="1:6">
      <c r="A141" s="227" t="s">
        <v>25</v>
      </c>
      <c r="B141" s="4">
        <v>15</v>
      </c>
      <c r="C141" s="4">
        <v>22</v>
      </c>
      <c r="D141" s="4">
        <v>14.875</v>
      </c>
      <c r="E141" s="4">
        <v>0.25</v>
      </c>
      <c r="F141" s="227"/>
    </row>
    <row r="142" spans="1:6">
      <c r="A142" s="227" t="s">
        <v>21</v>
      </c>
      <c r="B142" s="4">
        <v>14</v>
      </c>
      <c r="C142" s="4">
        <v>22</v>
      </c>
      <c r="D142" s="4">
        <v>13.875</v>
      </c>
      <c r="E142" s="4">
        <v>0.25</v>
      </c>
      <c r="F142" s="227"/>
    </row>
    <row r="143" spans="1:6">
      <c r="A143" s="227" t="s">
        <v>32</v>
      </c>
      <c r="B143" s="4">
        <v>13</v>
      </c>
      <c r="C143" s="4">
        <v>22</v>
      </c>
      <c r="D143" s="4">
        <v>12.875</v>
      </c>
      <c r="E143" s="4">
        <v>0.25</v>
      </c>
      <c r="F143" s="227"/>
    </row>
    <row r="144" spans="1:6">
      <c r="A144" s="227" t="s">
        <v>31</v>
      </c>
      <c r="B144" s="4">
        <v>12</v>
      </c>
      <c r="C144" s="4">
        <v>22</v>
      </c>
      <c r="D144" s="4">
        <v>11.875</v>
      </c>
      <c r="E144" s="4">
        <v>0.25</v>
      </c>
      <c r="F144" s="227"/>
    </row>
    <row r="145" spans="1:6">
      <c r="A145" s="227" t="s">
        <v>35</v>
      </c>
      <c r="B145" s="4">
        <v>11</v>
      </c>
      <c r="C145" s="4">
        <v>22</v>
      </c>
      <c r="D145" s="4">
        <v>10.875</v>
      </c>
      <c r="E145" s="4">
        <v>0.25</v>
      </c>
      <c r="F145" s="227"/>
    </row>
    <row r="146" spans="1:6">
      <c r="A146" s="227" t="s">
        <v>28</v>
      </c>
      <c r="B146" s="4">
        <v>10</v>
      </c>
      <c r="C146" s="4">
        <v>22</v>
      </c>
      <c r="D146" s="4">
        <v>9.875</v>
      </c>
      <c r="E146" s="4">
        <v>0.25</v>
      </c>
      <c r="F146" s="227"/>
    </row>
    <row r="147" spans="1:6">
      <c r="A147" s="227" t="s">
        <v>26</v>
      </c>
      <c r="B147" s="4">
        <v>9</v>
      </c>
      <c r="C147" s="4">
        <v>22</v>
      </c>
      <c r="D147" s="4">
        <v>8.875</v>
      </c>
      <c r="E147" s="4">
        <v>0.25</v>
      </c>
      <c r="F147" s="227"/>
    </row>
    <row r="148" spans="1:6">
      <c r="A148" s="227" t="s">
        <v>30</v>
      </c>
      <c r="B148" s="4">
        <v>8</v>
      </c>
      <c r="C148" s="4">
        <v>22</v>
      </c>
      <c r="D148" s="4">
        <v>7.875</v>
      </c>
      <c r="E148" s="4">
        <v>0.25</v>
      </c>
      <c r="F148" s="227"/>
    </row>
    <row r="149" spans="1:6">
      <c r="A149" s="227" t="s">
        <v>24</v>
      </c>
      <c r="B149" s="4">
        <v>7</v>
      </c>
      <c r="C149" s="4">
        <v>22</v>
      </c>
      <c r="D149" s="4">
        <v>6.875</v>
      </c>
      <c r="E149" s="4">
        <v>0.25</v>
      </c>
      <c r="F149" s="227"/>
    </row>
    <row r="150" spans="1:6">
      <c r="A150" s="227" t="s">
        <v>38</v>
      </c>
      <c r="B150" s="4">
        <v>6</v>
      </c>
      <c r="C150" s="4">
        <v>22</v>
      </c>
      <c r="D150" s="4">
        <v>5.875</v>
      </c>
      <c r="E150" s="4">
        <v>0.25</v>
      </c>
      <c r="F150" s="227"/>
    </row>
    <row r="151" spans="1:6">
      <c r="A151" s="227" t="s">
        <v>29</v>
      </c>
      <c r="B151" s="4">
        <v>5</v>
      </c>
      <c r="C151" s="4">
        <v>22</v>
      </c>
      <c r="D151" s="4">
        <v>4.875</v>
      </c>
      <c r="E151" s="4">
        <v>0.25</v>
      </c>
      <c r="F151" s="227"/>
    </row>
    <row r="152" spans="1:6">
      <c r="A152" s="227" t="s">
        <v>34</v>
      </c>
      <c r="B152" s="4">
        <v>4</v>
      </c>
      <c r="C152" s="4">
        <v>22</v>
      </c>
      <c r="D152" s="4">
        <v>3.875</v>
      </c>
      <c r="E152" s="4">
        <v>0.25</v>
      </c>
      <c r="F152" s="227"/>
    </row>
    <row r="153" spans="1:6">
      <c r="A153" s="227" t="s">
        <v>39</v>
      </c>
      <c r="B153" s="4">
        <v>3</v>
      </c>
      <c r="C153" s="4">
        <v>22</v>
      </c>
      <c r="D153" s="4">
        <v>2.875</v>
      </c>
      <c r="E153" s="4">
        <v>0.25</v>
      </c>
      <c r="F153" s="227"/>
    </row>
    <row r="154" spans="1:6">
      <c r="A154" s="227" t="s">
        <v>36</v>
      </c>
      <c r="B154" s="4">
        <v>2</v>
      </c>
      <c r="C154" s="4">
        <v>22</v>
      </c>
      <c r="D154" s="4">
        <v>1.875</v>
      </c>
      <c r="E154" s="4">
        <v>0.25</v>
      </c>
      <c r="F154" s="227"/>
    </row>
    <row r="155" spans="1:6">
      <c r="A155" s="227" t="s">
        <v>37</v>
      </c>
      <c r="B155" s="4">
        <v>1</v>
      </c>
      <c r="C155" s="4">
        <v>22</v>
      </c>
      <c r="D155" s="4">
        <v>0.875</v>
      </c>
      <c r="E155" s="4">
        <v>0.25</v>
      </c>
      <c r="F155" s="227"/>
    </row>
    <row r="157" spans="1:6">
      <c r="A157" s="227" t="s">
        <v>19</v>
      </c>
      <c r="B157" s="4">
        <v>21</v>
      </c>
      <c r="C157" s="4">
        <v>22</v>
      </c>
      <c r="D157" s="4">
        <v>20.875</v>
      </c>
      <c r="E157" s="4">
        <v>0.25</v>
      </c>
      <c r="F157" s="227">
        <v>9.4</v>
      </c>
    </row>
    <row r="158" spans="1:6">
      <c r="A158" s="227" t="s">
        <v>22</v>
      </c>
      <c r="B158" s="4">
        <v>20</v>
      </c>
      <c r="C158" s="4">
        <v>22</v>
      </c>
      <c r="D158" s="4">
        <v>19.875</v>
      </c>
      <c r="E158" s="4">
        <v>0.25</v>
      </c>
      <c r="F158" s="227"/>
    </row>
    <row r="159" spans="1:6">
      <c r="A159" s="227" t="s">
        <v>28</v>
      </c>
      <c r="B159" s="4">
        <v>19</v>
      </c>
      <c r="C159" s="4">
        <v>22</v>
      </c>
      <c r="D159" s="4">
        <v>18.875</v>
      </c>
      <c r="E159" s="4">
        <v>0.25</v>
      </c>
      <c r="F159" s="227"/>
    </row>
    <row r="160" spans="1:6">
      <c r="A160" s="227" t="s">
        <v>35</v>
      </c>
      <c r="B160" s="4">
        <v>18</v>
      </c>
      <c r="C160" s="4">
        <v>22</v>
      </c>
      <c r="D160" s="4">
        <v>17.875</v>
      </c>
      <c r="E160" s="4">
        <v>0.25</v>
      </c>
      <c r="F160" s="227"/>
    </row>
    <row r="161" spans="1:6">
      <c r="A161" s="227" t="s">
        <v>32</v>
      </c>
      <c r="B161" s="4">
        <v>17</v>
      </c>
      <c r="C161" s="4">
        <v>22</v>
      </c>
      <c r="D161" s="4">
        <v>16.875</v>
      </c>
      <c r="E161" s="4">
        <v>0.25</v>
      </c>
      <c r="F161" s="227"/>
    </row>
    <row r="162" spans="1:6">
      <c r="A162" s="227" t="s">
        <v>21</v>
      </c>
      <c r="B162" s="4">
        <v>16</v>
      </c>
      <c r="C162" s="4">
        <v>22</v>
      </c>
      <c r="D162" s="4">
        <v>15.875</v>
      </c>
      <c r="E162" s="4">
        <v>0.25</v>
      </c>
      <c r="F162" s="227"/>
    </row>
    <row r="163" spans="1:6">
      <c r="A163" s="227" t="s">
        <v>20</v>
      </c>
      <c r="B163" s="4">
        <v>15</v>
      </c>
      <c r="C163" s="4">
        <v>22</v>
      </c>
      <c r="D163" s="4">
        <v>14.875</v>
      </c>
      <c r="E163" s="4">
        <v>0.25</v>
      </c>
      <c r="F163" s="227"/>
    </row>
    <row r="164" spans="1:6">
      <c r="A164" s="227" t="s">
        <v>27</v>
      </c>
      <c r="B164" s="4">
        <v>14</v>
      </c>
      <c r="C164" s="4">
        <v>22</v>
      </c>
      <c r="D164" s="4">
        <v>13.875</v>
      </c>
      <c r="E164" s="4">
        <v>0.25</v>
      </c>
      <c r="F164" s="227"/>
    </row>
    <row r="165" spans="1:6">
      <c r="A165" s="227" t="s">
        <v>39</v>
      </c>
      <c r="B165" s="4">
        <v>13</v>
      </c>
      <c r="C165" s="4">
        <v>22</v>
      </c>
      <c r="D165" s="4">
        <v>12.875</v>
      </c>
      <c r="E165" s="4">
        <v>0.25</v>
      </c>
      <c r="F165" s="227"/>
    </row>
    <row r="166" spans="1:6">
      <c r="A166" s="227" t="s">
        <v>23</v>
      </c>
      <c r="B166" s="4">
        <v>12</v>
      </c>
      <c r="C166" s="4">
        <v>22</v>
      </c>
      <c r="D166" s="4">
        <v>11.875</v>
      </c>
      <c r="E166" s="4">
        <v>0.25</v>
      </c>
      <c r="F166" s="227"/>
    </row>
    <row r="167" spans="1:6">
      <c r="A167" s="227" t="s">
        <v>36</v>
      </c>
      <c r="B167" s="4">
        <v>11</v>
      </c>
      <c r="C167" s="4">
        <v>22</v>
      </c>
      <c r="D167" s="4">
        <v>10.875</v>
      </c>
      <c r="E167" s="4">
        <v>0.25</v>
      </c>
      <c r="F167" s="227"/>
    </row>
    <row r="168" spans="1:6">
      <c r="A168" s="227" t="s">
        <v>30</v>
      </c>
      <c r="B168" s="4">
        <v>10</v>
      </c>
      <c r="C168" s="4">
        <v>22</v>
      </c>
      <c r="D168" s="4">
        <v>9.875</v>
      </c>
      <c r="E168" s="4">
        <v>0.25</v>
      </c>
      <c r="F168" s="227"/>
    </row>
    <row r="169" spans="1:6">
      <c r="A169" s="227" t="s">
        <v>25</v>
      </c>
      <c r="B169" s="4">
        <v>9</v>
      </c>
      <c r="C169" s="4">
        <v>22</v>
      </c>
      <c r="D169" s="4">
        <v>8.875</v>
      </c>
      <c r="E169" s="4">
        <v>0.25</v>
      </c>
      <c r="F169" s="227"/>
    </row>
    <row r="170" spans="1:6">
      <c r="A170" s="227" t="s">
        <v>24</v>
      </c>
      <c r="B170" s="4">
        <v>8</v>
      </c>
      <c r="C170" s="4">
        <v>22</v>
      </c>
      <c r="D170" s="4">
        <v>7.875</v>
      </c>
      <c r="E170" s="4">
        <v>0.25</v>
      </c>
      <c r="F170" s="227"/>
    </row>
    <row r="171" spans="1:6">
      <c r="A171" s="227" t="s">
        <v>29</v>
      </c>
      <c r="B171" s="4">
        <v>7</v>
      </c>
      <c r="C171" s="4">
        <v>22</v>
      </c>
      <c r="D171" s="4">
        <v>6.875</v>
      </c>
      <c r="E171" s="4">
        <v>0.25</v>
      </c>
      <c r="F171" s="227"/>
    </row>
    <row r="172" spans="1:6">
      <c r="A172" s="227" t="s">
        <v>26</v>
      </c>
      <c r="B172" s="4">
        <v>6</v>
      </c>
      <c r="C172" s="4">
        <v>22</v>
      </c>
      <c r="D172" s="4">
        <v>5.875</v>
      </c>
      <c r="E172" s="4">
        <v>0.25</v>
      </c>
      <c r="F172" s="227"/>
    </row>
    <row r="173" spans="1:6">
      <c r="A173" s="227" t="s">
        <v>33</v>
      </c>
      <c r="B173" s="4">
        <v>5</v>
      </c>
      <c r="C173" s="4">
        <v>22</v>
      </c>
      <c r="D173" s="4">
        <v>4.875</v>
      </c>
      <c r="E173" s="4">
        <v>0.25</v>
      </c>
      <c r="F173" s="227"/>
    </row>
    <row r="174" spans="1:6">
      <c r="A174" s="227" t="s">
        <v>31</v>
      </c>
      <c r="B174" s="4">
        <v>4</v>
      </c>
      <c r="C174" s="4">
        <v>22</v>
      </c>
      <c r="D174" s="4">
        <v>3.875</v>
      </c>
      <c r="E174" s="4">
        <v>0.25</v>
      </c>
      <c r="F174" s="227"/>
    </row>
    <row r="175" spans="1:6">
      <c r="A175" s="227" t="s">
        <v>38</v>
      </c>
      <c r="B175" s="4">
        <v>3</v>
      </c>
      <c r="C175" s="4">
        <v>22</v>
      </c>
      <c r="D175" s="4">
        <v>2.875</v>
      </c>
      <c r="E175" s="4">
        <v>0.25</v>
      </c>
      <c r="F175" s="227"/>
    </row>
    <row r="176" spans="1:6">
      <c r="A176" s="227" t="s">
        <v>37</v>
      </c>
      <c r="B176" s="4">
        <v>2</v>
      </c>
      <c r="C176" s="4">
        <v>22</v>
      </c>
      <c r="D176" s="4">
        <v>1.875</v>
      </c>
      <c r="E176" s="4">
        <v>0.25</v>
      </c>
      <c r="F176" s="227"/>
    </row>
    <row r="177" spans="1:6">
      <c r="A177" s="227" t="s">
        <v>34</v>
      </c>
      <c r="B177" s="4">
        <v>1</v>
      </c>
      <c r="C177" s="4">
        <v>22</v>
      </c>
      <c r="D177" s="4">
        <v>0.875</v>
      </c>
      <c r="E177" s="4">
        <v>0.25</v>
      </c>
      <c r="F177" s="227"/>
    </row>
    <row r="179" spans="1:6">
      <c r="A179" s="441" t="s">
        <v>39</v>
      </c>
      <c r="B179" s="4">
        <v>21</v>
      </c>
      <c r="C179" s="4">
        <v>22</v>
      </c>
      <c r="D179" s="4">
        <v>20.875</v>
      </c>
      <c r="E179" s="4">
        <v>0.25</v>
      </c>
      <c r="F179" s="227">
        <v>9.5</v>
      </c>
    </row>
    <row r="180" spans="1:6">
      <c r="A180" s="441" t="s">
        <v>21</v>
      </c>
      <c r="B180" s="4">
        <v>20</v>
      </c>
      <c r="C180" s="4">
        <v>22</v>
      </c>
      <c r="D180" s="4">
        <v>19.875</v>
      </c>
      <c r="E180" s="4">
        <v>0.25</v>
      </c>
      <c r="F180" s="227"/>
    </row>
    <row r="181" spans="1:6">
      <c r="A181" s="441" t="s">
        <v>35</v>
      </c>
      <c r="B181" s="4">
        <v>19</v>
      </c>
      <c r="C181" s="4">
        <v>22</v>
      </c>
      <c r="D181" s="4">
        <v>18.875</v>
      </c>
      <c r="E181" s="4">
        <v>0.25</v>
      </c>
      <c r="F181" s="227"/>
    </row>
    <row r="182" spans="1:6">
      <c r="A182" s="441" t="s">
        <v>28</v>
      </c>
      <c r="B182" s="4">
        <v>18</v>
      </c>
      <c r="C182" s="4">
        <v>22</v>
      </c>
      <c r="D182" s="4">
        <v>17.875</v>
      </c>
      <c r="E182" s="4">
        <v>0.25</v>
      </c>
      <c r="F182" s="227"/>
    </row>
    <row r="183" spans="1:6">
      <c r="A183" s="441" t="s">
        <v>29</v>
      </c>
      <c r="B183" s="4">
        <v>17</v>
      </c>
      <c r="C183" s="4">
        <v>22</v>
      </c>
      <c r="D183" s="4">
        <v>16.875</v>
      </c>
      <c r="E183" s="4">
        <v>0.25</v>
      </c>
      <c r="F183" s="227"/>
    </row>
    <row r="184" spans="1:6">
      <c r="A184" s="441" t="s">
        <v>26</v>
      </c>
      <c r="B184" s="4">
        <v>16</v>
      </c>
      <c r="C184" s="4">
        <v>22</v>
      </c>
      <c r="D184" s="4">
        <v>15.875</v>
      </c>
      <c r="E184" s="4">
        <v>0.25</v>
      </c>
      <c r="F184" s="227"/>
    </row>
    <row r="185" spans="1:6">
      <c r="A185" s="441" t="s">
        <v>27</v>
      </c>
      <c r="B185" s="4">
        <v>15</v>
      </c>
      <c r="C185" s="4">
        <v>22</v>
      </c>
      <c r="D185" s="4">
        <v>14.875</v>
      </c>
      <c r="E185" s="4">
        <v>0.25</v>
      </c>
      <c r="F185" s="227"/>
    </row>
    <row r="186" spans="1:6">
      <c r="A186" s="441" t="s">
        <v>33</v>
      </c>
      <c r="B186" s="4">
        <v>14</v>
      </c>
      <c r="C186" s="4">
        <v>22</v>
      </c>
      <c r="D186" s="4">
        <v>13.875</v>
      </c>
      <c r="E186" s="4">
        <v>0.25</v>
      </c>
      <c r="F186" s="227"/>
    </row>
    <row r="187" spans="1:6">
      <c r="A187" s="441" t="s">
        <v>38</v>
      </c>
      <c r="B187" s="4">
        <v>13</v>
      </c>
      <c r="C187" s="4">
        <v>22</v>
      </c>
      <c r="D187" s="4">
        <v>12.875</v>
      </c>
      <c r="E187" s="4">
        <v>0.25</v>
      </c>
      <c r="F187" s="227"/>
    </row>
    <row r="188" spans="1:6">
      <c r="A188" s="441" t="s">
        <v>24</v>
      </c>
      <c r="B188" s="4">
        <v>12</v>
      </c>
      <c r="C188" s="4">
        <v>22</v>
      </c>
      <c r="D188" s="4">
        <v>11.875</v>
      </c>
      <c r="E188" s="4">
        <v>0.25</v>
      </c>
      <c r="F188" s="227"/>
    </row>
    <row r="189" spans="1:6">
      <c r="A189" s="441" t="s">
        <v>19</v>
      </c>
      <c r="B189" s="4">
        <v>11</v>
      </c>
      <c r="C189" s="4">
        <v>22</v>
      </c>
      <c r="D189" s="4">
        <v>10.875</v>
      </c>
      <c r="E189" s="4">
        <v>0.25</v>
      </c>
      <c r="F189" s="227"/>
    </row>
    <row r="190" spans="1:6">
      <c r="A190" s="441" t="s">
        <v>34</v>
      </c>
      <c r="B190" s="4">
        <v>10</v>
      </c>
      <c r="C190" s="4">
        <v>22</v>
      </c>
      <c r="D190" s="4">
        <v>9.875</v>
      </c>
      <c r="E190" s="4">
        <v>0.25</v>
      </c>
      <c r="F190" s="227"/>
    </row>
    <row r="191" spans="1:6">
      <c r="A191" s="441" t="s">
        <v>22</v>
      </c>
      <c r="B191" s="4">
        <v>9</v>
      </c>
      <c r="C191" s="4">
        <v>22</v>
      </c>
      <c r="D191" s="4">
        <v>8.875</v>
      </c>
      <c r="E191" s="4">
        <v>0.25</v>
      </c>
      <c r="F191" s="227"/>
    </row>
    <row r="192" spans="1:6">
      <c r="A192" s="441" t="s">
        <v>20</v>
      </c>
      <c r="B192" s="4">
        <v>8</v>
      </c>
      <c r="C192" s="4">
        <v>22</v>
      </c>
      <c r="D192" s="4">
        <v>7.875</v>
      </c>
      <c r="E192" s="4">
        <v>0.25</v>
      </c>
      <c r="F192" s="227"/>
    </row>
    <row r="193" spans="1:6">
      <c r="A193" s="441" t="s">
        <v>30</v>
      </c>
      <c r="B193" s="4">
        <v>7</v>
      </c>
      <c r="C193" s="4">
        <v>22</v>
      </c>
      <c r="D193" s="4">
        <v>6.875</v>
      </c>
      <c r="E193" s="4">
        <v>0.25</v>
      </c>
      <c r="F193" s="227"/>
    </row>
    <row r="194" spans="1:6">
      <c r="A194" s="441" t="s">
        <v>23</v>
      </c>
      <c r="B194" s="4">
        <v>6</v>
      </c>
      <c r="C194" s="4">
        <v>22</v>
      </c>
      <c r="D194" s="4">
        <v>5.875</v>
      </c>
      <c r="E194" s="4">
        <v>0.25</v>
      </c>
      <c r="F194" s="227"/>
    </row>
    <row r="195" spans="1:6">
      <c r="A195" s="441" t="s">
        <v>25</v>
      </c>
      <c r="B195" s="4">
        <v>5</v>
      </c>
      <c r="C195" s="4">
        <v>22</v>
      </c>
      <c r="D195" s="4">
        <v>4.875</v>
      </c>
      <c r="E195" s="4">
        <v>0.25</v>
      </c>
      <c r="F195" s="227"/>
    </row>
    <row r="196" spans="1:6">
      <c r="A196" s="441" t="s">
        <v>32</v>
      </c>
      <c r="B196" s="4">
        <v>4</v>
      </c>
      <c r="C196" s="4">
        <v>22</v>
      </c>
      <c r="D196" s="4">
        <v>3.875</v>
      </c>
      <c r="E196" s="4">
        <v>0.25</v>
      </c>
      <c r="F196" s="227"/>
    </row>
    <row r="197" spans="1:6">
      <c r="A197" s="441" t="s">
        <v>37</v>
      </c>
      <c r="B197" s="4">
        <v>3</v>
      </c>
      <c r="C197" s="4">
        <v>22</v>
      </c>
      <c r="D197" s="4">
        <v>2.875</v>
      </c>
      <c r="E197" s="4">
        <v>0.25</v>
      </c>
      <c r="F197" s="227"/>
    </row>
    <row r="198" spans="1:6">
      <c r="A198" s="441" t="s">
        <v>36</v>
      </c>
      <c r="B198" s="4">
        <v>2</v>
      </c>
      <c r="C198" s="4">
        <v>22</v>
      </c>
      <c r="D198" s="4">
        <v>1.875</v>
      </c>
      <c r="E198" s="4">
        <v>0.25</v>
      </c>
      <c r="F198" s="227"/>
    </row>
    <row r="199" spans="1:6">
      <c r="A199" s="441" t="s">
        <v>31</v>
      </c>
      <c r="B199" s="4">
        <v>1</v>
      </c>
      <c r="C199" s="4">
        <v>22</v>
      </c>
      <c r="D199" s="4">
        <v>0.875</v>
      </c>
      <c r="E199" s="4">
        <v>0.25</v>
      </c>
      <c r="F199" s="227"/>
    </row>
    <row r="201" spans="1:6">
      <c r="A201" s="441" t="s">
        <v>22</v>
      </c>
      <c r="B201" s="4">
        <v>19</v>
      </c>
      <c r="C201" s="4">
        <v>22</v>
      </c>
      <c r="D201" s="4">
        <v>18.875</v>
      </c>
      <c r="E201" s="4">
        <v>0.25</v>
      </c>
      <c r="F201" s="227">
        <v>9.6999999999999993</v>
      </c>
    </row>
    <row r="202" spans="1:6" s="4" customFormat="1">
      <c r="A202" s="441" t="s">
        <v>19</v>
      </c>
      <c r="B202" s="4">
        <v>18</v>
      </c>
      <c r="C202" s="4">
        <v>22</v>
      </c>
      <c r="D202" s="4">
        <v>17.875</v>
      </c>
      <c r="E202" s="4">
        <v>0.25</v>
      </c>
      <c r="F202" s="227"/>
    </row>
    <row r="203" spans="1:6" s="4" customFormat="1">
      <c r="A203" s="441" t="s">
        <v>28</v>
      </c>
      <c r="B203" s="4">
        <v>17</v>
      </c>
      <c r="C203" s="4">
        <v>22</v>
      </c>
      <c r="D203" s="4">
        <v>16.875</v>
      </c>
      <c r="E203" s="4">
        <v>0.25</v>
      </c>
      <c r="F203" s="227"/>
    </row>
    <row r="204" spans="1:6" s="4" customFormat="1">
      <c r="A204" s="441" t="s">
        <v>39</v>
      </c>
      <c r="B204" s="4">
        <v>16</v>
      </c>
      <c r="C204" s="4">
        <v>22</v>
      </c>
      <c r="D204" s="4">
        <v>15.875</v>
      </c>
      <c r="E204" s="4">
        <v>0.25</v>
      </c>
      <c r="F204" s="227"/>
    </row>
    <row r="205" spans="1:6">
      <c r="A205" s="441" t="s">
        <v>27</v>
      </c>
      <c r="B205" s="4">
        <v>15</v>
      </c>
      <c r="C205" s="4">
        <v>22</v>
      </c>
      <c r="D205" s="4">
        <v>14.875</v>
      </c>
      <c r="E205" s="4">
        <v>0.25</v>
      </c>
      <c r="F205" s="227"/>
    </row>
    <row r="206" spans="1:6">
      <c r="A206" s="441" t="s">
        <v>21</v>
      </c>
      <c r="B206" s="4">
        <v>14</v>
      </c>
      <c r="C206" s="4">
        <v>22</v>
      </c>
      <c r="D206" s="4">
        <v>13.875</v>
      </c>
      <c r="E206" s="4">
        <v>0.25</v>
      </c>
      <c r="F206" s="227"/>
    </row>
    <row r="207" spans="1:6">
      <c r="A207" s="441" t="s">
        <v>20</v>
      </c>
      <c r="B207" s="4">
        <v>13</v>
      </c>
      <c r="C207" s="4">
        <v>22</v>
      </c>
      <c r="D207" s="4">
        <v>12.875</v>
      </c>
      <c r="E207" s="4">
        <v>0.25</v>
      </c>
      <c r="F207" s="227"/>
    </row>
    <row r="208" spans="1:6">
      <c r="A208" s="441" t="s">
        <v>36</v>
      </c>
      <c r="B208" s="4">
        <v>12</v>
      </c>
      <c r="C208" s="4">
        <v>22</v>
      </c>
      <c r="D208" s="4">
        <v>11.875</v>
      </c>
      <c r="E208" s="4">
        <v>0.25</v>
      </c>
      <c r="F208" s="227"/>
    </row>
    <row r="209" spans="1:6">
      <c r="A209" s="441" t="s">
        <v>25</v>
      </c>
      <c r="B209" s="4">
        <v>11</v>
      </c>
      <c r="C209" s="4">
        <v>22</v>
      </c>
      <c r="D209" s="4">
        <v>10.875</v>
      </c>
      <c r="E209" s="4">
        <v>0.25</v>
      </c>
      <c r="F209" s="227"/>
    </row>
    <row r="210" spans="1:6">
      <c r="A210" s="441" t="s">
        <v>23</v>
      </c>
      <c r="B210" s="4">
        <v>10</v>
      </c>
      <c r="C210" s="4">
        <v>22</v>
      </c>
      <c r="D210" s="4">
        <v>9.875</v>
      </c>
      <c r="E210" s="4">
        <v>0.25</v>
      </c>
      <c r="F210" s="227"/>
    </row>
    <row r="211" spans="1:6">
      <c r="A211" s="441" t="s">
        <v>24</v>
      </c>
      <c r="B211" s="4">
        <v>9</v>
      </c>
      <c r="C211" s="4">
        <v>22</v>
      </c>
      <c r="D211" s="4">
        <v>8.875</v>
      </c>
      <c r="E211" s="4">
        <v>0.25</v>
      </c>
      <c r="F211" s="227"/>
    </row>
    <row r="212" spans="1:6">
      <c r="A212" s="441" t="s">
        <v>30</v>
      </c>
      <c r="B212" s="4">
        <v>8</v>
      </c>
      <c r="C212" s="4">
        <v>22</v>
      </c>
      <c r="D212" s="4">
        <v>7.875</v>
      </c>
      <c r="E212" s="4">
        <v>0.25</v>
      </c>
      <c r="F212" s="227"/>
    </row>
    <row r="213" spans="1:6">
      <c r="A213" s="441" t="s">
        <v>31</v>
      </c>
      <c r="B213" s="4">
        <v>7</v>
      </c>
      <c r="C213" s="4">
        <v>22</v>
      </c>
      <c r="D213" s="4">
        <v>6.875</v>
      </c>
      <c r="E213" s="4">
        <v>0.25</v>
      </c>
      <c r="F213" s="227"/>
    </row>
    <row r="214" spans="1:6">
      <c r="A214" s="441" t="s">
        <v>33</v>
      </c>
      <c r="B214" s="4">
        <v>6</v>
      </c>
      <c r="C214" s="4">
        <v>22</v>
      </c>
      <c r="D214" s="4">
        <v>5.875</v>
      </c>
      <c r="E214" s="4">
        <v>0.25</v>
      </c>
      <c r="F214" s="227"/>
    </row>
    <row r="215" spans="1:6">
      <c r="A215" s="441" t="s">
        <v>29</v>
      </c>
      <c r="B215" s="4">
        <v>5</v>
      </c>
      <c r="C215" s="4">
        <v>22</v>
      </c>
      <c r="D215" s="4">
        <v>4.875</v>
      </c>
      <c r="E215" s="4">
        <v>0.25</v>
      </c>
      <c r="F215" s="227"/>
    </row>
    <row r="216" spans="1:6">
      <c r="A216" s="441" t="s">
        <v>26</v>
      </c>
      <c r="B216" s="4">
        <v>4</v>
      </c>
      <c r="C216" s="4">
        <v>22</v>
      </c>
      <c r="D216" s="4">
        <v>3.875</v>
      </c>
      <c r="E216" s="4">
        <v>0.25</v>
      </c>
      <c r="F216" s="227"/>
    </row>
    <row r="217" spans="1:6">
      <c r="A217" s="441" t="s">
        <v>38</v>
      </c>
      <c r="B217" s="4">
        <v>3</v>
      </c>
      <c r="C217" s="4">
        <v>22</v>
      </c>
      <c r="D217" s="4">
        <v>2.875</v>
      </c>
      <c r="E217" s="4">
        <v>0.25</v>
      </c>
      <c r="F217" s="227"/>
    </row>
    <row r="218" spans="1:6">
      <c r="A218" s="441" t="s">
        <v>37</v>
      </c>
      <c r="B218" s="4">
        <v>2</v>
      </c>
      <c r="C218" s="4">
        <v>22</v>
      </c>
      <c r="D218" s="4">
        <v>1.875</v>
      </c>
      <c r="E218" s="4">
        <v>0.25</v>
      </c>
      <c r="F218" s="227"/>
    </row>
    <row r="219" spans="1:6">
      <c r="A219" s="441" t="s">
        <v>34</v>
      </c>
      <c r="B219" s="4">
        <v>1</v>
      </c>
      <c r="C219" s="4">
        <v>22</v>
      </c>
      <c r="D219" s="4">
        <v>0.875</v>
      </c>
      <c r="E219" s="4">
        <v>0.25</v>
      </c>
      <c r="F219" s="227"/>
    </row>
    <row r="221" spans="1:6" ht="25.5">
      <c r="A221" s="52" t="s">
        <v>19</v>
      </c>
      <c r="B221" s="4">
        <v>21</v>
      </c>
      <c r="C221" s="4">
        <v>22</v>
      </c>
      <c r="D221" s="4">
        <v>20.875</v>
      </c>
      <c r="E221" s="4">
        <v>0.25</v>
      </c>
      <c r="F221" s="55">
        <v>10.4</v>
      </c>
    </row>
    <row r="222" spans="1:6">
      <c r="A222" s="52" t="s">
        <v>20</v>
      </c>
      <c r="B222" s="4">
        <v>20</v>
      </c>
      <c r="C222" s="4">
        <v>22</v>
      </c>
      <c r="D222" s="4">
        <v>19.875</v>
      </c>
      <c r="E222" s="4">
        <v>0.25</v>
      </c>
      <c r="F222" s="55"/>
    </row>
    <row r="223" spans="1:6" s="84" customFormat="1">
      <c r="A223" s="52" t="s">
        <v>24</v>
      </c>
      <c r="B223" s="4">
        <v>19</v>
      </c>
      <c r="C223" s="4">
        <v>22</v>
      </c>
      <c r="D223" s="4">
        <v>18.875</v>
      </c>
      <c r="E223" s="4">
        <v>0.25</v>
      </c>
      <c r="F223" s="55"/>
    </row>
    <row r="224" spans="1:6">
      <c r="A224" s="52" t="s">
        <v>21</v>
      </c>
      <c r="B224" s="4">
        <v>18</v>
      </c>
      <c r="C224" s="4">
        <v>22</v>
      </c>
      <c r="D224" s="4">
        <v>17.875</v>
      </c>
      <c r="E224" s="4">
        <v>0.25</v>
      </c>
      <c r="F224" s="55"/>
    </row>
    <row r="225" spans="1:6">
      <c r="A225" s="52" t="s">
        <v>30</v>
      </c>
      <c r="B225" s="4">
        <v>17</v>
      </c>
      <c r="C225" s="4">
        <v>22</v>
      </c>
      <c r="D225" s="4">
        <v>16.875</v>
      </c>
      <c r="E225" s="4">
        <v>0.25</v>
      </c>
      <c r="F225" s="55"/>
    </row>
    <row r="226" spans="1:6">
      <c r="A226" s="52" t="s">
        <v>26</v>
      </c>
      <c r="B226" s="4">
        <v>16</v>
      </c>
      <c r="C226" s="4">
        <v>22</v>
      </c>
      <c r="D226" s="4">
        <v>15.875</v>
      </c>
      <c r="E226" s="4">
        <v>0.25</v>
      </c>
      <c r="F226" s="55"/>
    </row>
    <row r="227" spans="1:6" ht="25.5">
      <c r="A227" s="52" t="s">
        <v>25</v>
      </c>
      <c r="B227" s="4">
        <v>15</v>
      </c>
      <c r="C227" s="4">
        <v>22</v>
      </c>
      <c r="D227" s="4">
        <v>14.875</v>
      </c>
      <c r="E227" s="4">
        <v>0.25</v>
      </c>
      <c r="F227" s="55"/>
    </row>
    <row r="228" spans="1:6">
      <c r="A228" s="247" t="s">
        <v>40</v>
      </c>
      <c r="B228" s="4">
        <v>14</v>
      </c>
      <c r="C228" s="4">
        <v>22</v>
      </c>
      <c r="D228" s="4">
        <v>13.875</v>
      </c>
      <c r="E228" s="4">
        <v>0.25</v>
      </c>
      <c r="F228" s="248"/>
    </row>
    <row r="229" spans="1:6" ht="25.5">
      <c r="A229" s="52" t="s">
        <v>23</v>
      </c>
      <c r="B229" s="4">
        <v>13</v>
      </c>
      <c r="C229" s="4">
        <v>22</v>
      </c>
      <c r="D229" s="4">
        <v>12.875</v>
      </c>
      <c r="E229" s="4">
        <v>0.25</v>
      </c>
      <c r="F229" s="55"/>
    </row>
    <row r="230" spans="1:6">
      <c r="A230" s="52" t="s">
        <v>22</v>
      </c>
      <c r="B230" s="4">
        <v>12</v>
      </c>
      <c r="C230" s="4">
        <v>22</v>
      </c>
      <c r="D230" s="4">
        <v>11.875</v>
      </c>
      <c r="E230" s="4">
        <v>0.25</v>
      </c>
      <c r="F230" s="55"/>
    </row>
    <row r="231" spans="1:6">
      <c r="A231" s="52" t="s">
        <v>28</v>
      </c>
      <c r="B231" s="4">
        <v>11</v>
      </c>
      <c r="C231" s="4">
        <v>22</v>
      </c>
      <c r="D231" s="4">
        <v>10.875</v>
      </c>
      <c r="E231" s="4">
        <v>0.25</v>
      </c>
      <c r="F231" s="55"/>
    </row>
    <row r="232" spans="1:6" ht="25.5">
      <c r="A232" s="52" t="s">
        <v>41</v>
      </c>
      <c r="B232" s="4">
        <v>10</v>
      </c>
      <c r="C232" s="4">
        <v>22</v>
      </c>
      <c r="D232" s="4">
        <v>9.875</v>
      </c>
      <c r="E232" s="4">
        <v>0.25</v>
      </c>
      <c r="F232" s="55"/>
    </row>
    <row r="233" spans="1:6">
      <c r="A233" s="52" t="s">
        <v>31</v>
      </c>
      <c r="B233" s="4">
        <v>9</v>
      </c>
      <c r="C233" s="4">
        <v>22</v>
      </c>
      <c r="D233" s="4">
        <v>8.875</v>
      </c>
      <c r="E233" s="4">
        <v>0.25</v>
      </c>
      <c r="F233" s="55"/>
    </row>
    <row r="234" spans="1:6">
      <c r="A234" s="52" t="s">
        <v>29</v>
      </c>
      <c r="B234" s="4">
        <v>8</v>
      </c>
      <c r="C234" s="4">
        <v>22</v>
      </c>
      <c r="D234" s="4">
        <v>7.875</v>
      </c>
      <c r="E234" s="4">
        <v>0.25</v>
      </c>
      <c r="F234" s="55"/>
    </row>
    <row r="235" spans="1:6">
      <c r="A235" s="52" t="s">
        <v>42</v>
      </c>
      <c r="B235" s="4">
        <v>7</v>
      </c>
      <c r="C235" s="4">
        <v>22</v>
      </c>
      <c r="D235" s="4">
        <v>6.875</v>
      </c>
      <c r="E235" s="4">
        <v>0.25</v>
      </c>
      <c r="F235" s="55"/>
    </row>
    <row r="236" spans="1:6">
      <c r="A236" s="52" t="s">
        <v>38</v>
      </c>
      <c r="B236" s="4">
        <v>6</v>
      </c>
      <c r="C236" s="4">
        <v>22</v>
      </c>
      <c r="D236" s="4">
        <v>5.875</v>
      </c>
      <c r="E236" s="4">
        <v>0.25</v>
      </c>
      <c r="F236" s="55"/>
    </row>
    <row r="237" spans="1:6">
      <c r="A237" s="52" t="s">
        <v>44</v>
      </c>
      <c r="B237" s="255">
        <v>5</v>
      </c>
      <c r="C237" s="4">
        <v>22</v>
      </c>
      <c r="D237" s="4">
        <v>4.875</v>
      </c>
      <c r="E237" s="4">
        <v>0.25</v>
      </c>
      <c r="F237" s="57"/>
    </row>
    <row r="238" spans="1:6">
      <c r="A238" s="52" t="s">
        <v>35</v>
      </c>
      <c r="B238" s="4">
        <v>4</v>
      </c>
      <c r="C238" s="4">
        <v>22</v>
      </c>
      <c r="D238" s="4">
        <v>3.875</v>
      </c>
      <c r="E238" s="4">
        <v>0.25</v>
      </c>
      <c r="F238" s="55"/>
    </row>
    <row r="239" spans="1:6">
      <c r="A239" s="52" t="s">
        <v>36</v>
      </c>
      <c r="B239" s="4">
        <v>3</v>
      </c>
      <c r="C239" s="4">
        <v>22</v>
      </c>
      <c r="D239" s="4">
        <v>2.875</v>
      </c>
      <c r="E239" s="4">
        <v>0.25</v>
      </c>
      <c r="F239" s="55"/>
    </row>
    <row r="240" spans="1:6" ht="25.5">
      <c r="A240" s="52" t="s">
        <v>45</v>
      </c>
      <c r="B240" s="4">
        <v>2</v>
      </c>
      <c r="C240" s="4">
        <v>22</v>
      </c>
      <c r="D240" s="4">
        <v>1.875</v>
      </c>
      <c r="E240" s="4">
        <v>0.25</v>
      </c>
      <c r="F240" s="55"/>
    </row>
    <row r="241" spans="1:6">
      <c r="A241" s="52" t="s">
        <v>32</v>
      </c>
      <c r="B241" s="4">
        <v>1</v>
      </c>
      <c r="C241" s="4">
        <v>22</v>
      </c>
      <c r="D241" s="4">
        <v>0.875</v>
      </c>
      <c r="E241" s="4">
        <v>0.25</v>
      </c>
      <c r="F241" s="55"/>
    </row>
    <row r="242" spans="1:6">
      <c r="A242" s="227"/>
      <c r="F242" s="227"/>
    </row>
    <row r="244" spans="1:6">
      <c r="A244" s="193" t="s">
        <v>395</v>
      </c>
      <c r="B244" s="84"/>
      <c r="C244" s="84"/>
      <c r="D244" s="84"/>
      <c r="E244" s="84"/>
      <c r="F244" s="84"/>
    </row>
    <row r="245" spans="1:6">
      <c r="A245" s="4"/>
      <c r="F245" s="4"/>
    </row>
    <row r="246" spans="1:6" ht="30">
      <c r="A246" s="4"/>
      <c r="B246" s="124" t="s">
        <v>14</v>
      </c>
      <c r="C246" s="124" t="s">
        <v>15</v>
      </c>
      <c r="D246" s="124" t="s">
        <v>16</v>
      </c>
      <c r="E246" s="124" t="s">
        <v>17</v>
      </c>
      <c r="F246" s="259" t="s">
        <v>18</v>
      </c>
    </row>
    <row r="247" spans="1:6">
      <c r="A247" s="227" t="s">
        <v>19</v>
      </c>
      <c r="B247" s="226">
        <v>21</v>
      </c>
      <c r="C247" s="4">
        <v>22</v>
      </c>
      <c r="D247" s="4">
        <f t="shared" ref="D247:D267" si="1">B247-E247/2</f>
        <v>20.875</v>
      </c>
      <c r="E247" s="4">
        <v>0.25</v>
      </c>
      <c r="F247" s="227">
        <v>1.1299999999999999</v>
      </c>
    </row>
    <row r="248" spans="1:6">
      <c r="A248" s="227" t="s">
        <v>22</v>
      </c>
      <c r="B248" s="226">
        <v>20</v>
      </c>
      <c r="C248" s="4">
        <v>22</v>
      </c>
      <c r="D248" s="4">
        <f t="shared" si="1"/>
        <v>19.875</v>
      </c>
      <c r="E248" s="4">
        <v>0.25</v>
      </c>
      <c r="F248" s="227"/>
    </row>
    <row r="249" spans="1:6">
      <c r="A249" s="227" t="s">
        <v>35</v>
      </c>
      <c r="B249" s="226">
        <v>19</v>
      </c>
      <c r="C249" s="4">
        <v>22</v>
      </c>
      <c r="D249" s="4">
        <f t="shared" si="1"/>
        <v>18.875</v>
      </c>
      <c r="E249" s="4">
        <v>0.25</v>
      </c>
      <c r="F249" s="227"/>
    </row>
    <row r="250" spans="1:6">
      <c r="A250" s="227" t="s">
        <v>32</v>
      </c>
      <c r="B250" s="226">
        <v>18</v>
      </c>
      <c r="C250" s="4">
        <v>22</v>
      </c>
      <c r="D250" s="4">
        <f t="shared" si="1"/>
        <v>17.875</v>
      </c>
      <c r="E250" s="4">
        <v>0.25</v>
      </c>
      <c r="F250" s="227"/>
    </row>
    <row r="251" spans="1:6">
      <c r="A251" s="227" t="s">
        <v>28</v>
      </c>
      <c r="B251" s="226">
        <v>17</v>
      </c>
      <c r="C251" s="4">
        <v>22</v>
      </c>
      <c r="D251" s="4">
        <f t="shared" si="1"/>
        <v>16.875</v>
      </c>
      <c r="E251" s="4">
        <v>0.25</v>
      </c>
      <c r="F251" s="227"/>
    </row>
    <row r="252" spans="1:6">
      <c r="A252" s="227" t="s">
        <v>21</v>
      </c>
      <c r="B252" s="226">
        <v>16</v>
      </c>
      <c r="C252" s="4">
        <v>22</v>
      </c>
      <c r="D252" s="4">
        <f t="shared" si="1"/>
        <v>15.875</v>
      </c>
      <c r="E252" s="4">
        <v>0.25</v>
      </c>
      <c r="F252" s="227"/>
    </row>
    <row r="253" spans="1:6">
      <c r="A253" s="227" t="s">
        <v>20</v>
      </c>
      <c r="B253" s="226">
        <v>15</v>
      </c>
      <c r="C253" s="4">
        <v>22</v>
      </c>
      <c r="D253" s="4">
        <f t="shared" si="1"/>
        <v>14.875</v>
      </c>
      <c r="E253" s="4">
        <v>0.25</v>
      </c>
      <c r="F253" s="227"/>
    </row>
    <row r="254" spans="1:6">
      <c r="A254" s="227" t="s">
        <v>27</v>
      </c>
      <c r="B254" s="226">
        <v>14</v>
      </c>
      <c r="C254" s="4">
        <v>22</v>
      </c>
      <c r="D254" s="4">
        <f t="shared" si="1"/>
        <v>13.875</v>
      </c>
      <c r="E254" s="4">
        <v>0.25</v>
      </c>
      <c r="F254" s="227"/>
    </row>
    <row r="255" spans="1:6">
      <c r="A255" s="227" t="s">
        <v>30</v>
      </c>
      <c r="B255" s="226">
        <v>13</v>
      </c>
      <c r="C255" s="4">
        <v>22</v>
      </c>
      <c r="D255" s="4">
        <f t="shared" si="1"/>
        <v>12.875</v>
      </c>
      <c r="E255" s="4">
        <v>0.25</v>
      </c>
      <c r="F255" s="227"/>
    </row>
    <row r="256" spans="1:6">
      <c r="A256" s="227" t="s">
        <v>39</v>
      </c>
      <c r="B256" s="226">
        <v>12</v>
      </c>
      <c r="C256" s="4">
        <v>22</v>
      </c>
      <c r="D256" s="4">
        <f t="shared" si="1"/>
        <v>11.875</v>
      </c>
      <c r="E256" s="4">
        <v>0.25</v>
      </c>
      <c r="F256" s="227"/>
    </row>
    <row r="257" spans="1:6">
      <c r="A257" s="227" t="s">
        <v>25</v>
      </c>
      <c r="B257" s="226">
        <v>11</v>
      </c>
      <c r="C257" s="4">
        <v>22</v>
      </c>
      <c r="D257" s="4">
        <f t="shared" si="1"/>
        <v>10.875</v>
      </c>
      <c r="E257" s="4">
        <v>0.25</v>
      </c>
      <c r="F257" s="227"/>
    </row>
    <row r="258" spans="1:6">
      <c r="A258" s="227" t="s">
        <v>24</v>
      </c>
      <c r="B258" s="226">
        <v>10</v>
      </c>
      <c r="C258" s="4">
        <v>22</v>
      </c>
      <c r="D258" s="4">
        <f t="shared" si="1"/>
        <v>9.875</v>
      </c>
      <c r="E258" s="4">
        <v>0.25</v>
      </c>
      <c r="F258" s="227"/>
    </row>
    <row r="259" spans="1:6">
      <c r="A259" s="227" t="s">
        <v>23</v>
      </c>
      <c r="B259" s="226">
        <v>9</v>
      </c>
      <c r="C259" s="4">
        <v>22</v>
      </c>
      <c r="D259" s="4">
        <f t="shared" si="1"/>
        <v>8.875</v>
      </c>
      <c r="E259" s="4">
        <v>0.25</v>
      </c>
      <c r="F259" s="227"/>
    </row>
    <row r="260" spans="1:6">
      <c r="A260" s="227" t="s">
        <v>36</v>
      </c>
      <c r="B260" s="226">
        <v>8</v>
      </c>
      <c r="C260" s="4">
        <v>22</v>
      </c>
      <c r="D260" s="4">
        <f t="shared" si="1"/>
        <v>7.875</v>
      </c>
      <c r="E260" s="4">
        <v>0.25</v>
      </c>
      <c r="F260" s="227"/>
    </row>
    <row r="261" spans="1:6">
      <c r="A261" s="227" t="s">
        <v>29</v>
      </c>
      <c r="B261" s="226">
        <v>7</v>
      </c>
      <c r="C261" s="4">
        <v>22</v>
      </c>
      <c r="D261" s="4">
        <f t="shared" si="1"/>
        <v>6.875</v>
      </c>
      <c r="E261" s="4">
        <v>0.25</v>
      </c>
      <c r="F261" s="227"/>
    </row>
    <row r="262" spans="1:6">
      <c r="A262" s="227" t="s">
        <v>38</v>
      </c>
      <c r="B262" s="226">
        <v>6</v>
      </c>
      <c r="C262" s="4">
        <v>22</v>
      </c>
      <c r="D262" s="4">
        <f t="shared" si="1"/>
        <v>5.875</v>
      </c>
      <c r="E262" s="4">
        <v>0.25</v>
      </c>
      <c r="F262" s="227"/>
    </row>
    <row r="263" spans="1:6">
      <c r="A263" s="227" t="s">
        <v>31</v>
      </c>
      <c r="B263" s="226">
        <v>5</v>
      </c>
      <c r="C263" s="4">
        <v>22</v>
      </c>
      <c r="D263" s="4">
        <f t="shared" si="1"/>
        <v>4.875</v>
      </c>
      <c r="E263" s="4">
        <v>0.25</v>
      </c>
      <c r="F263" s="227"/>
    </row>
    <row r="264" spans="1:6">
      <c r="A264" s="227" t="s">
        <v>37</v>
      </c>
      <c r="B264" s="226">
        <v>4</v>
      </c>
      <c r="C264" s="4">
        <v>22</v>
      </c>
      <c r="D264" s="4">
        <f t="shared" si="1"/>
        <v>3.875</v>
      </c>
      <c r="E264" s="4">
        <v>0.25</v>
      </c>
      <c r="F264" s="227"/>
    </row>
    <row r="265" spans="1:6">
      <c r="A265" s="227" t="s">
        <v>26</v>
      </c>
      <c r="B265" s="226">
        <v>3</v>
      </c>
      <c r="C265" s="4">
        <v>22</v>
      </c>
      <c r="D265" s="4">
        <f t="shared" si="1"/>
        <v>2.875</v>
      </c>
      <c r="E265" s="4">
        <v>0.25</v>
      </c>
      <c r="F265" s="227"/>
    </row>
    <row r="266" spans="1:6">
      <c r="A266" s="227" t="s">
        <v>33</v>
      </c>
      <c r="B266" s="226">
        <v>2</v>
      </c>
      <c r="C266" s="4">
        <v>22</v>
      </c>
      <c r="D266" s="4">
        <f t="shared" si="1"/>
        <v>1.875</v>
      </c>
      <c r="E266" s="4">
        <v>0.25</v>
      </c>
      <c r="F266" s="227"/>
    </row>
    <row r="267" spans="1:6">
      <c r="A267" s="227" t="s">
        <v>34</v>
      </c>
      <c r="B267" s="226">
        <v>1</v>
      </c>
      <c r="C267" s="4">
        <v>22</v>
      </c>
      <c r="D267" s="4">
        <f t="shared" si="1"/>
        <v>0.875</v>
      </c>
      <c r="E267" s="4">
        <v>0.25</v>
      </c>
      <c r="F267" s="227"/>
    </row>
    <row r="268" spans="1:6">
      <c r="A268" s="227"/>
      <c r="B268" s="226"/>
      <c r="F268" s="227"/>
    </row>
    <row r="269" spans="1:6" ht="30">
      <c r="A269" s="225" t="s">
        <v>19</v>
      </c>
      <c r="B269" s="226">
        <v>21</v>
      </c>
      <c r="C269" s="4">
        <v>22</v>
      </c>
      <c r="D269" s="4">
        <f t="shared" ref="D269:D289" si="2">B269-E269/2</f>
        <v>20.875</v>
      </c>
      <c r="E269" s="4">
        <v>0.25</v>
      </c>
      <c r="F269" s="227">
        <v>11.1</v>
      </c>
    </row>
    <row r="270" spans="1:6">
      <c r="A270" s="225" t="s">
        <v>22</v>
      </c>
      <c r="B270" s="226">
        <v>20</v>
      </c>
      <c r="C270" s="4">
        <v>22</v>
      </c>
      <c r="D270" s="4">
        <f t="shared" si="2"/>
        <v>19.875</v>
      </c>
      <c r="E270" s="4">
        <v>0.25</v>
      </c>
      <c r="F270" s="227"/>
    </row>
    <row r="271" spans="1:6">
      <c r="A271" s="225" t="s">
        <v>28</v>
      </c>
      <c r="B271" s="226">
        <v>19</v>
      </c>
      <c r="C271" s="4">
        <v>22</v>
      </c>
      <c r="D271" s="4">
        <f t="shared" si="2"/>
        <v>18.875</v>
      </c>
      <c r="E271" s="4">
        <v>0.25</v>
      </c>
      <c r="F271" s="227"/>
    </row>
    <row r="272" spans="1:6" ht="30">
      <c r="A272" s="225" t="s">
        <v>21</v>
      </c>
      <c r="B272" s="226">
        <v>18</v>
      </c>
      <c r="C272" s="4">
        <v>22</v>
      </c>
      <c r="D272" s="4">
        <f t="shared" si="2"/>
        <v>17.875</v>
      </c>
      <c r="E272" s="4">
        <v>0.25</v>
      </c>
      <c r="F272" s="227"/>
    </row>
    <row r="273" spans="1:6">
      <c r="A273" s="225" t="s">
        <v>20</v>
      </c>
      <c r="B273" s="226">
        <v>17</v>
      </c>
      <c r="C273" s="4">
        <v>22</v>
      </c>
      <c r="D273" s="4">
        <f t="shared" si="2"/>
        <v>16.875</v>
      </c>
      <c r="E273" s="4">
        <v>0.25</v>
      </c>
      <c r="F273" s="227"/>
    </row>
    <row r="274" spans="1:6">
      <c r="A274" s="225" t="s">
        <v>24</v>
      </c>
      <c r="B274" s="226">
        <v>16</v>
      </c>
      <c r="C274" s="4">
        <v>22</v>
      </c>
      <c r="D274" s="4">
        <f t="shared" si="2"/>
        <v>15.875</v>
      </c>
      <c r="E274" s="4">
        <v>0.25</v>
      </c>
      <c r="F274" s="227"/>
    </row>
    <row r="275" spans="1:6">
      <c r="A275" s="225" t="s">
        <v>31</v>
      </c>
      <c r="B275" s="226">
        <v>15</v>
      </c>
      <c r="C275" s="4">
        <v>22</v>
      </c>
      <c r="D275" s="4">
        <f t="shared" si="2"/>
        <v>14.875</v>
      </c>
      <c r="E275" s="4">
        <v>0.25</v>
      </c>
      <c r="F275" s="227"/>
    </row>
    <row r="276" spans="1:6" ht="30">
      <c r="A276" s="225" t="s">
        <v>27</v>
      </c>
      <c r="B276" s="226">
        <v>14</v>
      </c>
      <c r="C276" s="4">
        <v>22</v>
      </c>
      <c r="D276" s="4">
        <f t="shared" si="2"/>
        <v>13.875</v>
      </c>
      <c r="E276" s="4">
        <v>0.25</v>
      </c>
      <c r="F276" s="227"/>
    </row>
    <row r="277" spans="1:6" ht="30">
      <c r="A277" s="225" t="s">
        <v>26</v>
      </c>
      <c r="B277" s="226">
        <v>13</v>
      </c>
      <c r="C277" s="4">
        <v>22</v>
      </c>
      <c r="D277" s="4">
        <f t="shared" si="2"/>
        <v>12.875</v>
      </c>
      <c r="E277" s="4">
        <v>0.25</v>
      </c>
      <c r="F277" s="227"/>
    </row>
    <row r="278" spans="1:6" ht="30">
      <c r="A278" s="225" t="s">
        <v>25</v>
      </c>
      <c r="B278" s="226">
        <v>12</v>
      </c>
      <c r="C278" s="4">
        <v>22</v>
      </c>
      <c r="D278" s="4">
        <f t="shared" si="2"/>
        <v>11.875</v>
      </c>
      <c r="E278" s="4">
        <v>0.25</v>
      </c>
      <c r="F278" s="227"/>
    </row>
    <row r="279" spans="1:6" ht="30">
      <c r="A279" s="225" t="s">
        <v>23</v>
      </c>
      <c r="B279" s="226">
        <v>11</v>
      </c>
      <c r="C279" s="4">
        <v>22</v>
      </c>
      <c r="D279" s="4">
        <f t="shared" si="2"/>
        <v>10.875</v>
      </c>
      <c r="E279" s="4">
        <v>0.25</v>
      </c>
      <c r="F279" s="227"/>
    </row>
    <row r="280" spans="1:6" ht="30">
      <c r="A280" s="225" t="s">
        <v>32</v>
      </c>
      <c r="B280" s="226">
        <v>10</v>
      </c>
      <c r="C280" s="4">
        <v>22</v>
      </c>
      <c r="D280" s="4">
        <f t="shared" si="2"/>
        <v>9.875</v>
      </c>
      <c r="E280" s="4">
        <v>0.25</v>
      </c>
      <c r="F280" s="227"/>
    </row>
    <row r="281" spans="1:6">
      <c r="A281" s="225" t="s">
        <v>35</v>
      </c>
      <c r="B281" s="226">
        <v>9</v>
      </c>
      <c r="C281" s="4">
        <v>22</v>
      </c>
      <c r="D281" s="4">
        <f t="shared" si="2"/>
        <v>8.875</v>
      </c>
      <c r="E281" s="4">
        <v>0.25</v>
      </c>
      <c r="F281" s="227"/>
    </row>
    <row r="282" spans="1:6">
      <c r="A282" s="225" t="s">
        <v>37</v>
      </c>
      <c r="B282" s="226">
        <v>8</v>
      </c>
      <c r="C282" s="4">
        <v>22</v>
      </c>
      <c r="D282" s="4">
        <f t="shared" si="2"/>
        <v>7.875</v>
      </c>
      <c r="E282" s="4">
        <v>0.25</v>
      </c>
      <c r="F282" s="227"/>
    </row>
    <row r="283" spans="1:6">
      <c r="A283" s="225" t="s">
        <v>29</v>
      </c>
      <c r="B283" s="226">
        <v>7</v>
      </c>
      <c r="C283" s="4">
        <v>22</v>
      </c>
      <c r="D283" s="4">
        <f t="shared" si="2"/>
        <v>6.875</v>
      </c>
      <c r="E283" s="4">
        <v>0.25</v>
      </c>
      <c r="F283" s="227"/>
    </row>
    <row r="284" spans="1:6">
      <c r="A284" s="225" t="s">
        <v>36</v>
      </c>
      <c r="B284" s="226">
        <v>6</v>
      </c>
      <c r="C284" s="4">
        <v>22</v>
      </c>
      <c r="D284" s="4">
        <f t="shared" si="2"/>
        <v>5.875</v>
      </c>
      <c r="E284" s="4">
        <v>0.25</v>
      </c>
      <c r="F284" s="227"/>
    </row>
    <row r="285" spans="1:6">
      <c r="A285" s="225" t="s">
        <v>38</v>
      </c>
      <c r="B285" s="226">
        <v>5</v>
      </c>
      <c r="C285" s="4">
        <v>22</v>
      </c>
      <c r="D285" s="4">
        <f t="shared" si="2"/>
        <v>4.875</v>
      </c>
      <c r="E285" s="4">
        <v>0.25</v>
      </c>
      <c r="F285" s="227"/>
    </row>
    <row r="286" spans="1:6">
      <c r="A286" s="225" t="s">
        <v>30</v>
      </c>
      <c r="B286" s="226">
        <v>4</v>
      </c>
      <c r="C286" s="4">
        <v>22</v>
      </c>
      <c r="D286" s="4">
        <f t="shared" si="2"/>
        <v>3.875</v>
      </c>
      <c r="E286" s="4">
        <v>0.25</v>
      </c>
      <c r="F286" s="227"/>
    </row>
    <row r="287" spans="1:6">
      <c r="A287" s="225" t="s">
        <v>33</v>
      </c>
      <c r="B287" s="226">
        <v>3</v>
      </c>
      <c r="C287" s="4">
        <v>22</v>
      </c>
      <c r="D287" s="4">
        <f t="shared" si="2"/>
        <v>2.875</v>
      </c>
      <c r="E287" s="4">
        <v>0.25</v>
      </c>
      <c r="F287" s="227"/>
    </row>
    <row r="288" spans="1:6" ht="30">
      <c r="A288" s="225" t="s">
        <v>39</v>
      </c>
      <c r="B288" s="226">
        <v>2</v>
      </c>
      <c r="C288" s="4">
        <v>22</v>
      </c>
      <c r="D288" s="4">
        <f t="shared" si="2"/>
        <v>1.875</v>
      </c>
      <c r="E288" s="4">
        <v>0.25</v>
      </c>
      <c r="F288" s="227"/>
    </row>
    <row r="289" spans="1:6">
      <c r="A289" s="225" t="s">
        <v>34</v>
      </c>
      <c r="B289" s="226">
        <v>1</v>
      </c>
      <c r="C289" s="4">
        <v>22</v>
      </c>
      <c r="D289" s="4">
        <f t="shared" si="2"/>
        <v>0.875</v>
      </c>
      <c r="E289" s="4">
        <v>0.25</v>
      </c>
      <c r="F289" s="227"/>
    </row>
    <row r="290" spans="1:6">
      <c r="A290" s="225"/>
      <c r="B290" s="226"/>
      <c r="F290" s="227"/>
    </row>
    <row r="291" spans="1:6">
      <c r="A291" s="225" t="s">
        <v>31</v>
      </c>
      <c r="B291" s="226">
        <v>21</v>
      </c>
      <c r="C291" s="4">
        <v>22</v>
      </c>
      <c r="D291" s="4">
        <f t="shared" ref="D291:D311" si="3">B291-E291/2</f>
        <v>20.875</v>
      </c>
      <c r="E291" s="4">
        <v>0.25</v>
      </c>
      <c r="F291" s="227">
        <v>11.3</v>
      </c>
    </row>
    <row r="292" spans="1:6" ht="30">
      <c r="A292" s="225" t="s">
        <v>19</v>
      </c>
      <c r="B292" s="226">
        <v>20</v>
      </c>
      <c r="C292" s="4">
        <v>22</v>
      </c>
      <c r="D292" s="4">
        <f t="shared" si="3"/>
        <v>19.875</v>
      </c>
      <c r="E292" s="4">
        <v>0.25</v>
      </c>
      <c r="F292" s="227"/>
    </row>
    <row r="293" spans="1:6" ht="30">
      <c r="A293" s="225" t="s">
        <v>21</v>
      </c>
      <c r="B293" s="226">
        <v>19</v>
      </c>
      <c r="C293" s="4">
        <v>22</v>
      </c>
      <c r="D293" s="4">
        <f t="shared" si="3"/>
        <v>18.875</v>
      </c>
      <c r="E293" s="4">
        <v>0.25</v>
      </c>
      <c r="F293" s="227"/>
    </row>
    <row r="294" spans="1:6">
      <c r="A294" s="225" t="s">
        <v>29</v>
      </c>
      <c r="B294" s="226">
        <v>18</v>
      </c>
      <c r="C294" s="4">
        <v>22</v>
      </c>
      <c r="D294" s="4">
        <f t="shared" si="3"/>
        <v>17.875</v>
      </c>
      <c r="E294" s="4">
        <v>0.25</v>
      </c>
      <c r="F294" s="227"/>
    </row>
    <row r="295" spans="1:6">
      <c r="A295" s="225" t="s">
        <v>28</v>
      </c>
      <c r="B295" s="226">
        <v>17</v>
      </c>
      <c r="C295" s="4">
        <v>22</v>
      </c>
      <c r="D295" s="4">
        <f t="shared" si="3"/>
        <v>16.875</v>
      </c>
      <c r="E295" s="4">
        <v>0.25</v>
      </c>
      <c r="F295" s="227"/>
    </row>
    <row r="296" spans="1:6" ht="30">
      <c r="A296" s="225" t="s">
        <v>26</v>
      </c>
      <c r="B296" s="226">
        <v>16</v>
      </c>
      <c r="C296" s="4">
        <v>22</v>
      </c>
      <c r="D296" s="4">
        <f t="shared" si="3"/>
        <v>15.875</v>
      </c>
      <c r="E296" s="4">
        <v>0.25</v>
      </c>
      <c r="F296" s="227"/>
    </row>
    <row r="297" spans="1:6">
      <c r="A297" s="225" t="s">
        <v>20</v>
      </c>
      <c r="B297" s="226">
        <v>15</v>
      </c>
      <c r="C297" s="4">
        <v>22</v>
      </c>
      <c r="D297" s="4">
        <f t="shared" si="3"/>
        <v>14.875</v>
      </c>
      <c r="E297" s="4">
        <v>0.25</v>
      </c>
      <c r="F297" s="227"/>
    </row>
    <row r="298" spans="1:6">
      <c r="A298" s="225" t="s">
        <v>24</v>
      </c>
      <c r="B298" s="226">
        <v>14</v>
      </c>
      <c r="C298" s="4">
        <v>22</v>
      </c>
      <c r="D298" s="4">
        <f t="shared" si="3"/>
        <v>13.875</v>
      </c>
      <c r="E298" s="4">
        <v>0.25</v>
      </c>
      <c r="F298" s="227"/>
    </row>
    <row r="299" spans="1:6">
      <c r="A299" s="225" t="s">
        <v>22</v>
      </c>
      <c r="B299" s="226">
        <v>13</v>
      </c>
      <c r="C299" s="4">
        <v>22</v>
      </c>
      <c r="D299" s="4">
        <f t="shared" si="3"/>
        <v>12.875</v>
      </c>
      <c r="E299" s="4">
        <v>0.25</v>
      </c>
      <c r="F299" s="227"/>
    </row>
    <row r="300" spans="1:6" ht="30">
      <c r="A300" s="225" t="s">
        <v>27</v>
      </c>
      <c r="B300" s="226">
        <v>12</v>
      </c>
      <c r="C300" s="4">
        <v>22</v>
      </c>
      <c r="D300" s="4">
        <f t="shared" si="3"/>
        <v>11.875</v>
      </c>
      <c r="E300" s="4">
        <v>0.25</v>
      </c>
      <c r="F300" s="227"/>
    </row>
    <row r="301" spans="1:6">
      <c r="A301" s="225" t="s">
        <v>37</v>
      </c>
      <c r="B301" s="226">
        <v>11</v>
      </c>
      <c r="C301" s="4">
        <v>22</v>
      </c>
      <c r="D301" s="4">
        <f t="shared" si="3"/>
        <v>10.875</v>
      </c>
      <c r="E301" s="4">
        <v>0.25</v>
      </c>
      <c r="F301" s="227"/>
    </row>
    <row r="302" spans="1:6" ht="30">
      <c r="A302" s="225" t="s">
        <v>23</v>
      </c>
      <c r="B302" s="226">
        <v>10</v>
      </c>
      <c r="C302" s="4">
        <v>22</v>
      </c>
      <c r="D302" s="4">
        <f t="shared" si="3"/>
        <v>9.875</v>
      </c>
      <c r="E302" s="4">
        <v>0.25</v>
      </c>
      <c r="F302" s="227"/>
    </row>
    <row r="303" spans="1:6">
      <c r="A303" s="225" t="s">
        <v>34</v>
      </c>
      <c r="B303" s="226">
        <v>9</v>
      </c>
      <c r="C303" s="4">
        <v>22</v>
      </c>
      <c r="D303" s="4">
        <f t="shared" si="3"/>
        <v>8.875</v>
      </c>
      <c r="E303" s="4">
        <v>0.25</v>
      </c>
      <c r="F303" s="227"/>
    </row>
    <row r="304" spans="1:6" ht="30">
      <c r="A304" s="225" t="s">
        <v>25</v>
      </c>
      <c r="B304" s="226">
        <v>8</v>
      </c>
      <c r="C304" s="4">
        <v>22</v>
      </c>
      <c r="D304" s="4">
        <f t="shared" si="3"/>
        <v>7.875</v>
      </c>
      <c r="E304" s="4">
        <v>0.25</v>
      </c>
      <c r="F304" s="227"/>
    </row>
    <row r="305" spans="1:6">
      <c r="A305" s="225" t="s">
        <v>36</v>
      </c>
      <c r="B305" s="226">
        <v>7</v>
      </c>
      <c r="C305" s="4">
        <v>22</v>
      </c>
      <c r="D305" s="4">
        <f t="shared" si="3"/>
        <v>6.875</v>
      </c>
      <c r="E305" s="4">
        <v>0.25</v>
      </c>
      <c r="F305" s="227"/>
    </row>
    <row r="306" spans="1:6">
      <c r="A306" s="225" t="s">
        <v>30</v>
      </c>
      <c r="B306" s="226">
        <v>6</v>
      </c>
      <c r="C306" s="4">
        <v>22</v>
      </c>
      <c r="D306" s="4">
        <f t="shared" si="3"/>
        <v>5.875</v>
      </c>
      <c r="E306" s="4">
        <v>0.25</v>
      </c>
      <c r="F306" s="227"/>
    </row>
    <row r="307" spans="1:6">
      <c r="A307" s="225" t="s">
        <v>38</v>
      </c>
      <c r="B307" s="226">
        <v>5</v>
      </c>
      <c r="C307" s="4">
        <v>22</v>
      </c>
      <c r="D307" s="4">
        <f t="shared" si="3"/>
        <v>4.875</v>
      </c>
      <c r="E307" s="4">
        <v>0.25</v>
      </c>
      <c r="F307" s="227"/>
    </row>
    <row r="308" spans="1:6" ht="30">
      <c r="A308" s="225" t="s">
        <v>39</v>
      </c>
      <c r="B308" s="226">
        <v>4</v>
      </c>
      <c r="C308" s="4">
        <v>22</v>
      </c>
      <c r="D308" s="4">
        <f t="shared" si="3"/>
        <v>3.875</v>
      </c>
      <c r="E308" s="4">
        <v>0.25</v>
      </c>
      <c r="F308" s="227"/>
    </row>
    <row r="309" spans="1:6">
      <c r="A309" s="225" t="s">
        <v>35</v>
      </c>
      <c r="B309" s="226">
        <v>3</v>
      </c>
      <c r="C309" s="4">
        <v>22</v>
      </c>
      <c r="D309" s="4">
        <f t="shared" si="3"/>
        <v>2.875</v>
      </c>
      <c r="E309" s="4">
        <v>0.25</v>
      </c>
      <c r="F309" s="227"/>
    </row>
    <row r="310" spans="1:6">
      <c r="A310" s="225" t="s">
        <v>33</v>
      </c>
      <c r="B310" s="226">
        <v>2</v>
      </c>
      <c r="C310" s="4">
        <v>22</v>
      </c>
      <c r="D310" s="4">
        <f t="shared" si="3"/>
        <v>1.875</v>
      </c>
      <c r="E310" s="4">
        <v>0.25</v>
      </c>
      <c r="F310" s="227"/>
    </row>
    <row r="311" spans="1:6" ht="30">
      <c r="A311" s="225" t="s">
        <v>32</v>
      </c>
      <c r="B311" s="226">
        <v>1</v>
      </c>
      <c r="C311" s="4">
        <v>22</v>
      </c>
      <c r="D311" s="4">
        <f t="shared" si="3"/>
        <v>0.875</v>
      </c>
      <c r="E311" s="4">
        <v>0.25</v>
      </c>
      <c r="F311" s="227"/>
    </row>
    <row r="312" spans="1:6">
      <c r="A312" s="225"/>
      <c r="B312" s="226"/>
      <c r="F312" s="227"/>
    </row>
    <row r="313" spans="1:6" ht="30">
      <c r="A313" s="225" t="s">
        <v>19</v>
      </c>
      <c r="B313" s="226">
        <v>21</v>
      </c>
      <c r="C313" s="4">
        <v>22</v>
      </c>
      <c r="D313" s="4">
        <f t="shared" ref="D313:D333" si="4">B313-E313/2</f>
        <v>20.875</v>
      </c>
      <c r="E313" s="4">
        <v>0.25</v>
      </c>
      <c r="F313" s="227">
        <v>12.1</v>
      </c>
    </row>
    <row r="314" spans="1:6">
      <c r="A314" s="225" t="s">
        <v>35</v>
      </c>
      <c r="B314" s="226">
        <v>20</v>
      </c>
      <c r="C314" s="4">
        <v>22</v>
      </c>
      <c r="D314" s="4">
        <f t="shared" si="4"/>
        <v>19.875</v>
      </c>
      <c r="E314" s="4">
        <v>0.25</v>
      </c>
      <c r="F314" s="227"/>
    </row>
    <row r="315" spans="1:6">
      <c r="A315" s="225" t="s">
        <v>28</v>
      </c>
      <c r="B315" s="226">
        <v>19</v>
      </c>
      <c r="C315" s="4">
        <v>22</v>
      </c>
      <c r="D315" s="4">
        <f t="shared" si="4"/>
        <v>18.875</v>
      </c>
      <c r="E315" s="4">
        <v>0.25</v>
      </c>
      <c r="F315" s="227"/>
    </row>
    <row r="316" spans="1:6">
      <c r="A316" s="225" t="s">
        <v>22</v>
      </c>
      <c r="B316" s="226">
        <v>18</v>
      </c>
      <c r="C316" s="4">
        <v>22</v>
      </c>
      <c r="D316" s="4">
        <f t="shared" si="4"/>
        <v>17.875</v>
      </c>
      <c r="E316" s="4">
        <v>0.25</v>
      </c>
      <c r="F316" s="227"/>
    </row>
    <row r="317" spans="1:6" ht="30">
      <c r="A317" s="225" t="s">
        <v>32</v>
      </c>
      <c r="B317" s="226">
        <v>17</v>
      </c>
      <c r="C317" s="4">
        <v>22</v>
      </c>
      <c r="D317" s="4">
        <f t="shared" si="4"/>
        <v>16.875</v>
      </c>
      <c r="E317" s="4">
        <v>0.25</v>
      </c>
      <c r="F317" s="227"/>
    </row>
    <row r="318" spans="1:6" ht="30">
      <c r="A318" s="225" t="s">
        <v>27</v>
      </c>
      <c r="B318" s="226">
        <v>16</v>
      </c>
      <c r="C318" s="4">
        <v>22</v>
      </c>
      <c r="D318" s="4">
        <f t="shared" si="4"/>
        <v>15.875</v>
      </c>
      <c r="E318" s="4">
        <v>0.25</v>
      </c>
      <c r="F318" s="227"/>
    </row>
    <row r="319" spans="1:6">
      <c r="A319" s="225" t="s">
        <v>20</v>
      </c>
      <c r="B319" s="226">
        <v>15</v>
      </c>
      <c r="C319" s="4">
        <v>22</v>
      </c>
      <c r="D319" s="4">
        <f t="shared" si="4"/>
        <v>14.875</v>
      </c>
      <c r="E319" s="4">
        <v>0.25</v>
      </c>
      <c r="F319" s="227"/>
    </row>
    <row r="320" spans="1:6" ht="30">
      <c r="A320" s="225" t="s">
        <v>21</v>
      </c>
      <c r="B320" s="226">
        <v>14</v>
      </c>
      <c r="C320" s="4">
        <v>22</v>
      </c>
      <c r="D320" s="4">
        <f t="shared" si="4"/>
        <v>13.875</v>
      </c>
      <c r="E320" s="4">
        <v>0.25</v>
      </c>
      <c r="F320" s="227"/>
    </row>
    <row r="321" spans="1:6">
      <c r="A321" s="225" t="s">
        <v>30</v>
      </c>
      <c r="B321" s="226">
        <v>13</v>
      </c>
      <c r="C321" s="4">
        <v>22</v>
      </c>
      <c r="D321" s="4">
        <f t="shared" si="4"/>
        <v>12.875</v>
      </c>
      <c r="E321" s="4">
        <v>0.25</v>
      </c>
      <c r="F321" s="227"/>
    </row>
    <row r="322" spans="1:6" ht="30">
      <c r="A322" s="225" t="s">
        <v>39</v>
      </c>
      <c r="B322" s="226">
        <v>12</v>
      </c>
      <c r="C322" s="4">
        <v>22</v>
      </c>
      <c r="D322" s="4">
        <f t="shared" si="4"/>
        <v>11.875</v>
      </c>
      <c r="E322" s="4">
        <v>0.25</v>
      </c>
      <c r="F322" s="227"/>
    </row>
    <row r="323" spans="1:6">
      <c r="A323" s="225" t="s">
        <v>38</v>
      </c>
      <c r="B323" s="226">
        <v>11</v>
      </c>
      <c r="C323" s="4">
        <v>22</v>
      </c>
      <c r="D323" s="4">
        <f t="shared" si="4"/>
        <v>10.875</v>
      </c>
      <c r="E323" s="4">
        <v>0.25</v>
      </c>
      <c r="F323" s="227"/>
    </row>
    <row r="324" spans="1:6">
      <c r="A324" s="225" t="s">
        <v>24</v>
      </c>
      <c r="B324" s="226">
        <v>10</v>
      </c>
      <c r="C324" s="4">
        <v>22</v>
      </c>
      <c r="D324" s="4">
        <f t="shared" si="4"/>
        <v>9.875</v>
      </c>
      <c r="E324" s="4">
        <v>0.25</v>
      </c>
      <c r="F324" s="227"/>
    </row>
    <row r="325" spans="1:6">
      <c r="A325" s="225" t="s">
        <v>37</v>
      </c>
      <c r="B325" s="226">
        <v>9</v>
      </c>
      <c r="C325" s="4">
        <v>22</v>
      </c>
      <c r="D325" s="4">
        <f t="shared" si="4"/>
        <v>8.875</v>
      </c>
      <c r="E325" s="4">
        <v>0.25</v>
      </c>
      <c r="F325" s="227"/>
    </row>
    <row r="326" spans="1:6" ht="30">
      <c r="A326" s="225" t="s">
        <v>23</v>
      </c>
      <c r="B326" s="226">
        <v>8</v>
      </c>
      <c r="C326" s="4">
        <v>22</v>
      </c>
      <c r="D326" s="4">
        <f t="shared" si="4"/>
        <v>7.875</v>
      </c>
      <c r="E326" s="4">
        <v>0.25</v>
      </c>
      <c r="F326" s="227"/>
    </row>
    <row r="327" spans="1:6">
      <c r="A327" s="225" t="s">
        <v>29</v>
      </c>
      <c r="B327" s="226">
        <v>7</v>
      </c>
      <c r="C327" s="4">
        <v>22</v>
      </c>
      <c r="D327" s="4">
        <f t="shared" si="4"/>
        <v>6.875</v>
      </c>
      <c r="E327" s="4">
        <v>0.25</v>
      </c>
      <c r="F327" s="227"/>
    </row>
    <row r="328" spans="1:6">
      <c r="A328" s="225" t="s">
        <v>31</v>
      </c>
      <c r="B328" s="226">
        <v>6</v>
      </c>
      <c r="C328" s="4">
        <v>22</v>
      </c>
      <c r="D328" s="4">
        <f t="shared" si="4"/>
        <v>5.875</v>
      </c>
      <c r="E328" s="4">
        <v>0.25</v>
      </c>
      <c r="F328" s="227"/>
    </row>
    <row r="329" spans="1:6" ht="30">
      <c r="A329" s="225" t="s">
        <v>25</v>
      </c>
      <c r="B329" s="226">
        <v>5</v>
      </c>
      <c r="C329" s="4">
        <v>22</v>
      </c>
      <c r="D329" s="4">
        <f t="shared" si="4"/>
        <v>4.875</v>
      </c>
      <c r="E329" s="4">
        <v>0.25</v>
      </c>
      <c r="F329" s="227"/>
    </row>
    <row r="330" spans="1:6" ht="30">
      <c r="A330" s="225" t="s">
        <v>26</v>
      </c>
      <c r="B330" s="226">
        <v>4</v>
      </c>
      <c r="C330" s="4">
        <v>22</v>
      </c>
      <c r="D330" s="4">
        <f t="shared" si="4"/>
        <v>3.875</v>
      </c>
      <c r="E330" s="4">
        <v>0.25</v>
      </c>
      <c r="F330" s="227"/>
    </row>
    <row r="331" spans="1:6">
      <c r="A331" s="225" t="s">
        <v>36</v>
      </c>
      <c r="B331" s="226">
        <v>3</v>
      </c>
      <c r="C331" s="4">
        <v>22</v>
      </c>
      <c r="D331" s="4">
        <f t="shared" si="4"/>
        <v>2.875</v>
      </c>
      <c r="E331" s="4">
        <v>0.25</v>
      </c>
      <c r="F331" s="227"/>
    </row>
    <row r="332" spans="1:6">
      <c r="A332" s="225" t="s">
        <v>33</v>
      </c>
      <c r="B332" s="226">
        <v>2</v>
      </c>
      <c r="C332" s="4">
        <v>22</v>
      </c>
      <c r="D332" s="4">
        <f t="shared" si="4"/>
        <v>1.875</v>
      </c>
      <c r="E332" s="4">
        <v>0.25</v>
      </c>
      <c r="F332" s="227"/>
    </row>
    <row r="333" spans="1:6">
      <c r="A333" s="225" t="s">
        <v>34</v>
      </c>
      <c r="B333" s="226">
        <v>1</v>
      </c>
      <c r="C333" s="4">
        <v>22</v>
      </c>
      <c r="D333" s="4">
        <f t="shared" si="4"/>
        <v>0.875</v>
      </c>
      <c r="E333" s="4">
        <v>0.25</v>
      </c>
      <c r="F333" s="227"/>
    </row>
    <row r="334" spans="1:6">
      <c r="A334" s="225"/>
      <c r="B334" s="226"/>
      <c r="F334" s="227"/>
    </row>
    <row r="336" spans="1:6">
      <c r="A336" s="225" t="s">
        <v>35</v>
      </c>
      <c r="B336" s="226">
        <v>21</v>
      </c>
      <c r="C336" s="4">
        <v>22</v>
      </c>
      <c r="D336" s="4">
        <f t="shared" ref="D336:D356" si="5">B336-E336/2</f>
        <v>20.875</v>
      </c>
      <c r="E336" s="4">
        <v>0.25</v>
      </c>
      <c r="F336" s="227">
        <v>13.1</v>
      </c>
    </row>
    <row r="337" spans="1:6" ht="30">
      <c r="A337" s="225" t="s">
        <v>39</v>
      </c>
      <c r="B337" s="226">
        <v>20</v>
      </c>
      <c r="C337" s="4">
        <v>22</v>
      </c>
      <c r="D337" s="4">
        <f t="shared" si="5"/>
        <v>19.875</v>
      </c>
      <c r="E337" s="4">
        <v>0.25</v>
      </c>
      <c r="F337" s="227"/>
    </row>
    <row r="338" spans="1:6">
      <c r="A338" s="225" t="s">
        <v>38</v>
      </c>
      <c r="B338" s="226">
        <v>19</v>
      </c>
      <c r="C338" s="4">
        <v>22</v>
      </c>
      <c r="D338" s="4">
        <f t="shared" si="5"/>
        <v>18.875</v>
      </c>
      <c r="E338" s="4">
        <v>0.25</v>
      </c>
      <c r="F338" s="227"/>
    </row>
    <row r="339" spans="1:6">
      <c r="A339" s="225" t="s">
        <v>30</v>
      </c>
      <c r="B339" s="226">
        <v>18</v>
      </c>
      <c r="C339" s="4">
        <v>22</v>
      </c>
      <c r="D339" s="4">
        <f t="shared" si="5"/>
        <v>17.875</v>
      </c>
      <c r="E339" s="4">
        <v>0.25</v>
      </c>
      <c r="F339" s="227"/>
    </row>
    <row r="340" spans="1:6">
      <c r="A340" s="225" t="s">
        <v>37</v>
      </c>
      <c r="B340" s="226">
        <v>17</v>
      </c>
      <c r="C340" s="4">
        <v>22</v>
      </c>
      <c r="D340" s="4">
        <f t="shared" si="5"/>
        <v>16.875</v>
      </c>
      <c r="E340" s="4">
        <v>0.25</v>
      </c>
      <c r="F340" s="227"/>
    </row>
    <row r="341" spans="1:6" ht="30">
      <c r="A341" s="225" t="s">
        <v>25</v>
      </c>
      <c r="B341" s="226">
        <v>16</v>
      </c>
      <c r="C341" s="4">
        <v>22</v>
      </c>
      <c r="D341" s="4">
        <f t="shared" si="5"/>
        <v>15.875</v>
      </c>
      <c r="E341" s="4">
        <v>0.25</v>
      </c>
      <c r="F341" s="227"/>
    </row>
    <row r="342" spans="1:6">
      <c r="A342" s="225" t="s">
        <v>24</v>
      </c>
      <c r="B342" s="226">
        <v>15</v>
      </c>
      <c r="C342" s="4">
        <v>22</v>
      </c>
      <c r="D342" s="4">
        <f t="shared" si="5"/>
        <v>14.875</v>
      </c>
      <c r="E342" s="4">
        <v>0.25</v>
      </c>
      <c r="F342" s="227"/>
    </row>
    <row r="343" spans="1:6" ht="30">
      <c r="A343" s="225" t="s">
        <v>27</v>
      </c>
      <c r="B343" s="226">
        <v>14</v>
      </c>
      <c r="C343" s="4">
        <v>22</v>
      </c>
      <c r="D343" s="4">
        <f t="shared" si="5"/>
        <v>13.875</v>
      </c>
      <c r="E343" s="4">
        <v>0.25</v>
      </c>
      <c r="F343" s="227"/>
    </row>
    <row r="344" spans="1:6">
      <c r="A344" s="225" t="s">
        <v>31</v>
      </c>
      <c r="B344" s="226">
        <v>13</v>
      </c>
      <c r="C344" s="4">
        <v>22</v>
      </c>
      <c r="D344" s="4">
        <f t="shared" si="5"/>
        <v>12.875</v>
      </c>
      <c r="E344" s="4">
        <v>0.25</v>
      </c>
      <c r="F344" s="227"/>
    </row>
    <row r="345" spans="1:6">
      <c r="A345" s="225" t="s">
        <v>29</v>
      </c>
      <c r="B345" s="226">
        <v>12</v>
      </c>
      <c r="C345" s="4">
        <v>22</v>
      </c>
      <c r="D345" s="4">
        <f t="shared" si="5"/>
        <v>11.875</v>
      </c>
      <c r="E345" s="4">
        <v>0.25</v>
      </c>
      <c r="F345" s="227"/>
    </row>
    <row r="346" spans="1:6">
      <c r="A346" s="225" t="s">
        <v>36</v>
      </c>
      <c r="B346" s="226">
        <v>11</v>
      </c>
      <c r="C346" s="4">
        <v>22</v>
      </c>
      <c r="D346" s="4">
        <f t="shared" si="5"/>
        <v>10.875</v>
      </c>
      <c r="E346" s="4">
        <v>0.25</v>
      </c>
      <c r="F346" s="227"/>
    </row>
    <row r="347" spans="1:6" ht="30">
      <c r="A347" s="225" t="s">
        <v>23</v>
      </c>
      <c r="B347" s="226">
        <v>10</v>
      </c>
      <c r="C347" s="4">
        <v>22</v>
      </c>
      <c r="D347" s="4">
        <f t="shared" si="5"/>
        <v>9.875</v>
      </c>
      <c r="E347" s="4">
        <v>0.25</v>
      </c>
      <c r="F347" s="227"/>
    </row>
    <row r="348" spans="1:6">
      <c r="A348" s="225" t="s">
        <v>33</v>
      </c>
      <c r="B348" s="226">
        <v>9</v>
      </c>
      <c r="C348" s="4">
        <v>22</v>
      </c>
      <c r="D348" s="4">
        <f t="shared" si="5"/>
        <v>8.875</v>
      </c>
      <c r="E348" s="4">
        <v>0.25</v>
      </c>
      <c r="F348" s="227"/>
    </row>
    <row r="349" spans="1:6" ht="30">
      <c r="A349" s="225" t="s">
        <v>21</v>
      </c>
      <c r="B349" s="226">
        <v>8</v>
      </c>
      <c r="C349" s="4">
        <v>22</v>
      </c>
      <c r="D349" s="4">
        <f t="shared" si="5"/>
        <v>7.875</v>
      </c>
      <c r="E349" s="4">
        <v>0.25</v>
      </c>
      <c r="F349" s="227"/>
    </row>
    <row r="350" spans="1:6">
      <c r="A350" s="225" t="s">
        <v>20</v>
      </c>
      <c r="B350" s="226">
        <v>7</v>
      </c>
      <c r="C350" s="4">
        <v>22</v>
      </c>
      <c r="D350" s="4">
        <f t="shared" si="5"/>
        <v>6.875</v>
      </c>
      <c r="E350" s="4">
        <v>0.25</v>
      </c>
      <c r="F350" s="227"/>
    </row>
    <row r="351" spans="1:6">
      <c r="A351" s="225" t="s">
        <v>34</v>
      </c>
      <c r="B351" s="226">
        <v>6</v>
      </c>
      <c r="C351" s="4">
        <v>22</v>
      </c>
      <c r="D351" s="4">
        <f t="shared" si="5"/>
        <v>5.875</v>
      </c>
      <c r="E351" s="4">
        <v>0.25</v>
      </c>
      <c r="F351" s="227"/>
    </row>
    <row r="352" spans="1:6">
      <c r="A352" s="225" t="s">
        <v>22</v>
      </c>
      <c r="B352" s="226">
        <v>5</v>
      </c>
      <c r="C352" s="4">
        <v>22</v>
      </c>
      <c r="D352" s="4">
        <f t="shared" si="5"/>
        <v>4.875</v>
      </c>
      <c r="E352" s="4">
        <v>0.25</v>
      </c>
      <c r="F352" s="227"/>
    </row>
    <row r="353" spans="1:6" ht="30">
      <c r="A353" s="225" t="s">
        <v>19</v>
      </c>
      <c r="B353" s="226">
        <v>4</v>
      </c>
      <c r="C353" s="4">
        <v>22</v>
      </c>
      <c r="D353" s="4">
        <f t="shared" si="5"/>
        <v>3.875</v>
      </c>
      <c r="E353" s="4">
        <v>0.25</v>
      </c>
      <c r="F353" s="227"/>
    </row>
    <row r="354" spans="1:6">
      <c r="A354" s="225" t="s">
        <v>513</v>
      </c>
      <c r="B354" s="226">
        <v>3</v>
      </c>
      <c r="C354" s="4">
        <v>22</v>
      </c>
      <c r="D354" s="4">
        <f t="shared" si="5"/>
        <v>2.875</v>
      </c>
      <c r="E354" s="4">
        <v>0.25</v>
      </c>
      <c r="F354" s="227"/>
    </row>
    <row r="355" spans="1:6">
      <c r="A355" s="225" t="s">
        <v>28</v>
      </c>
      <c r="B355" s="226">
        <v>2</v>
      </c>
      <c r="C355" s="4">
        <v>22</v>
      </c>
      <c r="D355" s="4">
        <f t="shared" si="5"/>
        <v>1.875</v>
      </c>
      <c r="E355" s="4">
        <v>0.25</v>
      </c>
      <c r="F355" s="227"/>
    </row>
    <row r="356" spans="1:6" ht="30">
      <c r="A356" s="225" t="s">
        <v>32</v>
      </c>
      <c r="B356" s="226">
        <v>1</v>
      </c>
      <c r="C356" s="4">
        <v>22</v>
      </c>
      <c r="D356" s="4">
        <f t="shared" si="5"/>
        <v>0.875</v>
      </c>
      <c r="E356" s="4">
        <v>0.25</v>
      </c>
      <c r="F356" s="227"/>
    </row>
    <row r="358" spans="1:6" ht="30">
      <c r="A358" s="225" t="s">
        <v>19</v>
      </c>
      <c r="B358" s="226">
        <v>21</v>
      </c>
      <c r="C358" s="4">
        <v>22</v>
      </c>
      <c r="D358" s="4">
        <f t="shared" ref="D358:D378" si="6">B358-E358/2</f>
        <v>20.875</v>
      </c>
      <c r="E358" s="4">
        <v>0.25</v>
      </c>
      <c r="F358" s="227">
        <v>14.2</v>
      </c>
    </row>
    <row r="359" spans="1:6">
      <c r="A359" s="225" t="s">
        <v>24</v>
      </c>
      <c r="B359" s="226">
        <v>20</v>
      </c>
      <c r="C359" s="4">
        <v>22</v>
      </c>
      <c r="D359" s="4">
        <f t="shared" si="6"/>
        <v>19.875</v>
      </c>
      <c r="E359" s="4">
        <v>0.25</v>
      </c>
      <c r="F359" s="227"/>
    </row>
    <row r="360" spans="1:6">
      <c r="A360" s="225" t="s">
        <v>34</v>
      </c>
      <c r="B360" s="226">
        <v>19</v>
      </c>
      <c r="C360" s="4">
        <v>22</v>
      </c>
      <c r="D360" s="4">
        <f t="shared" si="6"/>
        <v>18.875</v>
      </c>
      <c r="E360" s="4">
        <v>0.25</v>
      </c>
      <c r="F360" s="227"/>
    </row>
    <row r="361" spans="1:6" ht="30">
      <c r="A361" s="225" t="s">
        <v>39</v>
      </c>
      <c r="B361" s="226">
        <v>18</v>
      </c>
      <c r="C361" s="4">
        <v>22</v>
      </c>
      <c r="D361" s="4">
        <f t="shared" si="6"/>
        <v>17.875</v>
      </c>
      <c r="E361" s="4">
        <v>0.25</v>
      </c>
      <c r="F361" s="227"/>
    </row>
    <row r="362" spans="1:6">
      <c r="A362" s="225" t="s">
        <v>37</v>
      </c>
      <c r="B362" s="226">
        <v>17</v>
      </c>
      <c r="C362" s="4">
        <v>22</v>
      </c>
      <c r="D362" s="4">
        <f t="shared" si="6"/>
        <v>16.875</v>
      </c>
      <c r="E362" s="4">
        <v>0.25</v>
      </c>
      <c r="F362" s="227"/>
    </row>
    <row r="363" spans="1:6">
      <c r="A363" s="225" t="s">
        <v>20</v>
      </c>
      <c r="B363" s="226">
        <v>16</v>
      </c>
      <c r="C363" s="4">
        <v>22</v>
      </c>
      <c r="D363" s="4">
        <f t="shared" si="6"/>
        <v>15.875</v>
      </c>
      <c r="E363" s="4">
        <v>0.25</v>
      </c>
      <c r="F363" s="227"/>
    </row>
    <row r="364" spans="1:6" ht="30">
      <c r="A364" s="225" t="s">
        <v>26</v>
      </c>
      <c r="B364" s="226">
        <v>15</v>
      </c>
      <c r="C364" s="4">
        <v>22</v>
      </c>
      <c r="D364" s="4">
        <f t="shared" si="6"/>
        <v>14.875</v>
      </c>
      <c r="E364" s="4">
        <v>0.25</v>
      </c>
      <c r="F364" s="227"/>
    </row>
    <row r="365" spans="1:6">
      <c r="A365" s="225" t="s">
        <v>22</v>
      </c>
      <c r="B365" s="226">
        <v>14</v>
      </c>
      <c r="C365" s="4">
        <v>22</v>
      </c>
      <c r="D365" s="4">
        <f t="shared" si="6"/>
        <v>13.875</v>
      </c>
      <c r="E365" s="4">
        <v>0.25</v>
      </c>
      <c r="F365" s="227"/>
    </row>
    <row r="366" spans="1:6" ht="30">
      <c r="A366" s="225" t="s">
        <v>27</v>
      </c>
      <c r="B366" s="226">
        <v>13</v>
      </c>
      <c r="C366" s="4">
        <v>22</v>
      </c>
      <c r="D366" s="4">
        <f t="shared" si="6"/>
        <v>12.875</v>
      </c>
      <c r="E366" s="4">
        <v>0.25</v>
      </c>
      <c r="F366" s="227"/>
    </row>
    <row r="367" spans="1:6">
      <c r="A367" s="225" t="s">
        <v>38</v>
      </c>
      <c r="B367" s="226">
        <v>12</v>
      </c>
      <c r="C367" s="4">
        <v>22</v>
      </c>
      <c r="D367" s="4">
        <f t="shared" si="6"/>
        <v>11.875</v>
      </c>
      <c r="E367" s="4">
        <v>0.25</v>
      </c>
      <c r="F367" s="227"/>
    </row>
    <row r="368" spans="1:6" ht="30">
      <c r="A368" s="225" t="s">
        <v>25</v>
      </c>
      <c r="B368" s="226">
        <v>11</v>
      </c>
      <c r="C368" s="4">
        <v>22</v>
      </c>
      <c r="D368" s="4">
        <f t="shared" si="6"/>
        <v>10.875</v>
      </c>
      <c r="E368" s="4">
        <v>0.25</v>
      </c>
      <c r="F368" s="227"/>
    </row>
    <row r="369" spans="1:6">
      <c r="A369" s="225" t="s">
        <v>31</v>
      </c>
      <c r="B369" s="226">
        <v>10</v>
      </c>
      <c r="C369" s="4">
        <v>22</v>
      </c>
      <c r="D369" s="4">
        <f t="shared" si="6"/>
        <v>9.875</v>
      </c>
      <c r="E369" s="4">
        <v>0.25</v>
      </c>
      <c r="F369" s="227"/>
    </row>
    <row r="370" spans="1:6">
      <c r="A370" s="225" t="s">
        <v>36</v>
      </c>
      <c r="B370" s="226">
        <v>9</v>
      </c>
      <c r="C370" s="4">
        <v>22</v>
      </c>
      <c r="D370" s="4">
        <f t="shared" si="6"/>
        <v>8.875</v>
      </c>
      <c r="E370" s="4">
        <v>0.25</v>
      </c>
      <c r="F370" s="227"/>
    </row>
    <row r="371" spans="1:6" ht="30">
      <c r="A371" s="225" t="s">
        <v>21</v>
      </c>
      <c r="B371" s="226">
        <v>8</v>
      </c>
      <c r="C371" s="4">
        <v>22</v>
      </c>
      <c r="D371" s="4">
        <f t="shared" si="6"/>
        <v>7.875</v>
      </c>
      <c r="E371" s="4">
        <v>0.25</v>
      </c>
      <c r="F371" s="227"/>
    </row>
    <row r="372" spans="1:6">
      <c r="A372" s="225" t="s">
        <v>35</v>
      </c>
      <c r="B372" s="226">
        <v>7</v>
      </c>
      <c r="C372" s="4">
        <v>22</v>
      </c>
      <c r="D372" s="4">
        <f t="shared" si="6"/>
        <v>6.875</v>
      </c>
      <c r="E372" s="4">
        <v>0.25</v>
      </c>
      <c r="F372" s="227"/>
    </row>
    <row r="373" spans="1:6">
      <c r="A373" s="225" t="s">
        <v>29</v>
      </c>
      <c r="B373" s="226">
        <v>6</v>
      </c>
      <c r="C373" s="4">
        <v>22</v>
      </c>
      <c r="D373" s="4">
        <f t="shared" si="6"/>
        <v>5.875</v>
      </c>
      <c r="E373" s="4">
        <v>0.25</v>
      </c>
      <c r="F373" s="227"/>
    </row>
    <row r="374" spans="1:6">
      <c r="A374" s="225" t="s">
        <v>28</v>
      </c>
      <c r="B374" s="226">
        <v>5</v>
      </c>
      <c r="C374" s="4">
        <v>22</v>
      </c>
      <c r="D374" s="4">
        <f t="shared" si="6"/>
        <v>4.875</v>
      </c>
      <c r="E374" s="4">
        <v>0.25</v>
      </c>
      <c r="F374" s="227"/>
    </row>
    <row r="375" spans="1:6" ht="30">
      <c r="A375" s="225" t="s">
        <v>23</v>
      </c>
      <c r="B375" s="226">
        <v>4</v>
      </c>
      <c r="C375" s="4">
        <v>22</v>
      </c>
      <c r="D375" s="4">
        <f t="shared" si="6"/>
        <v>3.875</v>
      </c>
      <c r="E375" s="4">
        <v>0.25</v>
      </c>
      <c r="F375" s="227"/>
    </row>
    <row r="376" spans="1:6" ht="30">
      <c r="A376" s="225" t="s">
        <v>32</v>
      </c>
      <c r="B376" s="226">
        <v>3</v>
      </c>
      <c r="C376" s="4">
        <v>22</v>
      </c>
      <c r="D376" s="4">
        <f t="shared" si="6"/>
        <v>2.875</v>
      </c>
      <c r="E376" s="4">
        <v>0.25</v>
      </c>
      <c r="F376" s="227"/>
    </row>
    <row r="377" spans="1:6">
      <c r="A377" s="225" t="s">
        <v>30</v>
      </c>
      <c r="B377" s="226">
        <v>2</v>
      </c>
      <c r="C377" s="4">
        <v>22</v>
      </c>
      <c r="D377" s="4">
        <f t="shared" si="6"/>
        <v>1.875</v>
      </c>
      <c r="E377" s="4">
        <v>0.25</v>
      </c>
      <c r="F377" s="227"/>
    </row>
    <row r="378" spans="1:6">
      <c r="A378" s="225" t="s">
        <v>33</v>
      </c>
      <c r="B378" s="226">
        <v>1</v>
      </c>
      <c r="C378" s="4">
        <v>22</v>
      </c>
      <c r="D378" s="4">
        <f t="shared" si="6"/>
        <v>0.875</v>
      </c>
      <c r="E378" s="4">
        <v>0.25</v>
      </c>
      <c r="F378" s="227"/>
    </row>
    <row r="380" spans="1:6">
      <c r="A380" s="225" t="s">
        <v>24</v>
      </c>
      <c r="B380" s="226">
        <v>21</v>
      </c>
      <c r="C380" s="4">
        <v>22</v>
      </c>
      <c r="D380" s="4">
        <f t="shared" ref="D380:D400" si="7">B380-E380/2</f>
        <v>20.875</v>
      </c>
      <c r="E380" s="4">
        <v>0.25</v>
      </c>
      <c r="F380" s="227">
        <v>14.6</v>
      </c>
    </row>
    <row r="381" spans="1:6">
      <c r="A381" s="225" t="s">
        <v>34</v>
      </c>
      <c r="B381" s="226">
        <v>20</v>
      </c>
      <c r="C381" s="4">
        <v>22</v>
      </c>
      <c r="D381" s="4">
        <f t="shared" si="7"/>
        <v>19.875</v>
      </c>
      <c r="E381" s="4">
        <v>0.25</v>
      </c>
      <c r="F381" s="227"/>
    </row>
    <row r="382" spans="1:6" ht="30">
      <c r="A382" s="225" t="s">
        <v>25</v>
      </c>
      <c r="B382" s="226">
        <v>19</v>
      </c>
      <c r="C382" s="4">
        <v>22</v>
      </c>
      <c r="D382" s="4">
        <f t="shared" si="7"/>
        <v>18.875</v>
      </c>
      <c r="E382" s="4">
        <v>0.25</v>
      </c>
      <c r="F382" s="227"/>
    </row>
    <row r="383" spans="1:6" ht="30">
      <c r="A383" s="225" t="s">
        <v>26</v>
      </c>
      <c r="B383" s="226">
        <v>18</v>
      </c>
      <c r="C383" s="4">
        <v>22</v>
      </c>
      <c r="D383" s="4">
        <f t="shared" si="7"/>
        <v>17.875</v>
      </c>
      <c r="E383" s="4">
        <v>0.25</v>
      </c>
      <c r="F383" s="227"/>
    </row>
    <row r="384" spans="1:6">
      <c r="A384" s="225" t="s">
        <v>28</v>
      </c>
      <c r="B384" s="226">
        <v>17</v>
      </c>
      <c r="C384" s="4">
        <v>22</v>
      </c>
      <c r="D384" s="4">
        <f t="shared" si="7"/>
        <v>16.875</v>
      </c>
      <c r="E384" s="4">
        <v>0.25</v>
      </c>
      <c r="F384" s="227"/>
    </row>
    <row r="385" spans="1:6">
      <c r="A385" s="225" t="s">
        <v>20</v>
      </c>
      <c r="B385" s="226">
        <v>16</v>
      </c>
      <c r="C385" s="4">
        <v>22</v>
      </c>
      <c r="D385" s="4">
        <f t="shared" si="7"/>
        <v>15.875</v>
      </c>
      <c r="E385" s="4">
        <v>0.25</v>
      </c>
      <c r="F385" s="227"/>
    </row>
    <row r="386" spans="1:6" ht="30">
      <c r="A386" s="225" t="s">
        <v>19</v>
      </c>
      <c r="B386" s="226">
        <v>15</v>
      </c>
      <c r="C386" s="4">
        <v>22</v>
      </c>
      <c r="D386" s="4">
        <f t="shared" si="7"/>
        <v>14.875</v>
      </c>
      <c r="E386" s="4">
        <v>0.25</v>
      </c>
      <c r="F386" s="227"/>
    </row>
    <row r="387" spans="1:6" ht="30">
      <c r="A387" s="225" t="s">
        <v>23</v>
      </c>
      <c r="B387" s="226">
        <v>14</v>
      </c>
      <c r="C387" s="4">
        <v>22</v>
      </c>
      <c r="D387" s="4">
        <f t="shared" si="7"/>
        <v>13.875</v>
      </c>
      <c r="E387" s="4">
        <v>0.25</v>
      </c>
      <c r="F387" s="227"/>
    </row>
    <row r="388" spans="1:6">
      <c r="A388" s="225" t="s">
        <v>31</v>
      </c>
      <c r="B388" s="226">
        <v>13</v>
      </c>
      <c r="C388" s="4">
        <v>22</v>
      </c>
      <c r="D388" s="4">
        <f t="shared" si="7"/>
        <v>12.875</v>
      </c>
      <c r="E388" s="4">
        <v>0.25</v>
      </c>
      <c r="F388" s="227"/>
    </row>
    <row r="389" spans="1:6">
      <c r="A389" s="225" t="s">
        <v>29</v>
      </c>
      <c r="B389" s="226">
        <v>12</v>
      </c>
      <c r="C389" s="4">
        <v>22</v>
      </c>
      <c r="D389" s="4">
        <f t="shared" si="7"/>
        <v>11.875</v>
      </c>
      <c r="E389" s="4">
        <v>0.25</v>
      </c>
      <c r="F389" s="227"/>
    </row>
    <row r="390" spans="1:6">
      <c r="A390" s="225" t="s">
        <v>38</v>
      </c>
      <c r="B390" s="226">
        <v>11</v>
      </c>
      <c r="C390" s="4">
        <v>22</v>
      </c>
      <c r="D390" s="4">
        <f t="shared" si="7"/>
        <v>10.875</v>
      </c>
      <c r="E390" s="4">
        <v>0.25</v>
      </c>
      <c r="F390" s="227"/>
    </row>
    <row r="391" spans="1:6">
      <c r="A391" s="225" t="s">
        <v>35</v>
      </c>
      <c r="B391" s="226">
        <v>10</v>
      </c>
      <c r="C391" s="4">
        <v>22</v>
      </c>
      <c r="D391" s="4">
        <f t="shared" si="7"/>
        <v>9.875</v>
      </c>
      <c r="E391" s="4">
        <v>0.25</v>
      </c>
      <c r="F391" s="227"/>
    </row>
    <row r="392" spans="1:6">
      <c r="A392" s="225" t="s">
        <v>22</v>
      </c>
      <c r="B392" s="226">
        <v>9</v>
      </c>
      <c r="C392" s="4">
        <v>22</v>
      </c>
      <c r="D392" s="4">
        <f t="shared" si="7"/>
        <v>8.875</v>
      </c>
      <c r="E392" s="4">
        <v>0.25</v>
      </c>
      <c r="F392" s="227"/>
    </row>
    <row r="393" spans="1:6" ht="30">
      <c r="A393" s="225" t="s">
        <v>32</v>
      </c>
      <c r="B393" s="226">
        <v>8</v>
      </c>
      <c r="C393" s="4">
        <v>22</v>
      </c>
      <c r="D393" s="4">
        <f t="shared" si="7"/>
        <v>7.875</v>
      </c>
      <c r="E393" s="4">
        <v>0.25</v>
      </c>
      <c r="F393" s="227"/>
    </row>
    <row r="394" spans="1:6" ht="30">
      <c r="A394" s="225" t="s">
        <v>21</v>
      </c>
      <c r="B394" s="226">
        <v>7</v>
      </c>
      <c r="C394" s="4">
        <v>22</v>
      </c>
      <c r="D394" s="4">
        <f t="shared" si="7"/>
        <v>6.875</v>
      </c>
      <c r="E394" s="4">
        <v>0.25</v>
      </c>
      <c r="F394" s="227"/>
    </row>
    <row r="395" spans="1:6">
      <c r="A395" s="225" t="s">
        <v>36</v>
      </c>
      <c r="B395" s="226">
        <v>6</v>
      </c>
      <c r="C395" s="4">
        <v>22</v>
      </c>
      <c r="D395" s="4">
        <f t="shared" si="7"/>
        <v>5.875</v>
      </c>
      <c r="E395" s="4">
        <v>0.25</v>
      </c>
      <c r="F395" s="227"/>
    </row>
    <row r="396" spans="1:6" ht="30">
      <c r="A396" s="225" t="s">
        <v>27</v>
      </c>
      <c r="B396" s="226">
        <v>5</v>
      </c>
      <c r="C396" s="4">
        <v>22</v>
      </c>
      <c r="D396" s="4">
        <f t="shared" si="7"/>
        <v>4.875</v>
      </c>
      <c r="E396" s="4">
        <v>0.25</v>
      </c>
      <c r="F396" s="227"/>
    </row>
    <row r="397" spans="1:6">
      <c r="A397" s="225" t="s">
        <v>37</v>
      </c>
      <c r="B397" s="226">
        <v>4</v>
      </c>
      <c r="C397" s="4">
        <v>22</v>
      </c>
      <c r="D397" s="4">
        <f t="shared" si="7"/>
        <v>3.875</v>
      </c>
      <c r="E397" s="4">
        <v>0.25</v>
      </c>
      <c r="F397" s="227"/>
    </row>
    <row r="398" spans="1:6" ht="30">
      <c r="A398" s="225" t="s">
        <v>39</v>
      </c>
      <c r="B398" s="226">
        <v>3</v>
      </c>
      <c r="C398" s="4">
        <v>22</v>
      </c>
      <c r="D398" s="4">
        <f t="shared" si="7"/>
        <v>2.875</v>
      </c>
      <c r="E398" s="4">
        <v>0.25</v>
      </c>
      <c r="F398" s="227"/>
    </row>
    <row r="399" spans="1:6">
      <c r="A399" s="225" t="s">
        <v>33</v>
      </c>
      <c r="B399" s="226">
        <v>2</v>
      </c>
      <c r="C399" s="4">
        <v>22</v>
      </c>
      <c r="D399" s="4">
        <f t="shared" si="7"/>
        <v>1.875</v>
      </c>
      <c r="E399" s="4">
        <v>0.25</v>
      </c>
      <c r="F399" s="227"/>
    </row>
    <row r="400" spans="1:6">
      <c r="A400" s="225" t="s">
        <v>30</v>
      </c>
      <c r="B400" s="226">
        <v>1</v>
      </c>
      <c r="C400" s="4">
        <v>22</v>
      </c>
      <c r="D400" s="4">
        <f t="shared" si="7"/>
        <v>0.875</v>
      </c>
      <c r="E400" s="4">
        <v>0.25</v>
      </c>
      <c r="F400" s="227"/>
    </row>
    <row r="401" spans="1:6">
      <c r="A401" s="227"/>
      <c r="F401" s="227"/>
    </row>
    <row r="404" spans="1:6">
      <c r="A404" s="225" t="s">
        <v>35</v>
      </c>
      <c r="B404" s="226">
        <v>21</v>
      </c>
      <c r="C404" s="4">
        <v>22</v>
      </c>
      <c r="D404" s="4">
        <f t="shared" ref="D404:D424" si="8">B404-E404/2</f>
        <v>20.875</v>
      </c>
      <c r="E404" s="4">
        <v>0.25</v>
      </c>
      <c r="F404" s="227">
        <v>15.1</v>
      </c>
    </row>
    <row r="405" spans="1:6" ht="30">
      <c r="A405" s="225" t="s">
        <v>32</v>
      </c>
      <c r="B405" s="226">
        <v>20</v>
      </c>
      <c r="C405" s="4">
        <v>22</v>
      </c>
      <c r="D405" s="4">
        <f t="shared" si="8"/>
        <v>19.875</v>
      </c>
      <c r="E405" s="4">
        <v>0.25</v>
      </c>
      <c r="F405" s="227"/>
    </row>
    <row r="406" spans="1:6">
      <c r="A406" s="225" t="s">
        <v>28</v>
      </c>
      <c r="B406" s="226">
        <v>19</v>
      </c>
      <c r="C406" s="4">
        <v>22</v>
      </c>
      <c r="D406" s="4">
        <f t="shared" si="8"/>
        <v>18.875</v>
      </c>
      <c r="E406" s="4">
        <v>0.25</v>
      </c>
      <c r="F406" s="227"/>
    </row>
    <row r="407" spans="1:6" ht="30">
      <c r="A407" s="225" t="s">
        <v>19</v>
      </c>
      <c r="B407" s="226">
        <v>18</v>
      </c>
      <c r="C407" s="4">
        <v>22</v>
      </c>
      <c r="D407" s="4">
        <f t="shared" si="8"/>
        <v>17.875</v>
      </c>
      <c r="E407" s="4">
        <v>0.25</v>
      </c>
      <c r="F407" s="227"/>
    </row>
    <row r="408" spans="1:6">
      <c r="A408" s="225" t="s">
        <v>22</v>
      </c>
      <c r="B408" s="226">
        <v>17</v>
      </c>
      <c r="C408" s="4">
        <v>22</v>
      </c>
      <c r="D408" s="4">
        <f t="shared" si="8"/>
        <v>16.875</v>
      </c>
      <c r="E408" s="4">
        <v>0.25</v>
      </c>
      <c r="F408" s="227"/>
    </row>
    <row r="409" spans="1:6" ht="30">
      <c r="A409" s="225" t="s">
        <v>39</v>
      </c>
      <c r="B409" s="226">
        <v>16</v>
      </c>
      <c r="C409" s="4">
        <v>22</v>
      </c>
      <c r="D409" s="4">
        <f t="shared" si="8"/>
        <v>15.875</v>
      </c>
      <c r="E409" s="4">
        <v>0.25</v>
      </c>
      <c r="F409" s="227"/>
    </row>
    <row r="410" spans="1:6">
      <c r="A410" s="225" t="s">
        <v>36</v>
      </c>
      <c r="B410" s="226">
        <v>15</v>
      </c>
      <c r="C410" s="4">
        <v>22</v>
      </c>
      <c r="D410" s="4">
        <f t="shared" si="8"/>
        <v>14.875</v>
      </c>
      <c r="E410" s="4">
        <v>0.25</v>
      </c>
      <c r="F410" s="227"/>
    </row>
    <row r="411" spans="1:6" ht="30">
      <c r="A411" s="225" t="s">
        <v>21</v>
      </c>
      <c r="B411" s="226">
        <v>14</v>
      </c>
      <c r="C411" s="4">
        <v>22</v>
      </c>
      <c r="D411" s="4">
        <f t="shared" si="8"/>
        <v>13.875</v>
      </c>
      <c r="E411" s="4">
        <v>0.25</v>
      </c>
      <c r="F411" s="227"/>
    </row>
    <row r="412" spans="1:6" ht="30">
      <c r="A412" s="225" t="s">
        <v>27</v>
      </c>
      <c r="B412" s="226">
        <v>13</v>
      </c>
      <c r="C412" s="4">
        <v>22</v>
      </c>
      <c r="D412" s="4">
        <f t="shared" si="8"/>
        <v>12.875</v>
      </c>
      <c r="E412" s="4">
        <v>0.25</v>
      </c>
      <c r="F412" s="227"/>
    </row>
    <row r="413" spans="1:6">
      <c r="A413" s="225" t="s">
        <v>30</v>
      </c>
      <c r="B413" s="226">
        <v>12</v>
      </c>
      <c r="C413" s="4">
        <v>22</v>
      </c>
      <c r="D413" s="4">
        <f t="shared" si="8"/>
        <v>11.875</v>
      </c>
      <c r="E413" s="4">
        <v>0.25</v>
      </c>
      <c r="F413" s="227"/>
    </row>
    <row r="414" spans="1:6">
      <c r="A414" s="225" t="s">
        <v>37</v>
      </c>
      <c r="B414" s="226">
        <v>11</v>
      </c>
      <c r="C414" s="4">
        <v>22</v>
      </c>
      <c r="D414" s="4">
        <f t="shared" si="8"/>
        <v>10.875</v>
      </c>
      <c r="E414" s="4">
        <v>0.25</v>
      </c>
      <c r="F414" s="227"/>
    </row>
    <row r="415" spans="1:6" ht="30">
      <c r="A415" s="225" t="s">
        <v>23</v>
      </c>
      <c r="B415" s="226">
        <v>10</v>
      </c>
      <c r="C415" s="4">
        <v>22</v>
      </c>
      <c r="D415" s="4">
        <f t="shared" si="8"/>
        <v>9.875</v>
      </c>
      <c r="E415" s="4">
        <v>0.25</v>
      </c>
      <c r="F415" s="227"/>
    </row>
    <row r="416" spans="1:6">
      <c r="A416" s="225" t="s">
        <v>20</v>
      </c>
      <c r="B416" s="226">
        <v>9</v>
      </c>
      <c r="C416" s="4">
        <v>22</v>
      </c>
      <c r="D416" s="4">
        <f t="shared" si="8"/>
        <v>8.875</v>
      </c>
      <c r="E416" s="4">
        <v>0.25</v>
      </c>
      <c r="F416" s="227"/>
    </row>
    <row r="417" spans="1:6">
      <c r="A417" s="225" t="s">
        <v>38</v>
      </c>
      <c r="B417" s="226">
        <v>8</v>
      </c>
      <c r="C417" s="4">
        <v>22</v>
      </c>
      <c r="D417" s="4">
        <f t="shared" si="8"/>
        <v>7.875</v>
      </c>
      <c r="E417" s="4">
        <v>0.25</v>
      </c>
      <c r="F417" s="227"/>
    </row>
    <row r="418" spans="1:6">
      <c r="A418" s="225" t="s">
        <v>29</v>
      </c>
      <c r="B418" s="226">
        <v>7</v>
      </c>
      <c r="C418" s="4">
        <v>22</v>
      </c>
      <c r="D418" s="4">
        <f t="shared" si="8"/>
        <v>6.875</v>
      </c>
      <c r="E418" s="4">
        <v>0.25</v>
      </c>
      <c r="F418" s="227"/>
    </row>
    <row r="419" spans="1:6">
      <c r="A419" s="225" t="s">
        <v>33</v>
      </c>
      <c r="B419" s="226">
        <v>6</v>
      </c>
      <c r="C419" s="4">
        <v>22</v>
      </c>
      <c r="D419" s="4">
        <f t="shared" si="8"/>
        <v>5.875</v>
      </c>
      <c r="E419" s="4">
        <v>0.25</v>
      </c>
      <c r="F419" s="227"/>
    </row>
    <row r="420" spans="1:6">
      <c r="A420" s="225" t="s">
        <v>31</v>
      </c>
      <c r="B420" s="226">
        <v>5</v>
      </c>
      <c r="C420" s="4">
        <v>22</v>
      </c>
      <c r="D420" s="4">
        <f t="shared" si="8"/>
        <v>4.875</v>
      </c>
      <c r="E420" s="4">
        <v>0.25</v>
      </c>
      <c r="F420" s="227"/>
    </row>
    <row r="421" spans="1:6" ht="30">
      <c r="A421" s="225" t="s">
        <v>26</v>
      </c>
      <c r="B421" s="226">
        <v>4</v>
      </c>
      <c r="C421" s="4">
        <v>22</v>
      </c>
      <c r="D421" s="4">
        <f t="shared" si="8"/>
        <v>3.875</v>
      </c>
      <c r="E421" s="4">
        <v>0.25</v>
      </c>
      <c r="F421" s="227"/>
    </row>
    <row r="422" spans="1:6" ht="30">
      <c r="A422" s="225" t="s">
        <v>25</v>
      </c>
      <c r="B422" s="226">
        <v>3</v>
      </c>
      <c r="C422" s="4">
        <v>22</v>
      </c>
      <c r="D422" s="4">
        <f t="shared" si="8"/>
        <v>2.875</v>
      </c>
      <c r="E422" s="4">
        <v>0.25</v>
      </c>
      <c r="F422" s="227"/>
    </row>
    <row r="423" spans="1:6">
      <c r="A423" s="225" t="s">
        <v>34</v>
      </c>
      <c r="B423" s="226">
        <v>2</v>
      </c>
      <c r="C423" s="4">
        <v>22</v>
      </c>
      <c r="D423" s="4">
        <f t="shared" si="8"/>
        <v>1.875</v>
      </c>
      <c r="E423" s="4">
        <v>0.25</v>
      </c>
      <c r="F423" s="227"/>
    </row>
    <row r="424" spans="1:6">
      <c r="A424" s="225" t="s">
        <v>24</v>
      </c>
      <c r="B424" s="226">
        <v>1</v>
      </c>
      <c r="C424" s="4">
        <v>22</v>
      </c>
      <c r="D424" s="4">
        <f t="shared" si="8"/>
        <v>0.875</v>
      </c>
      <c r="E424" s="4">
        <v>0.25</v>
      </c>
      <c r="F424" s="227"/>
    </row>
    <row r="426" spans="1:6">
      <c r="A426" s="225" t="s">
        <v>35</v>
      </c>
      <c r="B426" s="226">
        <v>21</v>
      </c>
      <c r="C426" s="4">
        <v>22</v>
      </c>
      <c r="D426" s="4">
        <f t="shared" ref="D426:D446" si="9">B426-E426/2</f>
        <v>20.875</v>
      </c>
      <c r="E426" s="4">
        <v>0.25</v>
      </c>
      <c r="F426" s="227">
        <v>15.3</v>
      </c>
    </row>
    <row r="427" spans="1:6">
      <c r="A427" s="225" t="s">
        <v>28</v>
      </c>
      <c r="B427" s="226">
        <v>20</v>
      </c>
      <c r="C427" s="4">
        <v>22</v>
      </c>
      <c r="D427" s="4">
        <f t="shared" si="9"/>
        <v>19.875</v>
      </c>
      <c r="E427" s="4">
        <v>0.25</v>
      </c>
      <c r="F427" s="227"/>
    </row>
    <row r="428" spans="1:6" ht="30">
      <c r="A428" s="225" t="s">
        <v>32</v>
      </c>
      <c r="B428" s="226">
        <v>19</v>
      </c>
      <c r="C428" s="4">
        <v>22</v>
      </c>
      <c r="D428" s="4">
        <f t="shared" si="9"/>
        <v>18.875</v>
      </c>
      <c r="E428" s="4">
        <v>0.25</v>
      </c>
      <c r="F428" s="227"/>
    </row>
    <row r="429" spans="1:6" ht="30">
      <c r="A429" s="225" t="s">
        <v>19</v>
      </c>
      <c r="B429" s="226">
        <v>18</v>
      </c>
      <c r="C429" s="4">
        <v>22</v>
      </c>
      <c r="D429" s="4">
        <f t="shared" si="9"/>
        <v>17.875</v>
      </c>
      <c r="E429" s="4">
        <v>0.25</v>
      </c>
      <c r="F429" s="227"/>
    </row>
    <row r="430" spans="1:6">
      <c r="A430" s="225" t="s">
        <v>22</v>
      </c>
      <c r="B430" s="226">
        <v>17</v>
      </c>
      <c r="C430" s="4">
        <v>22</v>
      </c>
      <c r="D430" s="4">
        <f t="shared" si="9"/>
        <v>16.875</v>
      </c>
      <c r="E430" s="4">
        <v>0.25</v>
      </c>
      <c r="F430" s="227"/>
    </row>
    <row r="431" spans="1:6" ht="30">
      <c r="A431" s="225" t="s">
        <v>39</v>
      </c>
      <c r="B431" s="226">
        <v>16</v>
      </c>
      <c r="C431" s="4">
        <v>22</v>
      </c>
      <c r="D431" s="4">
        <f t="shared" si="9"/>
        <v>15.875</v>
      </c>
      <c r="E431" s="4">
        <v>0.25</v>
      </c>
      <c r="F431" s="227"/>
    </row>
    <row r="432" spans="1:6">
      <c r="A432" s="225" t="s">
        <v>36</v>
      </c>
      <c r="B432" s="226">
        <v>15</v>
      </c>
      <c r="C432" s="4">
        <v>22</v>
      </c>
      <c r="D432" s="4">
        <f t="shared" si="9"/>
        <v>14.875</v>
      </c>
      <c r="E432" s="4">
        <v>0.25</v>
      </c>
      <c r="F432" s="227"/>
    </row>
    <row r="433" spans="1:6" ht="30">
      <c r="A433" s="225" t="s">
        <v>27</v>
      </c>
      <c r="B433" s="226">
        <v>14</v>
      </c>
      <c r="C433" s="4">
        <v>22</v>
      </c>
      <c r="D433" s="4">
        <f t="shared" si="9"/>
        <v>13.875</v>
      </c>
      <c r="E433" s="4">
        <v>0.25</v>
      </c>
      <c r="F433" s="227"/>
    </row>
    <row r="434" spans="1:6" ht="30">
      <c r="A434" s="225" t="s">
        <v>21</v>
      </c>
      <c r="B434" s="226">
        <v>13</v>
      </c>
      <c r="C434" s="4">
        <v>22</v>
      </c>
      <c r="D434" s="4">
        <f t="shared" si="9"/>
        <v>12.875</v>
      </c>
      <c r="E434" s="4">
        <v>0.25</v>
      </c>
      <c r="F434" s="227"/>
    </row>
    <row r="435" spans="1:6">
      <c r="A435" s="225" t="s">
        <v>30</v>
      </c>
      <c r="B435" s="226">
        <v>12</v>
      </c>
      <c r="C435" s="4">
        <v>22</v>
      </c>
      <c r="D435" s="4">
        <f t="shared" si="9"/>
        <v>11.875</v>
      </c>
      <c r="E435" s="4">
        <v>0.25</v>
      </c>
      <c r="F435" s="227"/>
    </row>
    <row r="436" spans="1:6" ht="30">
      <c r="A436" s="225" t="s">
        <v>23</v>
      </c>
      <c r="B436" s="226">
        <v>11</v>
      </c>
      <c r="C436" s="4">
        <v>22</v>
      </c>
      <c r="D436" s="4">
        <f t="shared" si="9"/>
        <v>10.875</v>
      </c>
      <c r="E436" s="4">
        <v>0.25</v>
      </c>
      <c r="F436" s="227"/>
    </row>
    <row r="437" spans="1:6">
      <c r="A437" s="225" t="s">
        <v>20</v>
      </c>
      <c r="B437" s="226">
        <v>10</v>
      </c>
      <c r="C437" s="4">
        <v>22</v>
      </c>
      <c r="D437" s="4">
        <f t="shared" si="9"/>
        <v>9.875</v>
      </c>
      <c r="E437" s="4">
        <v>0.25</v>
      </c>
      <c r="F437" s="227"/>
    </row>
    <row r="438" spans="1:6">
      <c r="A438" s="225" t="s">
        <v>33</v>
      </c>
      <c r="B438" s="226">
        <v>9</v>
      </c>
      <c r="C438" s="4">
        <v>22</v>
      </c>
      <c r="D438" s="4">
        <f t="shared" si="9"/>
        <v>8.875</v>
      </c>
      <c r="E438" s="4">
        <v>0.25</v>
      </c>
      <c r="F438" s="227"/>
    </row>
    <row r="439" spans="1:6">
      <c r="A439" s="225" t="s">
        <v>29</v>
      </c>
      <c r="B439" s="226">
        <v>8</v>
      </c>
      <c r="C439" s="4">
        <v>22</v>
      </c>
      <c r="D439" s="4">
        <f t="shared" si="9"/>
        <v>7.875</v>
      </c>
      <c r="E439" s="4">
        <v>0.25</v>
      </c>
      <c r="F439" s="227"/>
    </row>
    <row r="440" spans="1:6" ht="30">
      <c r="A440" s="225" t="s">
        <v>25</v>
      </c>
      <c r="B440" s="226">
        <v>7</v>
      </c>
      <c r="C440" s="4">
        <v>22</v>
      </c>
      <c r="D440" s="4">
        <f t="shared" si="9"/>
        <v>6.875</v>
      </c>
      <c r="E440" s="4">
        <v>0.25</v>
      </c>
      <c r="F440" s="227"/>
    </row>
    <row r="441" spans="1:6">
      <c r="A441" s="225" t="s">
        <v>37</v>
      </c>
      <c r="B441" s="226">
        <v>6</v>
      </c>
      <c r="C441" s="4">
        <v>22</v>
      </c>
      <c r="D441" s="4">
        <f t="shared" si="9"/>
        <v>5.875</v>
      </c>
      <c r="E441" s="4">
        <v>0.25</v>
      </c>
      <c r="F441" s="227"/>
    </row>
    <row r="442" spans="1:6">
      <c r="A442" s="225" t="s">
        <v>38</v>
      </c>
      <c r="B442" s="226">
        <v>5</v>
      </c>
      <c r="C442" s="4">
        <v>22</v>
      </c>
      <c r="D442" s="4">
        <f t="shared" si="9"/>
        <v>4.875</v>
      </c>
      <c r="E442" s="4">
        <v>0.25</v>
      </c>
      <c r="F442" s="227"/>
    </row>
    <row r="443" spans="1:6" ht="30">
      <c r="A443" s="225" t="s">
        <v>26</v>
      </c>
      <c r="B443" s="226">
        <v>4</v>
      </c>
      <c r="C443" s="4">
        <v>22</v>
      </c>
      <c r="D443" s="4">
        <f t="shared" si="9"/>
        <v>3.875</v>
      </c>
      <c r="E443" s="4">
        <v>0.25</v>
      </c>
      <c r="F443" s="227"/>
    </row>
    <row r="444" spans="1:6">
      <c r="A444" s="225" t="s">
        <v>24</v>
      </c>
      <c r="B444" s="226">
        <v>3</v>
      </c>
      <c r="C444" s="4">
        <v>22</v>
      </c>
      <c r="D444" s="4">
        <f t="shared" si="9"/>
        <v>2.875</v>
      </c>
      <c r="E444" s="4">
        <v>0.25</v>
      </c>
      <c r="F444" s="227"/>
    </row>
    <row r="445" spans="1:6">
      <c r="A445" s="225" t="s">
        <v>31</v>
      </c>
      <c r="B445" s="226">
        <v>2</v>
      </c>
      <c r="C445" s="4">
        <v>22</v>
      </c>
      <c r="D445" s="4">
        <f t="shared" si="9"/>
        <v>1.875</v>
      </c>
      <c r="E445" s="4">
        <v>0.25</v>
      </c>
      <c r="F445" s="227"/>
    </row>
    <row r="446" spans="1:6">
      <c r="A446" s="225" t="s">
        <v>34</v>
      </c>
      <c r="B446" s="226">
        <v>1</v>
      </c>
      <c r="C446" s="4">
        <v>22</v>
      </c>
      <c r="D446" s="4">
        <f t="shared" si="9"/>
        <v>0.875</v>
      </c>
      <c r="E446" s="4">
        <v>0.25</v>
      </c>
      <c r="F446" s="227"/>
    </row>
    <row r="447" spans="1:6">
      <c r="A447" s="227"/>
      <c r="F447" s="227"/>
    </row>
    <row r="448" spans="1:6">
      <c r="A448" s="227"/>
      <c r="F448" s="227"/>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489"/>
  <sheetViews>
    <sheetView topLeftCell="A475" zoomScaleNormal="100" workbookViewId="0">
      <selection activeCell="H496" sqref="H496"/>
    </sheetView>
  </sheetViews>
  <sheetFormatPr defaultRowHeight="15"/>
  <cols>
    <col min="2" max="2" width="19.140625" bestFit="1" customWidth="1"/>
    <col min="3" max="3" width="22.85546875" bestFit="1" customWidth="1"/>
    <col min="4" max="4" width="23.140625" bestFit="1" customWidth="1"/>
    <col min="5" max="5" width="8.7109375" customWidth="1"/>
    <col min="6" max="6" width="8" customWidth="1"/>
    <col min="7" max="7" width="9" customWidth="1"/>
    <col min="8" max="8" width="7.7109375" customWidth="1"/>
    <col min="9" max="9" width="9.42578125" customWidth="1"/>
    <col min="10" max="10" width="8.42578125" customWidth="1"/>
    <col min="11" max="11" width="7.85546875" customWidth="1"/>
    <col min="12" max="12" width="8.140625" customWidth="1"/>
    <col min="13" max="13" width="7.42578125" customWidth="1"/>
    <col min="14" max="14" width="7.85546875" customWidth="1"/>
    <col min="15" max="15" width="8.5703125" customWidth="1"/>
    <col min="16" max="16" width="7.42578125" customWidth="1"/>
  </cols>
  <sheetData>
    <row r="1" spans="1:16" s="84" customFormat="1">
      <c r="A1" s="454" t="s">
        <v>46</v>
      </c>
      <c r="B1" s="454"/>
      <c r="C1" s="454"/>
      <c r="D1" s="454"/>
      <c r="E1" s="454"/>
      <c r="F1" s="454"/>
      <c r="G1" s="454"/>
      <c r="H1" s="454"/>
      <c r="I1" s="454"/>
      <c r="J1" s="193"/>
    </row>
    <row r="2" spans="1:16" s="300" customFormat="1"/>
    <row r="3" spans="1:16" s="300" customFormat="1"/>
    <row r="4" spans="1:16" s="32" customFormat="1" ht="48">
      <c r="B4" s="82"/>
      <c r="C4" s="82" t="s">
        <v>47</v>
      </c>
      <c r="D4" s="82" t="s">
        <v>48</v>
      </c>
      <c r="E4" s="82" t="s">
        <v>49</v>
      </c>
      <c r="F4" s="82" t="s">
        <v>48</v>
      </c>
      <c r="G4" s="82" t="s">
        <v>50</v>
      </c>
      <c r="H4" s="82" t="s">
        <v>48</v>
      </c>
      <c r="I4" s="83" t="s">
        <v>51</v>
      </c>
      <c r="J4" s="82" t="s">
        <v>48</v>
      </c>
      <c r="K4" s="83" t="s">
        <v>52</v>
      </c>
      <c r="L4" s="82" t="s">
        <v>48</v>
      </c>
      <c r="M4" s="83" t="s">
        <v>53</v>
      </c>
      <c r="N4" s="82" t="s">
        <v>48</v>
      </c>
      <c r="O4" s="83" t="s">
        <v>54</v>
      </c>
      <c r="P4" s="82" t="s">
        <v>48</v>
      </c>
    </row>
    <row r="5" spans="1:16" s="300" customFormat="1">
      <c r="B5" s="63" t="s">
        <v>36</v>
      </c>
      <c r="C5" s="199">
        <v>0.69199999999999995</v>
      </c>
      <c r="D5" s="36">
        <v>0.6</v>
      </c>
      <c r="E5" s="199">
        <v>0.17299999999999999</v>
      </c>
      <c r="F5" s="36">
        <v>0.3</v>
      </c>
      <c r="G5" s="199">
        <v>8.0000000000000002E-3</v>
      </c>
      <c r="H5" s="36">
        <v>0.2</v>
      </c>
      <c r="I5" s="199">
        <v>9.2999999999999999E-2</v>
      </c>
      <c r="J5" s="36">
        <v>0.2</v>
      </c>
      <c r="K5" s="199">
        <v>4.0000000000000001E-3</v>
      </c>
      <c r="L5" s="36">
        <v>0.2</v>
      </c>
      <c r="M5" s="199">
        <v>6.8000000000000005E-2</v>
      </c>
      <c r="N5" s="36">
        <v>0.6</v>
      </c>
      <c r="O5" s="199">
        <v>0.185</v>
      </c>
      <c r="P5" s="33" t="s">
        <v>278</v>
      </c>
    </row>
    <row r="6" spans="1:16" s="300" customFormat="1">
      <c r="B6" s="63" t="s">
        <v>24</v>
      </c>
      <c r="C6" s="199">
        <v>0.72699999999999998</v>
      </c>
      <c r="D6" s="36">
        <v>0.3</v>
      </c>
      <c r="E6" s="199">
        <v>7.0000000000000007E-2</v>
      </c>
      <c r="F6" s="36">
        <v>0.1</v>
      </c>
      <c r="G6" s="199">
        <v>5.0000000000000001E-3</v>
      </c>
      <c r="H6" s="36">
        <v>0.1</v>
      </c>
      <c r="I6" s="199">
        <v>0.17299999999999999</v>
      </c>
      <c r="J6" s="36">
        <v>0.1</v>
      </c>
      <c r="K6" s="199">
        <v>1E-3</v>
      </c>
      <c r="L6" s="36">
        <v>0.1</v>
      </c>
      <c r="M6" s="199">
        <v>4.9000000000000002E-2</v>
      </c>
      <c r="N6" s="36">
        <v>0.3</v>
      </c>
      <c r="O6" s="199">
        <v>0.189</v>
      </c>
      <c r="P6" s="437" t="s">
        <v>278</v>
      </c>
    </row>
    <row r="7" spans="1:16" s="300" customFormat="1">
      <c r="B7" s="63" t="s">
        <v>23</v>
      </c>
      <c r="C7" s="199">
        <v>0.75700000000000001</v>
      </c>
      <c r="D7" s="36">
        <v>0.3</v>
      </c>
      <c r="E7" s="199">
        <v>0.188</v>
      </c>
      <c r="F7" s="36">
        <v>0.2</v>
      </c>
      <c r="G7" s="199">
        <v>1.2E-2</v>
      </c>
      <c r="H7" s="36">
        <v>0.2</v>
      </c>
      <c r="I7" s="199">
        <v>6.2E-2</v>
      </c>
      <c r="J7" s="36">
        <v>0.1</v>
      </c>
      <c r="K7" s="199">
        <v>2E-3</v>
      </c>
      <c r="L7" s="36">
        <v>0.1</v>
      </c>
      <c r="M7" s="199">
        <v>2.7E-2</v>
      </c>
      <c r="N7" s="36">
        <v>0.2</v>
      </c>
      <c r="O7" s="199">
        <v>7.5999999999999998E-2</v>
      </c>
      <c r="P7" s="437" t="s">
        <v>278</v>
      </c>
    </row>
    <row r="8" spans="1:16" s="300" customFormat="1">
      <c r="B8" s="63" t="s">
        <v>33</v>
      </c>
      <c r="C8" s="199">
        <v>0.65500000000000003</v>
      </c>
      <c r="D8" s="36">
        <v>0.4</v>
      </c>
      <c r="E8" s="199">
        <v>0.214</v>
      </c>
      <c r="F8" s="36">
        <v>0.2</v>
      </c>
      <c r="G8" s="199">
        <v>8.9999999999999993E-3</v>
      </c>
      <c r="H8" s="36">
        <v>0.1</v>
      </c>
      <c r="I8" s="199">
        <v>6.5000000000000002E-2</v>
      </c>
      <c r="J8" s="36">
        <v>0.1</v>
      </c>
      <c r="K8" s="199">
        <v>1E-3</v>
      </c>
      <c r="L8" s="36">
        <v>0.1</v>
      </c>
      <c r="M8" s="199">
        <v>0.09</v>
      </c>
      <c r="N8" s="36">
        <v>0.5</v>
      </c>
      <c r="O8" s="199">
        <v>0.161</v>
      </c>
      <c r="P8" s="437" t="s">
        <v>278</v>
      </c>
    </row>
    <row r="9" spans="1:16" s="300" customFormat="1">
      <c r="B9" s="63" t="s">
        <v>32</v>
      </c>
      <c r="C9" s="199">
        <v>0.92800000000000005</v>
      </c>
      <c r="D9" s="36">
        <v>0.5</v>
      </c>
      <c r="E9" s="199">
        <v>5.3999999999999999E-2</v>
      </c>
      <c r="F9" s="36">
        <v>0.1</v>
      </c>
      <c r="G9" s="199">
        <v>5.0000000000000001E-3</v>
      </c>
      <c r="H9" s="36">
        <v>0.1</v>
      </c>
      <c r="I9" s="199">
        <v>1.4E-2</v>
      </c>
      <c r="J9" s="36">
        <v>0.1</v>
      </c>
      <c r="K9" s="199">
        <v>2E-3</v>
      </c>
      <c r="L9" s="36">
        <v>0.1</v>
      </c>
      <c r="M9" s="199">
        <v>1.6E-2</v>
      </c>
      <c r="N9" s="36">
        <v>0.5</v>
      </c>
      <c r="O9" s="199">
        <v>7.3999999999999996E-2</v>
      </c>
      <c r="P9" s="437" t="s">
        <v>278</v>
      </c>
    </row>
    <row r="10" spans="1:16" s="300" customFormat="1">
      <c r="B10" s="63" t="s">
        <v>39</v>
      </c>
      <c r="C10" s="199">
        <v>0.69399999999999995</v>
      </c>
      <c r="D10" s="36">
        <v>1</v>
      </c>
      <c r="E10" s="199">
        <v>0.224</v>
      </c>
      <c r="F10" s="36">
        <v>0.4</v>
      </c>
      <c r="G10" s="199">
        <v>2.1000000000000001E-2</v>
      </c>
      <c r="H10" s="36">
        <v>0.3</v>
      </c>
      <c r="I10" s="199">
        <v>0.02</v>
      </c>
      <c r="J10" s="36">
        <v>0.3</v>
      </c>
      <c r="K10" s="199">
        <v>1E-3</v>
      </c>
      <c r="L10" s="36">
        <v>0.1</v>
      </c>
      <c r="M10" s="199">
        <v>9.1999999999999998E-2</v>
      </c>
      <c r="N10" s="36">
        <v>1</v>
      </c>
      <c r="O10" s="199">
        <v>0.29699999999999999</v>
      </c>
      <c r="P10" s="437" t="s">
        <v>278</v>
      </c>
    </row>
    <row r="11" spans="1:16" s="300" customFormat="1">
      <c r="B11" s="63" t="s">
        <v>34</v>
      </c>
      <c r="C11" s="199">
        <v>0.441</v>
      </c>
      <c r="D11" s="36">
        <v>0.3</v>
      </c>
      <c r="E11" s="199">
        <v>0.41499999999999998</v>
      </c>
      <c r="F11" s="36">
        <v>0.2</v>
      </c>
      <c r="G11" s="199">
        <v>6.0000000000000001E-3</v>
      </c>
      <c r="H11" s="36">
        <v>0.1</v>
      </c>
      <c r="I11" s="199">
        <v>5.8000000000000003E-2</v>
      </c>
      <c r="J11" s="36">
        <v>0.1</v>
      </c>
      <c r="K11" s="199">
        <v>2E-3</v>
      </c>
      <c r="L11" s="36">
        <v>0.1</v>
      </c>
      <c r="M11" s="199">
        <v>0.106</v>
      </c>
      <c r="N11" s="36">
        <v>0.4</v>
      </c>
      <c r="O11" s="199">
        <v>0.224</v>
      </c>
      <c r="P11" s="437" t="s">
        <v>278</v>
      </c>
    </row>
    <row r="12" spans="1:16" s="300" customFormat="1">
      <c r="B12" s="63" t="s">
        <v>27</v>
      </c>
      <c r="C12" s="199">
        <v>0.83799999999999997</v>
      </c>
      <c r="D12" s="36">
        <v>0.3</v>
      </c>
      <c r="E12" s="199">
        <v>0.11799999999999999</v>
      </c>
      <c r="F12" s="36">
        <v>0.2</v>
      </c>
      <c r="G12" s="199">
        <v>6.0000000000000001E-3</v>
      </c>
      <c r="H12" s="36">
        <v>0.1</v>
      </c>
      <c r="I12" s="199">
        <v>3.7999999999999999E-2</v>
      </c>
      <c r="J12" s="36">
        <v>0.1</v>
      </c>
      <c r="K12" s="199">
        <v>1E-3</v>
      </c>
      <c r="L12" s="36">
        <v>0.1</v>
      </c>
      <c r="M12" s="199">
        <v>2.8000000000000001E-2</v>
      </c>
      <c r="N12" s="36">
        <v>0.3</v>
      </c>
      <c r="O12" s="199">
        <v>5.8000000000000003E-2</v>
      </c>
      <c r="P12" s="437" t="s">
        <v>278</v>
      </c>
    </row>
    <row r="13" spans="1:16" s="300" customFormat="1">
      <c r="B13" s="63" t="s">
        <v>37</v>
      </c>
      <c r="C13" s="199">
        <v>0.57899999999999996</v>
      </c>
      <c r="D13" s="36">
        <v>0.6</v>
      </c>
      <c r="E13" s="199">
        <v>0.13800000000000001</v>
      </c>
      <c r="F13" s="36">
        <v>0.2</v>
      </c>
      <c r="G13" s="199">
        <v>8.0000000000000002E-3</v>
      </c>
      <c r="H13" s="36">
        <v>0.1</v>
      </c>
      <c r="I13" s="199">
        <v>0.16200000000000001</v>
      </c>
      <c r="J13" s="36">
        <v>0.1</v>
      </c>
      <c r="K13" s="199">
        <v>2E-3</v>
      </c>
      <c r="L13" s="36">
        <v>0.1</v>
      </c>
      <c r="M13" s="199">
        <v>0.14599999999999999</v>
      </c>
      <c r="N13" s="36">
        <v>0.6</v>
      </c>
      <c r="O13" s="199">
        <v>0.432</v>
      </c>
      <c r="P13" s="437" t="s">
        <v>278</v>
      </c>
    </row>
    <row r="14" spans="1:16" s="300" customFormat="1">
      <c r="B14" s="63" t="s">
        <v>19</v>
      </c>
      <c r="C14" s="199">
        <v>0.91900000000000004</v>
      </c>
      <c r="D14" s="36">
        <v>0.3</v>
      </c>
      <c r="E14" s="199">
        <v>0.03</v>
      </c>
      <c r="F14" s="36">
        <v>0.1</v>
      </c>
      <c r="G14" s="199">
        <v>4.0000000000000001E-3</v>
      </c>
      <c r="H14" s="36">
        <v>0.1</v>
      </c>
      <c r="I14" s="199">
        <v>4.5999999999999999E-2</v>
      </c>
      <c r="J14" s="36">
        <v>0.1</v>
      </c>
      <c r="K14" s="199">
        <v>2E-3</v>
      </c>
      <c r="L14" s="36">
        <v>0.1</v>
      </c>
      <c r="M14" s="199">
        <v>1.2999999999999999E-2</v>
      </c>
      <c r="N14" s="36">
        <v>0.3</v>
      </c>
      <c r="O14" s="199">
        <v>6.2E-2</v>
      </c>
      <c r="P14" s="437" t="s">
        <v>278</v>
      </c>
    </row>
    <row r="15" spans="1:16" s="300" customFormat="1">
      <c r="B15" s="64" t="s">
        <v>30</v>
      </c>
      <c r="C15" s="303">
        <v>0.65100000000000002</v>
      </c>
      <c r="D15" s="37">
        <v>0.4</v>
      </c>
      <c r="E15" s="303">
        <v>0.214</v>
      </c>
      <c r="F15" s="37">
        <v>0.2</v>
      </c>
      <c r="G15" s="303">
        <v>5.0000000000000001E-3</v>
      </c>
      <c r="H15" s="37">
        <v>0.1</v>
      </c>
      <c r="I15" s="303">
        <v>0.11600000000000001</v>
      </c>
      <c r="J15" s="37">
        <v>0.1</v>
      </c>
      <c r="K15" s="303">
        <v>2E-3</v>
      </c>
      <c r="L15" s="37">
        <v>0.1</v>
      </c>
      <c r="M15" s="303">
        <v>3.5000000000000003E-2</v>
      </c>
      <c r="N15" s="37">
        <v>0.4</v>
      </c>
      <c r="O15" s="303">
        <v>0.16900000000000001</v>
      </c>
      <c r="P15" s="437" t="s">
        <v>278</v>
      </c>
    </row>
    <row r="16" spans="1:16" s="300" customFormat="1">
      <c r="B16" s="63" t="s">
        <v>26</v>
      </c>
      <c r="C16" s="199">
        <v>0.61</v>
      </c>
      <c r="D16" s="36">
        <v>0.3</v>
      </c>
      <c r="E16" s="199">
        <v>0.11</v>
      </c>
      <c r="F16" s="36">
        <v>0.1</v>
      </c>
      <c r="G16" s="199">
        <v>6.0000000000000001E-3</v>
      </c>
      <c r="H16" s="36">
        <v>0.1</v>
      </c>
      <c r="I16" s="199">
        <v>0.251</v>
      </c>
      <c r="J16" s="36">
        <v>0.1</v>
      </c>
      <c r="K16" s="199">
        <v>1E-3</v>
      </c>
      <c r="L16" s="36">
        <v>0.1</v>
      </c>
      <c r="M16" s="199">
        <v>4.8000000000000001E-2</v>
      </c>
      <c r="N16" s="36">
        <v>0.3</v>
      </c>
      <c r="O16" s="199">
        <v>0.20399999999999999</v>
      </c>
      <c r="P16" s="437" t="s">
        <v>278</v>
      </c>
    </row>
    <row r="17" spans="1:16" s="300" customFormat="1">
      <c r="B17" s="63" t="s">
        <v>25</v>
      </c>
      <c r="C17" s="199">
        <v>0.83699999999999997</v>
      </c>
      <c r="D17" s="36">
        <v>0.3</v>
      </c>
      <c r="E17" s="199">
        <v>8.2000000000000003E-2</v>
      </c>
      <c r="F17" s="36">
        <v>0.1</v>
      </c>
      <c r="G17" s="199">
        <v>5.0000000000000001E-3</v>
      </c>
      <c r="H17" s="36">
        <v>0.1</v>
      </c>
      <c r="I17" s="199">
        <v>6.0999999999999999E-2</v>
      </c>
      <c r="J17" s="36">
        <v>0.1</v>
      </c>
      <c r="K17" s="199">
        <v>1E-3</v>
      </c>
      <c r="L17" s="36">
        <v>0.1</v>
      </c>
      <c r="M17" s="199">
        <v>3.4000000000000002E-2</v>
      </c>
      <c r="N17" s="36">
        <v>0.2</v>
      </c>
      <c r="O17" s="199">
        <v>0.106</v>
      </c>
      <c r="P17" s="437" t="s">
        <v>278</v>
      </c>
    </row>
    <row r="18" spans="1:16" s="300" customFormat="1">
      <c r="B18" s="63" t="s">
        <v>20</v>
      </c>
      <c r="C18" s="199">
        <v>0.83299999999999996</v>
      </c>
      <c r="D18" s="36">
        <v>0.4</v>
      </c>
      <c r="E18" s="199">
        <v>3.9E-2</v>
      </c>
      <c r="F18" s="36">
        <v>0.1</v>
      </c>
      <c r="G18" s="199">
        <v>4.0000000000000001E-3</v>
      </c>
      <c r="H18" s="36">
        <v>0.1</v>
      </c>
      <c r="I18" s="199">
        <v>0.112</v>
      </c>
      <c r="J18" s="36">
        <v>0.1</v>
      </c>
      <c r="K18" s="199">
        <v>1E-3</v>
      </c>
      <c r="L18" s="36">
        <v>0.1</v>
      </c>
      <c r="M18" s="199">
        <v>3.3000000000000002E-2</v>
      </c>
      <c r="N18" s="36">
        <v>0.3</v>
      </c>
      <c r="O18" s="199">
        <v>0.13</v>
      </c>
      <c r="P18" s="437" t="s">
        <v>278</v>
      </c>
    </row>
    <row r="19" spans="1:16" s="300" customFormat="1">
      <c r="B19" s="63" t="s">
        <v>31</v>
      </c>
      <c r="C19" s="199">
        <v>0.92700000000000005</v>
      </c>
      <c r="D19" s="36">
        <v>0.3</v>
      </c>
      <c r="E19" s="199">
        <v>3.7999999999999999E-2</v>
      </c>
      <c r="F19" s="36">
        <v>0.1</v>
      </c>
      <c r="G19" s="199">
        <v>5.0000000000000001E-3</v>
      </c>
      <c r="H19" s="36">
        <v>0.1</v>
      </c>
      <c r="I19" s="199">
        <v>2.3E-2</v>
      </c>
      <c r="J19" s="36">
        <v>0.1</v>
      </c>
      <c r="K19" s="199">
        <v>1E-3</v>
      </c>
      <c r="L19" s="36">
        <v>0.1</v>
      </c>
      <c r="M19" s="199">
        <v>2.3E-2</v>
      </c>
      <c r="N19" s="36">
        <v>0.3</v>
      </c>
      <c r="O19" s="199">
        <v>0.09</v>
      </c>
      <c r="P19" s="437" t="s">
        <v>278</v>
      </c>
    </row>
    <row r="20" spans="1:16" s="300" customFormat="1">
      <c r="B20" s="21" t="s">
        <v>38</v>
      </c>
      <c r="C20" s="199">
        <v>0.65200000000000002</v>
      </c>
      <c r="D20" s="36">
        <v>0.7</v>
      </c>
      <c r="E20" s="199">
        <v>0.13600000000000001</v>
      </c>
      <c r="F20" s="36">
        <v>0.3</v>
      </c>
      <c r="G20" s="199">
        <v>0.01</v>
      </c>
      <c r="H20" s="36">
        <v>0.2</v>
      </c>
      <c r="I20" s="199">
        <v>6.0999999999999999E-2</v>
      </c>
      <c r="J20" s="36">
        <v>0.1</v>
      </c>
      <c r="K20" s="199">
        <v>1E-3</v>
      </c>
      <c r="L20" s="36">
        <v>0.1</v>
      </c>
      <c r="M20" s="199">
        <v>0.17399999999999999</v>
      </c>
      <c r="N20" s="36">
        <v>0.6</v>
      </c>
      <c r="O20" s="199">
        <v>0.40500000000000003</v>
      </c>
      <c r="P20" s="437" t="s">
        <v>278</v>
      </c>
    </row>
    <row r="21" spans="1:16" s="300" customFormat="1">
      <c r="B21" s="63" t="s">
        <v>35</v>
      </c>
      <c r="C21" s="199">
        <v>0.83299999999999996</v>
      </c>
      <c r="D21" s="36">
        <v>0.6</v>
      </c>
      <c r="E21" s="199">
        <v>0.153</v>
      </c>
      <c r="F21" s="36">
        <v>0.3</v>
      </c>
      <c r="G21" s="199">
        <v>8.0000000000000002E-3</v>
      </c>
      <c r="H21" s="36">
        <v>0.1</v>
      </c>
      <c r="I21" s="199">
        <v>1.4E-2</v>
      </c>
      <c r="J21" s="36">
        <v>0.1</v>
      </c>
      <c r="K21" s="199">
        <v>0</v>
      </c>
      <c r="L21" s="36">
        <v>0.1</v>
      </c>
      <c r="M21" s="199">
        <v>2.3E-2</v>
      </c>
      <c r="N21" s="36">
        <v>0.5</v>
      </c>
      <c r="O21" s="199">
        <v>8.3000000000000004E-2</v>
      </c>
      <c r="P21" s="437" t="s">
        <v>278</v>
      </c>
    </row>
    <row r="22" spans="1:16" s="300" customFormat="1">
      <c r="B22" s="63" t="s">
        <v>21</v>
      </c>
      <c r="C22" s="199">
        <v>0.69299999999999995</v>
      </c>
      <c r="D22" s="36">
        <v>0.4</v>
      </c>
      <c r="E22" s="199">
        <v>0.10299999999999999</v>
      </c>
      <c r="F22" s="36">
        <v>0.2</v>
      </c>
      <c r="G22" s="199">
        <v>5.0000000000000001E-3</v>
      </c>
      <c r="H22" s="36">
        <v>0.1</v>
      </c>
      <c r="I22" s="199">
        <v>0.18099999999999999</v>
      </c>
      <c r="J22" s="36">
        <v>0.1</v>
      </c>
      <c r="K22" s="199">
        <v>0</v>
      </c>
      <c r="L22" s="36">
        <v>0.1</v>
      </c>
      <c r="M22" s="199">
        <v>3.9E-2</v>
      </c>
      <c r="N22" s="36">
        <v>0.5</v>
      </c>
      <c r="O22" s="199">
        <v>0.14399999999999999</v>
      </c>
      <c r="P22" s="437" t="s">
        <v>278</v>
      </c>
    </row>
    <row r="23" spans="1:16" s="300" customFormat="1">
      <c r="B23" s="63" t="s">
        <v>22</v>
      </c>
      <c r="C23" s="199">
        <v>0.94399999999999995</v>
      </c>
      <c r="D23" s="36">
        <v>0.4</v>
      </c>
      <c r="E23" s="199">
        <v>2.5999999999999999E-2</v>
      </c>
      <c r="F23" s="36">
        <v>0.1</v>
      </c>
      <c r="G23" s="199">
        <v>5.0000000000000001E-3</v>
      </c>
      <c r="H23" s="36">
        <v>0.1</v>
      </c>
      <c r="I23" s="199">
        <v>2.5999999999999999E-2</v>
      </c>
      <c r="J23" s="36">
        <v>0.1</v>
      </c>
      <c r="K23" s="199">
        <v>1E-3</v>
      </c>
      <c r="L23" s="36">
        <v>0.1</v>
      </c>
      <c r="M23" s="199">
        <v>1.4999999999999999E-2</v>
      </c>
      <c r="N23" s="36">
        <v>0.4</v>
      </c>
      <c r="O23" s="199">
        <v>7.4999999999999997E-2</v>
      </c>
      <c r="P23" s="437" t="s">
        <v>278</v>
      </c>
    </row>
    <row r="24" spans="1:16" s="300" customFormat="1">
      <c r="B24" s="63" t="s">
        <v>29</v>
      </c>
      <c r="C24" s="199">
        <v>0.58599999999999997</v>
      </c>
      <c r="D24" s="36">
        <v>0.5</v>
      </c>
      <c r="E24" s="199">
        <v>0.224</v>
      </c>
      <c r="F24" s="36">
        <v>0.3</v>
      </c>
      <c r="G24" s="199">
        <v>6.0000000000000001E-3</v>
      </c>
      <c r="H24" s="36">
        <v>0.1</v>
      </c>
      <c r="I24" s="199">
        <v>5.7000000000000002E-2</v>
      </c>
      <c r="J24" s="36">
        <v>0.1</v>
      </c>
      <c r="K24" s="199">
        <v>1E-3</v>
      </c>
      <c r="L24" s="36">
        <v>0.1</v>
      </c>
      <c r="M24" s="199">
        <v>0.152</v>
      </c>
      <c r="N24" s="36">
        <v>0.6</v>
      </c>
      <c r="O24" s="199">
        <v>0.307</v>
      </c>
      <c r="P24" s="437" t="s">
        <v>278</v>
      </c>
    </row>
    <row r="25" spans="1:16" s="300" customFormat="1">
      <c r="B25" s="63" t="s">
        <v>28</v>
      </c>
      <c r="C25" s="199">
        <v>0.90700000000000003</v>
      </c>
      <c r="D25" s="36">
        <v>0.5</v>
      </c>
      <c r="E25" s="199">
        <v>0.05</v>
      </c>
      <c r="F25" s="36">
        <v>0.1</v>
      </c>
      <c r="G25" s="199">
        <v>5.0000000000000001E-3</v>
      </c>
      <c r="H25" s="36">
        <v>0.1</v>
      </c>
      <c r="I25" s="199">
        <v>3.5000000000000003E-2</v>
      </c>
      <c r="J25" s="36">
        <v>0.1</v>
      </c>
      <c r="K25" s="199">
        <v>1E-3</v>
      </c>
      <c r="L25" s="36">
        <v>0.1</v>
      </c>
      <c r="M25" s="199">
        <v>1.9E-2</v>
      </c>
      <c r="N25" s="36">
        <v>0.4</v>
      </c>
      <c r="O25" s="199">
        <v>8.5999999999999993E-2</v>
      </c>
      <c r="P25" s="437" t="s">
        <v>278</v>
      </c>
    </row>
    <row r="26" spans="1:16" s="300" customFormat="1">
      <c r="B26" s="92" t="s">
        <v>55</v>
      </c>
      <c r="C26" s="199">
        <v>0.69899999999999995</v>
      </c>
      <c r="D26" s="33">
        <v>0.1</v>
      </c>
      <c r="E26" s="199">
        <v>0.14799999999999999</v>
      </c>
      <c r="F26" s="33">
        <v>0.1</v>
      </c>
      <c r="G26" s="199">
        <v>7.0000000000000001E-3</v>
      </c>
      <c r="H26" s="33">
        <v>0.1</v>
      </c>
      <c r="I26" s="199">
        <v>0.10299999999999999</v>
      </c>
      <c r="J26" s="33">
        <v>0.1</v>
      </c>
      <c r="K26" s="199">
        <v>1E-3</v>
      </c>
      <c r="L26" s="33">
        <v>0.1</v>
      </c>
      <c r="M26" s="199">
        <v>7.0000000000000007E-2</v>
      </c>
      <c r="N26" s="33">
        <v>0.1</v>
      </c>
      <c r="O26" s="199">
        <v>0.19700000000000001</v>
      </c>
      <c r="P26" s="437" t="s">
        <v>278</v>
      </c>
    </row>
    <row r="27" spans="1:16" s="300" customFormat="1">
      <c r="A27" s="4"/>
      <c r="B27" s="64" t="s">
        <v>30</v>
      </c>
      <c r="C27" s="303">
        <v>0.65100000000000002</v>
      </c>
      <c r="D27" s="37">
        <v>0.4</v>
      </c>
      <c r="E27" s="303">
        <v>0.214</v>
      </c>
      <c r="F27" s="37">
        <v>0.2</v>
      </c>
      <c r="G27" s="303">
        <v>5.0000000000000001E-3</v>
      </c>
      <c r="H27" s="37">
        <v>0.1</v>
      </c>
      <c r="I27" s="303">
        <v>0.11600000000000001</v>
      </c>
      <c r="J27" s="37">
        <v>0.1</v>
      </c>
      <c r="K27" s="303">
        <v>2E-3</v>
      </c>
      <c r="L27" s="37">
        <v>0.1</v>
      </c>
      <c r="M27" s="303">
        <v>3.5000000000000003E-2</v>
      </c>
      <c r="N27" s="37">
        <v>0.4</v>
      </c>
      <c r="O27" s="303">
        <v>0.16900000000000001</v>
      </c>
      <c r="P27" s="437" t="s">
        <v>278</v>
      </c>
    </row>
    <row r="28" spans="1:16" s="300" customFormat="1" ht="25.9" customHeight="1">
      <c r="A28" s="455" t="s">
        <v>56</v>
      </c>
      <c r="B28" s="455"/>
      <c r="C28" s="455"/>
      <c r="D28" s="455"/>
      <c r="E28" s="455"/>
      <c r="F28" s="455"/>
      <c r="G28" s="455"/>
      <c r="H28" s="455"/>
      <c r="I28" s="455"/>
      <c r="J28" s="194"/>
    </row>
    <row r="29" spans="1:16" s="300" customFormat="1">
      <c r="A29" s="455" t="s">
        <v>57</v>
      </c>
      <c r="B29" s="455"/>
      <c r="C29" s="455"/>
      <c r="D29" s="455"/>
      <c r="E29" s="455"/>
      <c r="F29" s="455"/>
      <c r="G29" s="455"/>
      <c r="H29" s="455"/>
      <c r="I29" s="455"/>
      <c r="J29" s="296"/>
    </row>
    <row r="30" spans="1:16">
      <c r="A30" s="256"/>
      <c r="B30" s="256"/>
      <c r="C30" s="256"/>
      <c r="D30" s="256"/>
      <c r="E30" s="256"/>
      <c r="F30" s="256"/>
      <c r="G30" s="256"/>
      <c r="H30" s="256"/>
      <c r="I30" s="256"/>
      <c r="J30" s="256"/>
      <c r="K30" s="227"/>
      <c r="L30" s="227"/>
      <c r="M30" s="227"/>
      <c r="N30" s="227"/>
      <c r="O30" s="227"/>
      <c r="P30" s="227"/>
    </row>
    <row r="31" spans="1:16" s="84" customFormat="1">
      <c r="A31" s="454" t="s">
        <v>451</v>
      </c>
      <c r="B31" s="454"/>
      <c r="C31" s="454"/>
      <c r="D31" s="454"/>
      <c r="E31" s="454"/>
      <c r="F31" s="454"/>
      <c r="G31" s="454"/>
      <c r="H31" s="454"/>
      <c r="I31" s="454"/>
      <c r="J31" s="193"/>
    </row>
    <row r="34" spans="1:16" s="32" customFormat="1" ht="48">
      <c r="B34" s="82"/>
      <c r="C34" s="82" t="s">
        <v>58</v>
      </c>
      <c r="D34" s="82" t="s">
        <v>48</v>
      </c>
      <c r="E34" s="82" t="s">
        <v>49</v>
      </c>
      <c r="F34" s="82" t="s">
        <v>48</v>
      </c>
      <c r="G34" s="82" t="s">
        <v>50</v>
      </c>
      <c r="H34" s="82" t="s">
        <v>48</v>
      </c>
      <c r="I34" s="83" t="s">
        <v>51</v>
      </c>
      <c r="J34" s="82" t="s">
        <v>48</v>
      </c>
      <c r="K34" s="83" t="s">
        <v>52</v>
      </c>
      <c r="L34" s="82" t="s">
        <v>48</v>
      </c>
      <c r="M34" s="83" t="s">
        <v>53</v>
      </c>
      <c r="N34" s="82" t="s">
        <v>48</v>
      </c>
      <c r="O34" s="83" t="s">
        <v>54</v>
      </c>
      <c r="P34" s="82" t="s">
        <v>48</v>
      </c>
    </row>
    <row r="35" spans="1:16">
      <c r="A35" s="227"/>
      <c r="B35" s="76">
        <v>2013</v>
      </c>
      <c r="C35" s="199">
        <v>0.63900000000000001</v>
      </c>
      <c r="D35" s="33">
        <v>0.5</v>
      </c>
      <c r="E35" s="199">
        <v>0.21099999999999999</v>
      </c>
      <c r="F35" s="33">
        <v>0.2</v>
      </c>
      <c r="G35" s="199">
        <v>6.0000000000000001E-3</v>
      </c>
      <c r="H35" s="33">
        <v>0.1</v>
      </c>
      <c r="I35" s="298">
        <v>0.1</v>
      </c>
      <c r="J35" s="33">
        <v>0.1</v>
      </c>
      <c r="K35" s="199">
        <v>1E-3</v>
      </c>
      <c r="L35" s="33">
        <v>0.1</v>
      </c>
      <c r="M35" s="199">
        <v>6.4000000000000001E-2</v>
      </c>
      <c r="N35" s="33">
        <v>0.5</v>
      </c>
      <c r="O35" s="199">
        <v>0.155</v>
      </c>
      <c r="P35" s="33" t="s">
        <v>278</v>
      </c>
    </row>
    <row r="36" spans="1:16">
      <c r="A36" s="227"/>
      <c r="B36" s="76">
        <v>2014</v>
      </c>
      <c r="C36" s="168">
        <v>0.64</v>
      </c>
      <c r="D36" s="169">
        <v>0.5</v>
      </c>
      <c r="E36" s="168">
        <v>0.21099999999999999</v>
      </c>
      <c r="F36" s="169">
        <v>0.2</v>
      </c>
      <c r="G36" s="168">
        <v>6.0000000000000001E-3</v>
      </c>
      <c r="H36" s="169">
        <v>0.1</v>
      </c>
      <c r="I36" s="168">
        <v>0.10299999999999999</v>
      </c>
      <c r="J36" s="169">
        <v>0.1</v>
      </c>
      <c r="K36" s="168">
        <v>1E-3</v>
      </c>
      <c r="L36" s="169">
        <v>0.1</v>
      </c>
      <c r="M36" s="172">
        <v>6.0999999999999999E-2</v>
      </c>
      <c r="N36" s="171">
        <v>0.5</v>
      </c>
      <c r="O36" s="172">
        <v>0.159</v>
      </c>
      <c r="P36" s="437" t="s">
        <v>278</v>
      </c>
    </row>
    <row r="37" spans="1:16">
      <c r="A37" s="227"/>
      <c r="B37" s="76">
        <v>2015</v>
      </c>
      <c r="C37" s="168">
        <v>0.64400000000000002</v>
      </c>
      <c r="D37" s="169">
        <v>0.5</v>
      </c>
      <c r="E37" s="168">
        <v>0.21</v>
      </c>
      <c r="F37" s="169">
        <v>0.1</v>
      </c>
      <c r="G37" s="168">
        <v>5.0000000000000001E-3</v>
      </c>
      <c r="H37" s="169">
        <v>0.1</v>
      </c>
      <c r="I37" s="168">
        <v>0.108</v>
      </c>
      <c r="J37" s="169">
        <v>0.1</v>
      </c>
      <c r="K37" s="168">
        <v>1E-3</v>
      </c>
      <c r="L37" s="169">
        <v>0.1</v>
      </c>
      <c r="M37" s="172">
        <v>5.1999999999999998E-2</v>
      </c>
      <c r="N37" s="171">
        <v>0.5</v>
      </c>
      <c r="O37" s="172">
        <v>0.16200000000000001</v>
      </c>
      <c r="P37" s="437" t="s">
        <v>278</v>
      </c>
    </row>
    <row r="38" spans="1:16">
      <c r="A38" s="227"/>
      <c r="B38" s="77">
        <v>2016</v>
      </c>
      <c r="C38" s="168">
        <v>0.64900000000000002</v>
      </c>
      <c r="D38" s="169">
        <v>0.5</v>
      </c>
      <c r="E38" s="168">
        <v>0.214</v>
      </c>
      <c r="F38" s="169">
        <v>0.2</v>
      </c>
      <c r="G38" s="168">
        <v>5.0000000000000001E-3</v>
      </c>
      <c r="H38" s="169">
        <v>0.1</v>
      </c>
      <c r="I38" s="168">
        <v>0.111</v>
      </c>
      <c r="J38" s="169">
        <v>0.1</v>
      </c>
      <c r="K38" s="168">
        <v>1E-3</v>
      </c>
      <c r="L38" s="169">
        <v>0.1</v>
      </c>
      <c r="M38" s="172">
        <v>0.04</v>
      </c>
      <c r="N38" s="171">
        <v>0.4</v>
      </c>
      <c r="O38" s="172">
        <v>0.16400000000000001</v>
      </c>
      <c r="P38" s="437" t="s">
        <v>278</v>
      </c>
    </row>
    <row r="39" spans="1:16">
      <c r="A39" s="227"/>
      <c r="B39" s="77">
        <v>2017</v>
      </c>
      <c r="C39" s="168">
        <v>0.65100000000000002</v>
      </c>
      <c r="D39" s="169">
        <v>0.4</v>
      </c>
      <c r="E39" s="168">
        <v>0.214</v>
      </c>
      <c r="F39" s="169">
        <v>0.2</v>
      </c>
      <c r="G39" s="168">
        <v>5.0000000000000001E-3</v>
      </c>
      <c r="H39" s="169">
        <v>0.1</v>
      </c>
      <c r="I39" s="168">
        <v>0.11600000000000001</v>
      </c>
      <c r="J39" s="169">
        <v>0.1</v>
      </c>
      <c r="K39" s="168">
        <v>2E-3</v>
      </c>
      <c r="L39" s="169">
        <v>0.1</v>
      </c>
      <c r="M39" s="172">
        <v>3.5000000000000003E-2</v>
      </c>
      <c r="N39" s="171">
        <v>0.4</v>
      </c>
      <c r="O39" s="172">
        <v>0.16900000000000001</v>
      </c>
      <c r="P39" s="437" t="s">
        <v>278</v>
      </c>
    </row>
    <row r="40" spans="1:16">
      <c r="A40" s="4"/>
      <c r="B40" s="4"/>
      <c r="C40" s="4"/>
      <c r="D40" s="4"/>
      <c r="E40" s="4"/>
      <c r="F40" s="4"/>
      <c r="G40" s="4"/>
      <c r="H40" s="4"/>
      <c r="I40" s="4"/>
      <c r="J40" s="4"/>
      <c r="K40" s="227"/>
      <c r="L40" s="227"/>
      <c r="M40" s="227"/>
      <c r="N40" s="227"/>
      <c r="O40" s="227"/>
      <c r="P40" s="227"/>
    </row>
    <row r="41" spans="1:16" ht="23.85" customHeight="1">
      <c r="A41" s="455" t="s">
        <v>59</v>
      </c>
      <c r="B41" s="455"/>
      <c r="C41" s="455"/>
      <c r="D41" s="455"/>
      <c r="E41" s="455"/>
      <c r="F41" s="455"/>
      <c r="G41" s="455"/>
      <c r="H41" s="455"/>
      <c r="I41" s="455"/>
      <c r="J41" s="194"/>
      <c r="K41" s="227"/>
      <c r="L41" s="227"/>
      <c r="M41" s="227"/>
      <c r="N41" s="227"/>
      <c r="O41" s="227"/>
      <c r="P41" s="227"/>
    </row>
    <row r="42" spans="1:16">
      <c r="A42" s="455" t="s">
        <v>57</v>
      </c>
      <c r="B42" s="455"/>
      <c r="C42" s="455"/>
      <c r="D42" s="455"/>
      <c r="E42" s="455"/>
      <c r="F42" s="455"/>
      <c r="G42" s="455"/>
      <c r="H42" s="455"/>
      <c r="I42" s="455"/>
      <c r="J42" s="256"/>
      <c r="K42" s="227"/>
      <c r="L42" s="227"/>
      <c r="M42" s="227"/>
      <c r="N42" s="227"/>
      <c r="O42" s="227"/>
      <c r="P42" s="227"/>
    </row>
    <row r="43" spans="1:16">
      <c r="A43" s="256"/>
      <c r="B43" s="256"/>
      <c r="C43" s="256"/>
      <c r="D43" s="256"/>
      <c r="E43" s="256"/>
      <c r="F43" s="256"/>
      <c r="G43" s="256"/>
      <c r="H43" s="256"/>
      <c r="I43" s="256"/>
      <c r="J43" s="256"/>
      <c r="K43" s="227"/>
      <c r="L43" s="227"/>
      <c r="M43" s="227"/>
      <c r="N43" s="227"/>
      <c r="O43" s="227"/>
      <c r="P43" s="227"/>
    </row>
    <row r="44" spans="1:16" s="84" customFormat="1">
      <c r="A44" s="454" t="s">
        <v>377</v>
      </c>
      <c r="B44" s="454"/>
      <c r="C44" s="454"/>
      <c r="D44" s="454"/>
      <c r="E44" s="454"/>
      <c r="F44" s="454"/>
      <c r="G44" s="454"/>
      <c r="H44" s="454"/>
      <c r="I44" s="454"/>
      <c r="J44" s="193"/>
    </row>
    <row r="45" spans="1:16">
      <c r="A45" s="256"/>
      <c r="B45" s="256"/>
      <c r="C45" s="256"/>
      <c r="D45" s="256"/>
      <c r="E45" s="256"/>
      <c r="F45" s="256"/>
      <c r="G45" s="256"/>
      <c r="H45" s="256"/>
      <c r="I45" s="256"/>
      <c r="J45" s="256"/>
      <c r="K45" s="227"/>
      <c r="L45" s="227"/>
      <c r="M45" s="227"/>
      <c r="N45" s="227"/>
      <c r="O45" s="227"/>
      <c r="P45" s="227"/>
    </row>
    <row r="46" spans="1:16" s="32" customFormat="1" ht="48">
      <c r="B46" s="82"/>
      <c r="C46" s="82" t="s">
        <v>47</v>
      </c>
      <c r="D46" s="82" t="s">
        <v>48</v>
      </c>
      <c r="E46" s="82" t="s">
        <v>49</v>
      </c>
      <c r="F46" s="82" t="s">
        <v>48</v>
      </c>
      <c r="G46" s="82" t="s">
        <v>50</v>
      </c>
      <c r="H46" s="82" t="s">
        <v>48</v>
      </c>
      <c r="I46" s="83" t="s">
        <v>51</v>
      </c>
      <c r="J46" s="82" t="s">
        <v>48</v>
      </c>
      <c r="K46" s="83" t="s">
        <v>52</v>
      </c>
      <c r="L46" s="82" t="s">
        <v>48</v>
      </c>
      <c r="M46" s="83" t="s">
        <v>53</v>
      </c>
      <c r="N46" s="82" t="s">
        <v>48</v>
      </c>
      <c r="O46" s="83" t="s">
        <v>54</v>
      </c>
      <c r="P46" s="82" t="s">
        <v>48</v>
      </c>
    </row>
    <row r="47" spans="1:16" s="32" customFormat="1">
      <c r="A47" s="32" t="s">
        <v>458</v>
      </c>
      <c r="B47" s="349" t="s">
        <v>400</v>
      </c>
      <c r="C47" s="183">
        <v>0.94899999999999995</v>
      </c>
      <c r="D47" s="184">
        <v>4.8</v>
      </c>
      <c r="E47" s="183">
        <v>2.5999999999999999E-2</v>
      </c>
      <c r="F47" s="184">
        <v>1.6</v>
      </c>
      <c r="G47" s="183">
        <v>5.0000000000000001E-3</v>
      </c>
      <c r="H47" s="184">
        <v>0.7</v>
      </c>
      <c r="I47" s="183">
        <v>4.2999999999999997E-2</v>
      </c>
      <c r="J47" s="184">
        <v>4.7</v>
      </c>
      <c r="K47" s="183">
        <v>0</v>
      </c>
      <c r="L47" s="184">
        <v>1.6</v>
      </c>
      <c r="M47" s="183">
        <v>0</v>
      </c>
      <c r="N47" s="184">
        <v>1.6</v>
      </c>
      <c r="O47" s="183">
        <v>3.2000000000000001E-2</v>
      </c>
      <c r="P47" s="184">
        <v>2.9</v>
      </c>
    </row>
    <row r="48" spans="1:16" s="32" customFormat="1">
      <c r="A48" s="32" t="s">
        <v>459</v>
      </c>
      <c r="B48" s="349" t="s">
        <v>399</v>
      </c>
      <c r="C48" s="183">
        <v>0.76400000000000001</v>
      </c>
      <c r="D48" s="184">
        <v>10.199999999999999</v>
      </c>
      <c r="E48" s="183">
        <v>6.7000000000000004E-2</v>
      </c>
      <c r="F48" s="184">
        <v>3.3</v>
      </c>
      <c r="G48" s="183">
        <v>7.0000000000000001E-3</v>
      </c>
      <c r="H48" s="184">
        <v>1.1000000000000001</v>
      </c>
      <c r="I48" s="183">
        <v>4.7E-2</v>
      </c>
      <c r="J48" s="184">
        <v>4.8</v>
      </c>
      <c r="K48" s="183">
        <v>0</v>
      </c>
      <c r="L48" s="184">
        <v>0.6</v>
      </c>
      <c r="M48" s="183">
        <v>0.123</v>
      </c>
      <c r="N48" s="184">
        <v>10</v>
      </c>
      <c r="O48" s="183">
        <v>0.36099999999999999</v>
      </c>
      <c r="P48" s="184">
        <v>8.1999999999999993</v>
      </c>
    </row>
    <row r="49" spans="1:16" s="32" customFormat="1">
      <c r="A49" s="32" t="s">
        <v>460</v>
      </c>
      <c r="B49" s="349" t="s">
        <v>408</v>
      </c>
      <c r="C49" s="183">
        <v>0.40400000000000003</v>
      </c>
      <c r="D49" s="184">
        <v>1.6</v>
      </c>
      <c r="E49" s="183">
        <v>0.51500000000000001</v>
      </c>
      <c r="F49" s="184">
        <v>1.5</v>
      </c>
      <c r="G49" s="183">
        <v>4.0000000000000001E-3</v>
      </c>
      <c r="H49" s="184">
        <v>0.1</v>
      </c>
      <c r="I49" s="183">
        <v>1.7000000000000001E-2</v>
      </c>
      <c r="J49" s="184">
        <v>0.5</v>
      </c>
      <c r="K49" s="183">
        <v>2E-3</v>
      </c>
      <c r="L49" s="184">
        <v>0.1</v>
      </c>
      <c r="M49" s="183">
        <v>7.3999999999999996E-2</v>
      </c>
      <c r="N49" s="184">
        <v>1.2</v>
      </c>
      <c r="O49" s="183">
        <v>0.36</v>
      </c>
      <c r="P49" s="184">
        <v>1.3</v>
      </c>
    </row>
    <row r="50" spans="1:16">
      <c r="A50" s="256"/>
      <c r="B50" s="300" t="s">
        <v>396</v>
      </c>
      <c r="C50" s="183">
        <v>0.68300000000000005</v>
      </c>
      <c r="D50" s="184">
        <v>2.6</v>
      </c>
      <c r="E50" s="183">
        <v>9.5000000000000001E-2</v>
      </c>
      <c r="F50" s="184">
        <v>1.6</v>
      </c>
      <c r="G50" s="183">
        <v>1.2999999999999999E-2</v>
      </c>
      <c r="H50" s="184">
        <v>1</v>
      </c>
      <c r="I50" s="183">
        <v>0.20699999999999999</v>
      </c>
      <c r="J50" s="184">
        <v>1.9</v>
      </c>
      <c r="K50" s="183">
        <v>0</v>
      </c>
      <c r="L50" s="184">
        <v>0.1</v>
      </c>
      <c r="M50" s="183">
        <v>0.04</v>
      </c>
      <c r="N50" s="184">
        <v>1.6</v>
      </c>
      <c r="O50" s="183">
        <v>0.23200000000000001</v>
      </c>
      <c r="P50" s="184">
        <v>2.9</v>
      </c>
    </row>
    <row r="51" spans="1:16">
      <c r="A51" s="256"/>
      <c r="B51" s="300" t="s">
        <v>397</v>
      </c>
      <c r="C51" s="183">
        <v>0.64</v>
      </c>
      <c r="D51" s="184">
        <v>2.9</v>
      </c>
      <c r="E51" s="183">
        <v>0.29799999999999999</v>
      </c>
      <c r="F51" s="184">
        <v>2.6</v>
      </c>
      <c r="G51" s="183">
        <v>8.0000000000000002E-3</v>
      </c>
      <c r="H51" s="184">
        <v>0.4</v>
      </c>
      <c r="I51" s="183">
        <v>5.5E-2</v>
      </c>
      <c r="J51" s="184">
        <v>0.8</v>
      </c>
      <c r="K51" s="183">
        <v>0</v>
      </c>
      <c r="L51" s="184">
        <v>0.1</v>
      </c>
      <c r="M51" s="183">
        <v>2.1000000000000001E-2</v>
      </c>
      <c r="N51" s="184">
        <v>1.1000000000000001</v>
      </c>
      <c r="O51" s="183">
        <v>8.5000000000000006E-2</v>
      </c>
      <c r="P51" s="184">
        <v>1.5</v>
      </c>
    </row>
    <row r="52" spans="1:16">
      <c r="A52" s="256"/>
      <c r="B52" s="300" t="s">
        <v>398</v>
      </c>
      <c r="C52" s="183">
        <v>0.78400000000000003</v>
      </c>
      <c r="D52" s="184">
        <v>1.4</v>
      </c>
      <c r="E52" s="183">
        <v>0.15</v>
      </c>
      <c r="F52" s="184">
        <v>1</v>
      </c>
      <c r="G52" s="183">
        <v>6.0000000000000001E-3</v>
      </c>
      <c r="H52" s="184">
        <v>0.3</v>
      </c>
      <c r="I52" s="183">
        <v>5.2999999999999999E-2</v>
      </c>
      <c r="J52" s="184">
        <v>0.9</v>
      </c>
      <c r="K52" s="183">
        <v>1E-3</v>
      </c>
      <c r="L52" s="184">
        <v>0.1</v>
      </c>
      <c r="M52" s="183">
        <v>2.9000000000000001E-2</v>
      </c>
      <c r="N52" s="184">
        <v>0.8</v>
      </c>
      <c r="O52" s="183">
        <v>0.14899999999999999</v>
      </c>
      <c r="P52" s="184">
        <v>1.4</v>
      </c>
    </row>
    <row r="53" spans="1:16">
      <c r="A53" s="256"/>
      <c r="B53" s="300" t="s">
        <v>399</v>
      </c>
      <c r="C53" s="183">
        <v>0.76400000000000001</v>
      </c>
      <c r="D53" s="184">
        <v>10.199999999999999</v>
      </c>
      <c r="E53" s="183">
        <v>6.7000000000000004E-2</v>
      </c>
      <c r="F53" s="184">
        <v>3.3</v>
      </c>
      <c r="G53" s="183">
        <v>7.0000000000000001E-3</v>
      </c>
      <c r="H53" s="184">
        <v>1.1000000000000001</v>
      </c>
      <c r="I53" s="183">
        <v>4.7E-2</v>
      </c>
      <c r="J53" s="184">
        <v>4.8</v>
      </c>
      <c r="K53" s="183">
        <v>0</v>
      </c>
      <c r="L53" s="184">
        <v>0.6</v>
      </c>
      <c r="M53" s="183">
        <v>0.123</v>
      </c>
      <c r="N53" s="184">
        <v>10</v>
      </c>
      <c r="O53" s="183">
        <v>0.36099999999999999</v>
      </c>
      <c r="P53" s="184">
        <v>8.1999999999999993</v>
      </c>
    </row>
    <row r="54" spans="1:16">
      <c r="A54" s="256"/>
      <c r="B54" s="300" t="s">
        <v>400</v>
      </c>
      <c r="C54" s="183">
        <v>0.94899999999999995</v>
      </c>
      <c r="D54" s="184">
        <v>4.8</v>
      </c>
      <c r="E54" s="183">
        <v>2.5999999999999999E-2</v>
      </c>
      <c r="F54" s="184">
        <v>1.6</v>
      </c>
      <c r="G54" s="183">
        <v>5.0000000000000001E-3</v>
      </c>
      <c r="H54" s="184">
        <v>0.7</v>
      </c>
      <c r="I54" s="183">
        <v>4.2999999999999997E-2</v>
      </c>
      <c r="J54" s="184">
        <v>4.7</v>
      </c>
      <c r="K54" s="183">
        <v>0</v>
      </c>
      <c r="L54" s="184">
        <v>1.6</v>
      </c>
      <c r="M54" s="183">
        <v>0</v>
      </c>
      <c r="N54" s="184">
        <v>1.6</v>
      </c>
      <c r="O54" s="183">
        <v>3.2000000000000001E-2</v>
      </c>
      <c r="P54" s="184">
        <v>2.9</v>
      </c>
    </row>
    <row r="55" spans="1:16">
      <c r="A55" s="256"/>
      <c r="B55" s="300" t="s">
        <v>401</v>
      </c>
      <c r="C55" s="183">
        <v>0.86299999999999999</v>
      </c>
      <c r="D55" s="184">
        <v>2.6</v>
      </c>
      <c r="E55" s="183">
        <v>5.7000000000000002E-2</v>
      </c>
      <c r="F55" s="184">
        <v>2.2000000000000002</v>
      </c>
      <c r="G55" s="183">
        <v>0</v>
      </c>
      <c r="H55" s="184">
        <v>0.2</v>
      </c>
      <c r="I55" s="183">
        <v>8.5999999999999993E-2</v>
      </c>
      <c r="J55" s="184">
        <v>1.5</v>
      </c>
      <c r="K55" s="183">
        <v>8.9999999999999993E-3</v>
      </c>
      <c r="L55" s="184">
        <v>1.1000000000000001</v>
      </c>
      <c r="M55" s="183">
        <v>0.02</v>
      </c>
      <c r="N55" s="184">
        <v>1</v>
      </c>
      <c r="O55" s="183">
        <v>5.3999999999999999E-2</v>
      </c>
      <c r="P55" s="184">
        <v>1.4</v>
      </c>
    </row>
    <row r="56" spans="1:16">
      <c r="A56" s="256"/>
      <c r="B56" s="300" t="s">
        <v>402</v>
      </c>
      <c r="C56" s="183">
        <v>0.70699999999999996</v>
      </c>
      <c r="D56" s="184">
        <v>2.2000000000000002</v>
      </c>
      <c r="E56" s="183">
        <v>0.129</v>
      </c>
      <c r="F56" s="184">
        <v>1.6</v>
      </c>
      <c r="G56" s="183">
        <v>1E-3</v>
      </c>
      <c r="H56" s="184">
        <v>0.1</v>
      </c>
      <c r="I56" s="183">
        <v>0.16800000000000001</v>
      </c>
      <c r="J56" s="184">
        <v>2</v>
      </c>
      <c r="K56" s="183">
        <v>5.0000000000000001E-3</v>
      </c>
      <c r="L56" s="184">
        <v>0.4</v>
      </c>
      <c r="M56" s="183">
        <v>1.4E-2</v>
      </c>
      <c r="N56" s="184">
        <v>0.8</v>
      </c>
      <c r="O56" s="183">
        <v>8.5999999999999993E-2</v>
      </c>
      <c r="P56" s="184">
        <v>1.6</v>
      </c>
    </row>
    <row r="57" spans="1:16">
      <c r="A57" s="256"/>
      <c r="B57" s="300" t="s">
        <v>403</v>
      </c>
      <c r="C57" s="183">
        <v>0.94099999999999995</v>
      </c>
      <c r="D57" s="184">
        <v>3</v>
      </c>
      <c r="E57" s="183">
        <v>2.8000000000000001E-2</v>
      </c>
      <c r="F57" s="184">
        <v>2.2000000000000002</v>
      </c>
      <c r="G57" s="183">
        <v>0</v>
      </c>
      <c r="H57" s="184">
        <v>1.2</v>
      </c>
      <c r="I57" s="183">
        <v>0.03</v>
      </c>
      <c r="J57" s="184">
        <v>2.5</v>
      </c>
      <c r="K57" s="183">
        <v>0</v>
      </c>
      <c r="L57" s="184">
        <v>1.2</v>
      </c>
      <c r="M57" s="183">
        <v>1.9E-2</v>
      </c>
      <c r="N57" s="184">
        <v>2.2999999999999998</v>
      </c>
      <c r="O57" s="183">
        <v>3.5999999999999997E-2</v>
      </c>
      <c r="P57" s="184">
        <v>2.6</v>
      </c>
    </row>
    <row r="58" spans="1:16">
      <c r="A58" s="256"/>
      <c r="B58" s="300" t="s">
        <v>418</v>
      </c>
      <c r="C58" s="183">
        <v>0.75700000000000001</v>
      </c>
      <c r="D58" s="184">
        <v>1.8</v>
      </c>
      <c r="E58" s="183">
        <v>6.8000000000000005E-2</v>
      </c>
      <c r="F58" s="184">
        <v>1</v>
      </c>
      <c r="G58" s="183">
        <v>3.0000000000000001E-3</v>
      </c>
      <c r="H58" s="184">
        <v>0.3</v>
      </c>
      <c r="I58" s="183">
        <v>0.183</v>
      </c>
      <c r="J58" s="184">
        <v>1.8</v>
      </c>
      <c r="K58" s="183">
        <v>1E-3</v>
      </c>
      <c r="L58" s="184">
        <v>0.2</v>
      </c>
      <c r="M58" s="183">
        <v>1.2999999999999999E-2</v>
      </c>
      <c r="N58" s="184">
        <v>0.8</v>
      </c>
      <c r="O58" s="183">
        <v>7.3999999999999996E-2</v>
      </c>
      <c r="P58" s="184">
        <v>2</v>
      </c>
    </row>
    <row r="59" spans="1:16">
      <c r="A59" s="256"/>
      <c r="B59" s="300" t="s">
        <v>407</v>
      </c>
      <c r="C59" s="183">
        <v>0.8</v>
      </c>
      <c r="D59" s="184">
        <v>3.1</v>
      </c>
      <c r="E59" s="183">
        <v>3.4000000000000002E-2</v>
      </c>
      <c r="F59" s="184">
        <v>1.2</v>
      </c>
      <c r="G59" s="183">
        <v>8.0000000000000002E-3</v>
      </c>
      <c r="H59" s="184">
        <v>0.8</v>
      </c>
      <c r="I59" s="183">
        <v>0.158</v>
      </c>
      <c r="J59" s="184">
        <v>2.5</v>
      </c>
      <c r="K59" s="183">
        <v>0</v>
      </c>
      <c r="L59" s="184">
        <v>0.2</v>
      </c>
      <c r="M59" s="183">
        <v>1.7999999999999999E-2</v>
      </c>
      <c r="N59" s="184">
        <v>1.4</v>
      </c>
      <c r="O59" s="183">
        <v>4.9000000000000002E-2</v>
      </c>
      <c r="P59" s="184">
        <v>1.4</v>
      </c>
    </row>
    <row r="60" spans="1:16">
      <c r="A60" s="256"/>
      <c r="B60" s="300" t="s">
        <v>408</v>
      </c>
      <c r="C60" s="183">
        <v>0.40400000000000003</v>
      </c>
      <c r="D60" s="184">
        <v>1.6</v>
      </c>
      <c r="E60" s="183">
        <v>0.51500000000000001</v>
      </c>
      <c r="F60" s="184">
        <v>1.5</v>
      </c>
      <c r="G60" s="183">
        <v>4.0000000000000001E-3</v>
      </c>
      <c r="H60" s="184">
        <v>0.1</v>
      </c>
      <c r="I60" s="183">
        <v>1.7000000000000001E-2</v>
      </c>
      <c r="J60" s="184">
        <v>0.5</v>
      </c>
      <c r="K60" s="183">
        <v>2E-3</v>
      </c>
      <c r="L60" s="184">
        <v>0.1</v>
      </c>
      <c r="M60" s="183">
        <v>7.3999999999999996E-2</v>
      </c>
      <c r="N60" s="184">
        <v>1.2</v>
      </c>
      <c r="O60" s="183">
        <v>0.36</v>
      </c>
      <c r="P60" s="184">
        <v>1.3</v>
      </c>
    </row>
    <row r="61" spans="1:16">
      <c r="A61" s="256"/>
      <c r="B61" s="300" t="s">
        <v>409</v>
      </c>
      <c r="C61" s="183">
        <v>0.499</v>
      </c>
      <c r="D61" s="184">
        <v>2.5</v>
      </c>
      <c r="E61" s="183">
        <v>2.9000000000000001E-2</v>
      </c>
      <c r="F61" s="184">
        <v>0.9</v>
      </c>
      <c r="G61" s="183">
        <v>0</v>
      </c>
      <c r="H61" s="184">
        <v>0.1</v>
      </c>
      <c r="I61" s="183">
        <v>0.48699999999999999</v>
      </c>
      <c r="J61" s="184">
        <v>2.2999999999999998</v>
      </c>
      <c r="K61" s="183">
        <v>0</v>
      </c>
      <c r="L61" s="184">
        <v>0.1</v>
      </c>
      <c r="M61" s="183">
        <v>7.0000000000000001E-3</v>
      </c>
      <c r="N61" s="184">
        <v>0.5</v>
      </c>
      <c r="O61" s="183">
        <v>0.03</v>
      </c>
      <c r="P61" s="184">
        <v>1.1000000000000001</v>
      </c>
    </row>
    <row r="62" spans="1:16" s="441" customFormat="1">
      <c r="A62" s="443"/>
      <c r="C62" s="183"/>
      <c r="D62" s="184"/>
      <c r="E62" s="183"/>
      <c r="F62" s="184"/>
      <c r="G62" s="183"/>
      <c r="H62" s="184"/>
      <c r="I62" s="183"/>
      <c r="J62" s="184"/>
      <c r="K62" s="183"/>
      <c r="L62" s="184"/>
      <c r="M62" s="183"/>
      <c r="N62" s="184"/>
      <c r="O62" s="183"/>
      <c r="P62" s="184"/>
    </row>
    <row r="63" spans="1:16" s="441" customFormat="1">
      <c r="A63" s="443"/>
      <c r="C63" s="183"/>
      <c r="D63" s="184"/>
      <c r="E63" s="183"/>
      <c r="F63" s="184"/>
      <c r="G63" s="183"/>
      <c r="H63" s="184"/>
      <c r="I63" s="183"/>
      <c r="J63" s="184"/>
      <c r="K63" s="183"/>
      <c r="L63" s="184"/>
      <c r="M63" s="183"/>
      <c r="N63" s="184"/>
      <c r="O63" s="183"/>
      <c r="P63" s="184"/>
    </row>
    <row r="64" spans="1:16" s="441" customFormat="1">
      <c r="A64" s="443"/>
      <c r="C64" s="183"/>
      <c r="D64" s="184"/>
      <c r="E64" s="183"/>
      <c r="F64" s="184"/>
      <c r="G64" s="183"/>
      <c r="H64" s="184"/>
      <c r="I64" s="183"/>
      <c r="J64" s="184"/>
      <c r="K64" s="183"/>
      <c r="L64" s="184"/>
      <c r="M64" s="183"/>
      <c r="N64" s="184"/>
      <c r="O64" s="183"/>
      <c r="P64" s="184"/>
    </row>
    <row r="65" spans="1:16" s="441" customFormat="1">
      <c r="A65" s="443"/>
      <c r="C65" s="183"/>
      <c r="D65" s="184"/>
      <c r="E65" s="183"/>
      <c r="F65" s="184"/>
      <c r="G65" s="183"/>
      <c r="H65" s="184"/>
      <c r="I65" s="183"/>
      <c r="J65" s="184"/>
      <c r="K65" s="183"/>
      <c r="L65" s="184"/>
      <c r="M65" s="183"/>
      <c r="N65" s="184"/>
      <c r="O65" s="183"/>
      <c r="P65" s="184"/>
    </row>
    <row r="66" spans="1:16" s="441" customFormat="1">
      <c r="A66" s="443"/>
      <c r="C66" s="183"/>
      <c r="D66" s="184"/>
      <c r="E66" s="183"/>
      <c r="F66" s="184"/>
      <c r="G66" s="183"/>
      <c r="H66" s="184"/>
      <c r="I66" s="183"/>
      <c r="J66" s="184"/>
      <c r="K66" s="183"/>
      <c r="L66" s="184"/>
      <c r="M66" s="183"/>
      <c r="N66" s="184"/>
      <c r="O66" s="183"/>
      <c r="P66" s="184"/>
    </row>
    <row r="67" spans="1:16" s="441" customFormat="1">
      <c r="A67" s="443"/>
      <c r="C67" s="183"/>
      <c r="D67" s="184"/>
      <c r="E67" s="183"/>
      <c r="F67" s="184"/>
      <c r="G67" s="183"/>
      <c r="H67" s="184"/>
      <c r="I67" s="183"/>
      <c r="J67" s="184"/>
      <c r="K67" s="183"/>
      <c r="L67" s="184"/>
      <c r="M67" s="183"/>
      <c r="N67" s="184"/>
      <c r="O67" s="183"/>
      <c r="P67" s="184"/>
    </row>
    <row r="68" spans="1:16" s="441" customFormat="1">
      <c r="A68" s="443"/>
      <c r="C68" s="183"/>
      <c r="D68" s="184"/>
      <c r="E68" s="183"/>
      <c r="F68" s="184"/>
      <c r="G68" s="183"/>
      <c r="H68" s="184"/>
      <c r="I68" s="183"/>
      <c r="J68" s="184"/>
      <c r="K68" s="183"/>
      <c r="L68" s="184"/>
      <c r="M68" s="183"/>
      <c r="N68" s="184"/>
      <c r="O68" s="183"/>
      <c r="P68" s="184"/>
    </row>
    <row r="69" spans="1:16" s="441" customFormat="1">
      <c r="A69" s="443"/>
      <c r="C69" s="183"/>
      <c r="D69" s="184"/>
      <c r="E69" s="183"/>
      <c r="F69" s="184"/>
      <c r="G69" s="183"/>
      <c r="H69" s="184"/>
      <c r="I69" s="183"/>
      <c r="J69" s="184"/>
      <c r="K69" s="183"/>
      <c r="L69" s="184"/>
      <c r="M69" s="183"/>
      <c r="N69" s="184"/>
      <c r="O69" s="183"/>
      <c r="P69" s="184"/>
    </row>
    <row r="70" spans="1:16" s="441" customFormat="1">
      <c r="A70" s="443"/>
      <c r="C70" s="183"/>
      <c r="D70" s="184"/>
      <c r="E70" s="183"/>
      <c r="F70" s="184"/>
      <c r="G70" s="183"/>
      <c r="H70" s="184"/>
      <c r="I70" s="183"/>
      <c r="J70" s="184"/>
      <c r="K70" s="183"/>
      <c r="L70" s="184"/>
      <c r="M70" s="183"/>
      <c r="N70" s="184"/>
      <c r="O70" s="183"/>
      <c r="P70" s="184"/>
    </row>
    <row r="71" spans="1:16" s="441" customFormat="1">
      <c r="A71" s="443"/>
      <c r="C71" s="183"/>
      <c r="D71" s="184"/>
      <c r="E71" s="183"/>
      <c r="F71" s="184"/>
      <c r="G71" s="183"/>
      <c r="H71" s="184"/>
      <c r="I71" s="183"/>
      <c r="J71" s="184"/>
      <c r="K71" s="183"/>
      <c r="L71" s="184"/>
      <c r="M71" s="183"/>
      <c r="N71" s="184"/>
      <c r="O71" s="183"/>
      <c r="P71" s="184"/>
    </row>
    <row r="72" spans="1:16" s="441" customFormat="1">
      <c r="A72" s="443"/>
      <c r="C72" s="183"/>
      <c r="D72" s="184"/>
      <c r="E72" s="183"/>
      <c r="F72" s="184"/>
      <c r="G72" s="183"/>
      <c r="H72" s="184"/>
      <c r="I72" s="183"/>
      <c r="J72" s="184"/>
      <c r="K72" s="183"/>
      <c r="L72" s="184"/>
      <c r="M72" s="183"/>
      <c r="N72" s="184"/>
      <c r="O72" s="183"/>
      <c r="P72" s="184"/>
    </row>
    <row r="73" spans="1:16" s="441" customFormat="1">
      <c r="A73" s="443"/>
      <c r="C73" s="183"/>
      <c r="D73" s="184"/>
      <c r="E73" s="183"/>
      <c r="F73" s="184"/>
      <c r="G73" s="183"/>
      <c r="H73" s="184"/>
      <c r="I73" s="183"/>
      <c r="J73" s="184"/>
      <c r="K73" s="183"/>
      <c r="L73" s="184"/>
      <c r="M73" s="183"/>
      <c r="N73" s="184"/>
      <c r="O73" s="183"/>
      <c r="P73" s="184"/>
    </row>
    <row r="74" spans="1:16" s="441" customFormat="1">
      <c r="A74" s="443"/>
      <c r="C74" s="183"/>
      <c r="D74" s="184"/>
      <c r="E74" s="183"/>
      <c r="F74" s="184"/>
      <c r="G74" s="183"/>
      <c r="H74" s="184"/>
      <c r="I74" s="183"/>
      <c r="J74" s="184"/>
      <c r="K74" s="183"/>
      <c r="L74" s="184"/>
      <c r="M74" s="183"/>
      <c r="N74" s="184"/>
      <c r="O74" s="183"/>
      <c r="P74" s="184"/>
    </row>
    <row r="75" spans="1:16" s="441" customFormat="1">
      <c r="A75" s="443"/>
      <c r="C75" s="183"/>
      <c r="D75" s="184"/>
      <c r="E75" s="183"/>
      <c r="F75" s="184"/>
      <c r="G75" s="183"/>
      <c r="H75" s="184"/>
      <c r="I75" s="183"/>
      <c r="J75" s="184"/>
      <c r="K75" s="183"/>
      <c r="L75" s="184"/>
      <c r="M75" s="183"/>
      <c r="N75" s="184"/>
      <c r="O75" s="183"/>
      <c r="P75" s="184"/>
    </row>
    <row r="76" spans="1:16" s="441" customFormat="1">
      <c r="A76" s="443"/>
      <c r="C76" s="183"/>
      <c r="D76" s="184"/>
      <c r="E76" s="183"/>
      <c r="F76" s="184"/>
      <c r="G76" s="183"/>
      <c r="H76" s="184"/>
      <c r="I76" s="183"/>
      <c r="J76" s="184"/>
      <c r="K76" s="183"/>
      <c r="L76" s="184"/>
      <c r="M76" s="183"/>
      <c r="N76" s="184"/>
      <c r="O76" s="183"/>
      <c r="P76" s="184"/>
    </row>
    <row r="77" spans="1:16" s="441" customFormat="1">
      <c r="A77" s="443"/>
      <c r="C77" s="183"/>
      <c r="D77" s="184"/>
      <c r="E77" s="183"/>
      <c r="F77" s="184"/>
      <c r="G77" s="183"/>
      <c r="H77" s="184"/>
      <c r="I77" s="183"/>
      <c r="J77" s="184"/>
      <c r="K77" s="183"/>
      <c r="L77" s="184"/>
      <c r="M77" s="183"/>
      <c r="N77" s="184"/>
      <c r="O77" s="183"/>
      <c r="P77" s="184"/>
    </row>
    <row r="78" spans="1:16" s="441" customFormat="1">
      <c r="A78" s="443"/>
      <c r="C78" s="183"/>
      <c r="D78" s="184"/>
      <c r="E78" s="183"/>
      <c r="F78" s="184"/>
      <c r="G78" s="183"/>
      <c r="H78" s="184"/>
      <c r="I78" s="183"/>
      <c r="J78" s="184"/>
      <c r="K78" s="183"/>
      <c r="L78" s="184"/>
      <c r="M78" s="183"/>
      <c r="N78" s="184"/>
      <c r="O78" s="183"/>
      <c r="P78" s="184"/>
    </row>
    <row r="79" spans="1:16" s="441" customFormat="1">
      <c r="A79" s="443"/>
      <c r="C79" s="183"/>
      <c r="D79" s="184"/>
      <c r="E79" s="183"/>
      <c r="F79" s="184"/>
      <c r="G79" s="183"/>
      <c r="H79" s="184"/>
      <c r="I79" s="183"/>
      <c r="J79" s="184"/>
      <c r="K79" s="183"/>
      <c r="L79" s="184"/>
      <c r="M79" s="183"/>
      <c r="N79" s="184"/>
      <c r="O79" s="183"/>
      <c r="P79" s="184"/>
    </row>
    <row r="80" spans="1:16" s="441" customFormat="1">
      <c r="A80" s="443"/>
      <c r="C80" s="183"/>
      <c r="D80" s="184"/>
      <c r="E80" s="183"/>
      <c r="F80" s="184"/>
      <c r="G80" s="183"/>
      <c r="H80" s="184"/>
      <c r="I80" s="183"/>
      <c r="J80" s="184"/>
      <c r="K80" s="183"/>
      <c r="L80" s="184"/>
      <c r="M80" s="183"/>
      <c r="N80" s="184"/>
      <c r="O80" s="183"/>
      <c r="P80" s="184"/>
    </row>
    <row r="81" spans="1:16" s="441" customFormat="1">
      <c r="A81" s="443"/>
      <c r="C81" s="183"/>
      <c r="D81" s="184"/>
      <c r="E81" s="183"/>
      <c r="F81" s="184"/>
      <c r="G81" s="183"/>
      <c r="H81" s="184"/>
      <c r="I81" s="183"/>
      <c r="J81" s="184"/>
      <c r="K81" s="183"/>
      <c r="L81" s="184"/>
      <c r="M81" s="183"/>
      <c r="N81" s="184"/>
      <c r="O81" s="183"/>
      <c r="P81" s="184"/>
    </row>
    <row r="82" spans="1:16" s="441" customFormat="1">
      <c r="A82" s="443"/>
      <c r="C82" s="183"/>
      <c r="D82" s="184"/>
      <c r="E82" s="183"/>
      <c r="F82" s="184"/>
      <c r="G82" s="183"/>
      <c r="H82" s="184"/>
      <c r="I82" s="183"/>
      <c r="J82" s="184"/>
      <c r="K82" s="183"/>
      <c r="L82" s="184"/>
      <c r="M82" s="183"/>
      <c r="N82" s="184"/>
      <c r="O82" s="183"/>
      <c r="P82" s="184"/>
    </row>
    <row r="83" spans="1:16" s="441" customFormat="1">
      <c r="A83" s="443"/>
      <c r="C83" s="183"/>
      <c r="D83" s="184"/>
      <c r="E83" s="183"/>
      <c r="F83" s="184"/>
      <c r="G83" s="183"/>
      <c r="H83" s="184"/>
      <c r="I83" s="183"/>
      <c r="J83" s="184"/>
      <c r="K83" s="183"/>
      <c r="L83" s="184"/>
      <c r="M83" s="183"/>
      <c r="N83" s="184"/>
      <c r="O83" s="183"/>
      <c r="P83" s="184"/>
    </row>
    <row r="84" spans="1:16" s="441" customFormat="1">
      <c r="A84" s="443"/>
      <c r="C84" s="183"/>
      <c r="D84" s="184"/>
      <c r="E84" s="183"/>
      <c r="F84" s="184"/>
      <c r="G84" s="183"/>
      <c r="H84" s="184"/>
      <c r="I84" s="183"/>
      <c r="J84" s="184"/>
      <c r="K84" s="183"/>
      <c r="L84" s="184"/>
      <c r="M84" s="183"/>
      <c r="N84" s="184"/>
      <c r="O84" s="183"/>
      <c r="P84" s="184"/>
    </row>
    <row r="85" spans="1:16" s="441" customFormat="1">
      <c r="A85" s="443"/>
      <c r="C85" s="183"/>
      <c r="D85" s="184"/>
      <c r="E85" s="183"/>
      <c r="F85" s="184"/>
      <c r="G85" s="183"/>
      <c r="H85" s="184"/>
      <c r="I85" s="183"/>
      <c r="J85" s="184"/>
      <c r="K85" s="183"/>
      <c r="L85" s="184"/>
      <c r="M85" s="183"/>
      <c r="N85" s="184"/>
      <c r="O85" s="183"/>
      <c r="P85" s="184"/>
    </row>
    <row r="86" spans="1:16" s="441" customFormat="1">
      <c r="A86" s="443"/>
      <c r="C86" s="183"/>
      <c r="D86" s="184"/>
      <c r="E86" s="183"/>
      <c r="F86" s="184"/>
      <c r="G86" s="183"/>
      <c r="H86" s="184"/>
      <c r="I86" s="183"/>
      <c r="J86" s="184"/>
      <c r="K86" s="183"/>
      <c r="L86" s="184"/>
      <c r="M86" s="183"/>
      <c r="N86" s="184"/>
      <c r="O86" s="183"/>
      <c r="P86" s="184"/>
    </row>
    <row r="87" spans="1:16" s="441" customFormat="1">
      <c r="A87" s="443"/>
      <c r="C87" s="183"/>
      <c r="D87" s="184"/>
      <c r="E87" s="183"/>
      <c r="F87" s="184"/>
      <c r="G87" s="183"/>
      <c r="H87" s="184"/>
      <c r="I87" s="183"/>
      <c r="J87" s="184"/>
      <c r="K87" s="183"/>
      <c r="L87" s="184"/>
      <c r="M87" s="183"/>
      <c r="N87" s="184"/>
      <c r="O87" s="183"/>
      <c r="P87" s="184"/>
    </row>
    <row r="88" spans="1:16" s="441" customFormat="1">
      <c r="A88" s="443"/>
      <c r="C88" s="183"/>
      <c r="D88" s="184"/>
      <c r="E88" s="183"/>
      <c r="F88" s="184"/>
      <c r="G88" s="183"/>
      <c r="H88" s="184"/>
      <c r="I88" s="183"/>
      <c r="J88" s="184"/>
      <c r="K88" s="183"/>
      <c r="L88" s="184"/>
      <c r="M88" s="183"/>
      <c r="N88" s="184"/>
      <c r="O88" s="183"/>
      <c r="P88" s="184"/>
    </row>
    <row r="89" spans="1:16" s="441" customFormat="1">
      <c r="A89" s="443"/>
      <c r="C89" s="183"/>
      <c r="D89" s="184"/>
      <c r="E89" s="183"/>
      <c r="F89" s="184"/>
      <c r="G89" s="183"/>
      <c r="H89" s="184"/>
      <c r="I89" s="183"/>
      <c r="J89" s="184"/>
      <c r="K89" s="183"/>
      <c r="L89" s="184"/>
      <c r="M89" s="183"/>
      <c r="N89" s="184"/>
      <c r="O89" s="183"/>
      <c r="P89" s="184"/>
    </row>
    <row r="90" spans="1:16" s="441" customFormat="1">
      <c r="A90" s="443"/>
      <c r="C90" s="183"/>
      <c r="D90" s="184"/>
      <c r="E90" s="183"/>
      <c r="F90" s="184"/>
      <c r="G90" s="183"/>
      <c r="H90" s="184"/>
      <c r="I90" s="183"/>
      <c r="J90" s="184"/>
      <c r="K90" s="183"/>
      <c r="L90" s="184"/>
      <c r="M90" s="183"/>
      <c r="N90" s="184"/>
      <c r="O90" s="183"/>
      <c r="P90" s="184"/>
    </row>
    <row r="91" spans="1:16" s="441" customFormat="1">
      <c r="A91" s="443"/>
      <c r="C91" s="183"/>
      <c r="D91" s="184"/>
      <c r="E91" s="183"/>
      <c r="F91" s="184"/>
      <c r="G91" s="183"/>
      <c r="H91" s="184"/>
      <c r="I91" s="183"/>
      <c r="J91" s="184"/>
      <c r="K91" s="183"/>
      <c r="L91" s="184"/>
      <c r="M91" s="183"/>
      <c r="N91" s="184"/>
      <c r="O91" s="183"/>
      <c r="P91" s="184"/>
    </row>
    <row r="92" spans="1:16" s="441" customFormat="1">
      <c r="A92" s="443"/>
      <c r="C92" s="183"/>
      <c r="D92" s="184"/>
      <c r="E92" s="183"/>
      <c r="F92" s="184"/>
      <c r="G92" s="183"/>
      <c r="H92" s="184"/>
      <c r="I92" s="183"/>
      <c r="J92" s="184"/>
      <c r="K92" s="183"/>
      <c r="L92" s="184"/>
      <c r="M92" s="183"/>
      <c r="N92" s="184"/>
      <c r="O92" s="183"/>
      <c r="P92" s="184"/>
    </row>
    <row r="93" spans="1:16" s="441" customFormat="1">
      <c r="A93" s="443"/>
      <c r="C93" s="183"/>
      <c r="D93" s="184"/>
      <c r="E93" s="183"/>
      <c r="F93" s="184"/>
      <c r="G93" s="183"/>
      <c r="H93" s="184"/>
      <c r="I93" s="183"/>
      <c r="J93" s="184"/>
      <c r="K93" s="183"/>
      <c r="L93" s="184"/>
      <c r="M93" s="183"/>
      <c r="N93" s="184"/>
      <c r="O93" s="183"/>
      <c r="P93" s="184"/>
    </row>
    <row r="94" spans="1:16" s="441" customFormat="1">
      <c r="A94" s="443"/>
      <c r="C94" s="183"/>
      <c r="D94" s="184"/>
      <c r="E94" s="183"/>
      <c r="F94" s="184"/>
      <c r="G94" s="183"/>
      <c r="H94" s="184"/>
      <c r="I94" s="183"/>
      <c r="J94" s="184"/>
      <c r="K94" s="183"/>
      <c r="L94" s="184"/>
      <c r="M94" s="183"/>
      <c r="N94" s="184"/>
      <c r="O94" s="183"/>
      <c r="P94" s="184"/>
    </row>
    <row r="95" spans="1:16" s="441" customFormat="1">
      <c r="A95" s="443"/>
      <c r="C95" s="183"/>
      <c r="D95" s="184"/>
      <c r="E95" s="183"/>
      <c r="F95" s="184"/>
      <c r="G95" s="183"/>
      <c r="H95" s="184"/>
      <c r="I95" s="183"/>
      <c r="J95" s="184"/>
      <c r="K95" s="183"/>
      <c r="L95" s="184"/>
      <c r="M95" s="183"/>
      <c r="N95" s="184"/>
      <c r="O95" s="183"/>
      <c r="P95" s="184"/>
    </row>
    <row r="96" spans="1:16" s="441" customFormat="1">
      <c r="A96" s="443"/>
      <c r="C96" s="183"/>
      <c r="D96" s="184"/>
      <c r="E96" s="183"/>
      <c r="F96" s="184"/>
      <c r="G96" s="183"/>
      <c r="H96" s="184"/>
      <c r="I96" s="183"/>
      <c r="J96" s="184"/>
      <c r="K96" s="183"/>
      <c r="L96" s="184"/>
      <c r="M96" s="183"/>
      <c r="N96" s="184"/>
      <c r="O96" s="183"/>
      <c r="P96" s="184"/>
    </row>
    <row r="97" spans="1:16" s="441" customFormat="1">
      <c r="A97" s="443"/>
      <c r="C97" s="183"/>
      <c r="D97" s="184"/>
      <c r="E97" s="183"/>
      <c r="F97" s="184"/>
      <c r="G97" s="183"/>
      <c r="H97" s="184"/>
      <c r="I97" s="183"/>
      <c r="J97" s="184"/>
      <c r="K97" s="183"/>
      <c r="L97" s="184"/>
      <c r="M97" s="183"/>
      <c r="N97" s="184"/>
      <c r="O97" s="183"/>
      <c r="P97" s="184"/>
    </row>
    <row r="98" spans="1:16" s="441" customFormat="1">
      <c r="A98" s="443"/>
      <c r="C98" s="183"/>
      <c r="D98" s="184"/>
      <c r="E98" s="183"/>
      <c r="F98" s="184"/>
      <c r="G98" s="183"/>
      <c r="H98" s="184"/>
      <c r="I98" s="183"/>
      <c r="J98" s="184"/>
      <c r="K98" s="183"/>
      <c r="L98" s="184"/>
      <c r="M98" s="183"/>
      <c r="N98" s="184"/>
      <c r="O98" s="183"/>
      <c r="P98" s="184"/>
    </row>
    <row r="99" spans="1:16" s="441" customFormat="1">
      <c r="A99" s="443"/>
      <c r="C99" s="183"/>
      <c r="D99" s="184"/>
      <c r="E99" s="183"/>
      <c r="F99" s="184"/>
      <c r="G99" s="183"/>
      <c r="H99" s="184"/>
      <c r="I99" s="183"/>
      <c r="J99" s="184"/>
      <c r="K99" s="183"/>
      <c r="L99" s="184"/>
      <c r="M99" s="183"/>
      <c r="N99" s="184"/>
      <c r="O99" s="183"/>
      <c r="P99" s="184"/>
    </row>
    <row r="100" spans="1:16" s="441" customFormat="1">
      <c r="A100" s="443"/>
      <c r="C100" s="183"/>
      <c r="D100" s="184"/>
      <c r="E100" s="183"/>
      <c r="F100" s="184"/>
      <c r="G100" s="183"/>
      <c r="H100" s="184"/>
      <c r="I100" s="183"/>
      <c r="J100" s="184"/>
      <c r="K100" s="183"/>
      <c r="L100" s="184"/>
      <c r="M100" s="183"/>
      <c r="N100" s="184"/>
      <c r="O100" s="183"/>
      <c r="P100" s="184"/>
    </row>
    <row r="101" spans="1:16" s="441" customFormat="1">
      <c r="A101" s="443"/>
      <c r="C101" s="183"/>
      <c r="D101" s="184"/>
      <c r="E101" s="183"/>
      <c r="F101" s="184"/>
      <c r="G101" s="183"/>
      <c r="H101" s="184"/>
      <c r="I101" s="183"/>
      <c r="J101" s="184"/>
      <c r="K101" s="183"/>
      <c r="L101" s="184"/>
      <c r="M101" s="183"/>
      <c r="N101" s="184"/>
      <c r="O101" s="183"/>
      <c r="P101" s="184"/>
    </row>
    <row r="102" spans="1:16" s="441" customFormat="1">
      <c r="A102" s="443"/>
      <c r="C102" s="183"/>
      <c r="D102" s="184"/>
      <c r="E102" s="183"/>
      <c r="F102" s="184"/>
      <c r="G102" s="183"/>
      <c r="H102" s="184"/>
      <c r="I102" s="183"/>
      <c r="J102" s="184"/>
      <c r="K102" s="183"/>
      <c r="L102" s="184"/>
      <c r="M102" s="183"/>
      <c r="N102" s="184"/>
      <c r="O102" s="183"/>
      <c r="P102" s="184"/>
    </row>
    <row r="103" spans="1:16" s="441" customFormat="1">
      <c r="A103" s="443"/>
      <c r="C103" s="183"/>
      <c r="D103" s="184"/>
      <c r="E103" s="183"/>
      <c r="F103" s="184"/>
      <c r="G103" s="183"/>
      <c r="H103" s="184"/>
      <c r="I103" s="183"/>
      <c r="J103" s="184"/>
      <c r="K103" s="183"/>
      <c r="L103" s="184"/>
      <c r="M103" s="183"/>
      <c r="N103" s="184"/>
      <c r="O103" s="183"/>
      <c r="P103" s="184"/>
    </row>
    <row r="104" spans="1:16" s="441" customFormat="1">
      <c r="A104" s="443"/>
      <c r="C104" s="183"/>
      <c r="D104" s="184"/>
      <c r="E104" s="183"/>
      <c r="F104" s="184"/>
      <c r="G104" s="183"/>
      <c r="H104" s="184"/>
      <c r="I104" s="183"/>
      <c r="J104" s="184"/>
      <c r="K104" s="183"/>
      <c r="L104" s="184"/>
      <c r="M104" s="183"/>
      <c r="N104" s="184"/>
      <c r="O104" s="183"/>
      <c r="P104" s="184"/>
    </row>
    <row r="105" spans="1:16" s="441" customFormat="1">
      <c r="A105" s="443"/>
      <c r="C105" s="183"/>
      <c r="D105" s="184"/>
      <c r="E105" s="183"/>
      <c r="F105" s="184"/>
      <c r="G105" s="183"/>
      <c r="H105" s="184"/>
      <c r="I105" s="183"/>
      <c r="J105" s="184"/>
      <c r="K105" s="183"/>
      <c r="L105" s="184"/>
      <c r="M105" s="183"/>
      <c r="N105" s="184"/>
      <c r="O105" s="183"/>
      <c r="P105" s="184"/>
    </row>
    <row r="106" spans="1:16" s="441" customFormat="1">
      <c r="A106" s="443"/>
      <c r="C106" s="183"/>
      <c r="D106" s="184"/>
      <c r="E106" s="183"/>
      <c r="F106" s="184"/>
      <c r="G106" s="183"/>
      <c r="H106" s="184"/>
      <c r="I106" s="183"/>
      <c r="J106" s="184"/>
      <c r="K106" s="183"/>
      <c r="L106" s="184"/>
      <c r="M106" s="183"/>
      <c r="N106" s="184"/>
      <c r="O106" s="183"/>
      <c r="P106" s="184"/>
    </row>
    <row r="107" spans="1:16" s="441" customFormat="1">
      <c r="A107" s="443"/>
      <c r="C107" s="183"/>
      <c r="D107" s="184"/>
      <c r="E107" s="183"/>
      <c r="F107" s="184"/>
      <c r="G107" s="183"/>
      <c r="H107" s="184"/>
      <c r="I107" s="183"/>
      <c r="J107" s="184"/>
      <c r="K107" s="183"/>
      <c r="L107" s="184"/>
      <c r="M107" s="183"/>
      <c r="N107" s="184"/>
      <c r="O107" s="183"/>
      <c r="P107" s="184"/>
    </row>
    <row r="108" spans="1:16" s="441" customFormat="1">
      <c r="A108" s="443"/>
      <c r="C108" s="183"/>
      <c r="D108" s="184"/>
      <c r="E108" s="183"/>
      <c r="F108" s="184"/>
      <c r="G108" s="183"/>
      <c r="H108" s="184"/>
      <c r="I108" s="183"/>
      <c r="J108" s="184"/>
      <c r="K108" s="183"/>
      <c r="L108" s="184"/>
      <c r="M108" s="183"/>
      <c r="N108" s="184"/>
      <c r="O108" s="183"/>
      <c r="P108" s="184"/>
    </row>
    <row r="109" spans="1:16" s="441" customFormat="1">
      <c r="A109" s="443"/>
      <c r="C109" s="183"/>
      <c r="D109" s="184"/>
      <c r="E109" s="183"/>
      <c r="F109" s="184"/>
      <c r="G109" s="183"/>
      <c r="H109" s="184"/>
      <c r="I109" s="183"/>
      <c r="J109" s="184"/>
      <c r="K109" s="183"/>
      <c r="L109" s="184"/>
      <c r="M109" s="183"/>
      <c r="N109" s="184"/>
      <c r="O109" s="183"/>
      <c r="P109" s="184"/>
    </row>
    <row r="110" spans="1:16" s="441" customFormat="1">
      <c r="A110" s="443"/>
      <c r="C110" s="183"/>
      <c r="D110" s="184"/>
      <c r="E110" s="183"/>
      <c r="F110" s="184"/>
      <c r="G110" s="183"/>
      <c r="H110" s="184"/>
      <c r="I110" s="183"/>
      <c r="J110" s="184"/>
      <c r="K110" s="183"/>
      <c r="L110" s="184"/>
      <c r="M110" s="183"/>
      <c r="N110" s="184"/>
      <c r="O110" s="183"/>
      <c r="P110" s="184"/>
    </row>
    <row r="111" spans="1:16" s="441" customFormat="1">
      <c r="A111" s="443"/>
      <c r="C111" s="183"/>
      <c r="D111" s="184"/>
      <c r="E111" s="183"/>
      <c r="F111" s="184"/>
      <c r="G111" s="183"/>
      <c r="H111" s="184"/>
      <c r="I111" s="183"/>
      <c r="J111" s="184"/>
      <c r="K111" s="183"/>
      <c r="L111" s="184"/>
      <c r="M111" s="183"/>
      <c r="N111" s="184"/>
      <c r="O111" s="183"/>
      <c r="P111" s="184"/>
    </row>
    <row r="112" spans="1:16" s="441" customFormat="1">
      <c r="A112" s="443"/>
      <c r="C112" s="183"/>
      <c r="D112" s="184"/>
      <c r="E112" s="183"/>
      <c r="F112" s="184"/>
      <c r="G112" s="183"/>
      <c r="H112" s="184"/>
      <c r="I112" s="183"/>
      <c r="J112" s="184"/>
      <c r="K112" s="183"/>
      <c r="L112" s="184"/>
      <c r="M112" s="183"/>
      <c r="N112" s="184"/>
      <c r="O112" s="183"/>
      <c r="P112" s="184"/>
    </row>
    <row r="113" spans="1:16" s="441" customFormat="1">
      <c r="A113" s="443"/>
      <c r="C113" s="183"/>
      <c r="D113" s="184"/>
      <c r="E113" s="183"/>
      <c r="F113" s="184"/>
      <c r="G113" s="183"/>
      <c r="H113" s="184"/>
      <c r="I113" s="183"/>
      <c r="J113" s="184"/>
      <c r="K113" s="183"/>
      <c r="L113" s="184"/>
      <c r="M113" s="183"/>
      <c r="N113" s="184"/>
      <c r="O113" s="183"/>
      <c r="P113" s="184"/>
    </row>
    <row r="114" spans="1:16" s="441" customFormat="1">
      <c r="A114" s="443"/>
      <c r="C114" s="183"/>
      <c r="D114" s="184"/>
      <c r="E114" s="183"/>
      <c r="F114" s="184"/>
      <c r="G114" s="183"/>
      <c r="H114" s="184"/>
      <c r="I114" s="183"/>
      <c r="J114" s="184"/>
      <c r="K114" s="183"/>
      <c r="L114" s="184"/>
      <c r="M114" s="183"/>
      <c r="N114" s="184"/>
      <c r="O114" s="183"/>
      <c r="P114" s="184"/>
    </row>
    <row r="115" spans="1:16" s="441" customFormat="1">
      <c r="A115" s="443"/>
      <c r="C115" s="183"/>
      <c r="D115" s="184"/>
      <c r="E115" s="183"/>
      <c r="F115" s="184"/>
      <c r="G115" s="183"/>
      <c r="H115" s="184"/>
      <c r="I115" s="183"/>
      <c r="J115" s="184"/>
      <c r="K115" s="183"/>
      <c r="L115" s="184"/>
      <c r="M115" s="183"/>
      <c r="N115" s="184"/>
      <c r="O115" s="183"/>
      <c r="P115" s="184"/>
    </row>
    <row r="116" spans="1:16">
      <c r="A116" s="256"/>
      <c r="C116" s="183"/>
      <c r="D116" s="184"/>
      <c r="E116" s="183"/>
      <c r="F116" s="184"/>
      <c r="G116" s="183"/>
      <c r="H116" s="184"/>
      <c r="I116" s="183"/>
      <c r="J116" s="184"/>
      <c r="K116" s="183"/>
      <c r="L116" s="184"/>
      <c r="M116" s="183"/>
      <c r="N116" s="184"/>
      <c r="O116" s="183"/>
      <c r="P116" s="184"/>
    </row>
    <row r="117" spans="1:16">
      <c r="A117" s="256"/>
      <c r="C117" s="183"/>
      <c r="D117" s="184"/>
      <c r="E117" s="183"/>
      <c r="F117" s="184"/>
      <c r="G117" s="183"/>
      <c r="H117" s="184"/>
      <c r="I117" s="183"/>
      <c r="J117" s="184"/>
      <c r="K117" s="183"/>
      <c r="L117" s="184"/>
      <c r="M117" s="183"/>
      <c r="N117" s="184"/>
      <c r="O117" s="183"/>
      <c r="P117" s="184"/>
    </row>
    <row r="118" spans="1:16">
      <c r="A118" s="256"/>
      <c r="B118" s="33"/>
      <c r="C118" s="183"/>
      <c r="D118" s="184"/>
      <c r="E118" s="183"/>
      <c r="F118" s="184"/>
      <c r="G118" s="183"/>
      <c r="H118" s="184"/>
      <c r="I118" s="183"/>
      <c r="J118" s="184"/>
      <c r="K118" s="183"/>
      <c r="L118" s="184"/>
      <c r="M118" s="183"/>
      <c r="N118" s="184"/>
      <c r="O118" s="183"/>
      <c r="P118" s="184"/>
    </row>
    <row r="119" spans="1:16">
      <c r="A119" s="256"/>
      <c r="B119" s="33"/>
      <c r="C119" s="183"/>
      <c r="D119" s="184"/>
      <c r="E119" s="183"/>
      <c r="F119" s="184"/>
      <c r="G119" s="183"/>
      <c r="H119" s="184"/>
      <c r="I119" s="183"/>
      <c r="J119" s="184"/>
      <c r="K119" s="183"/>
      <c r="L119" s="184"/>
      <c r="M119" s="183"/>
      <c r="N119" s="184"/>
      <c r="O119" s="183"/>
      <c r="P119" s="184"/>
    </row>
    <row r="120" spans="1:16">
      <c r="A120" s="256"/>
      <c r="B120" s="256"/>
      <c r="C120" s="256"/>
      <c r="D120" s="256"/>
      <c r="E120" s="256"/>
      <c r="F120" s="256"/>
      <c r="G120" s="256"/>
      <c r="H120" s="256"/>
      <c r="I120" s="256"/>
      <c r="J120" s="256"/>
      <c r="K120" s="227"/>
      <c r="L120" s="227"/>
      <c r="M120" s="227"/>
      <c r="N120" s="227"/>
      <c r="O120" s="227"/>
      <c r="P120" s="227"/>
    </row>
    <row r="121" spans="1:16">
      <c r="A121" s="456" t="s">
        <v>62</v>
      </c>
      <c r="B121" s="456"/>
      <c r="C121" s="456"/>
      <c r="D121" s="456"/>
      <c r="E121" s="456"/>
      <c r="F121" s="456"/>
      <c r="G121" s="456"/>
      <c r="H121" s="456"/>
      <c r="I121" s="456"/>
      <c r="J121" s="194"/>
      <c r="K121" s="227"/>
      <c r="L121" s="227"/>
      <c r="M121" s="227"/>
      <c r="N121" s="227"/>
      <c r="O121" s="227"/>
      <c r="P121" s="227"/>
    </row>
    <row r="122" spans="1:16">
      <c r="A122" s="455" t="s">
        <v>57</v>
      </c>
      <c r="B122" s="455"/>
      <c r="C122" s="455"/>
      <c r="D122" s="455"/>
      <c r="E122" s="455"/>
      <c r="F122" s="455"/>
      <c r="G122" s="455"/>
      <c r="H122" s="455"/>
      <c r="I122" s="455"/>
      <c r="J122" s="256"/>
      <c r="K122" s="227"/>
      <c r="L122" s="227"/>
      <c r="M122" s="227"/>
      <c r="N122" s="227"/>
      <c r="O122" s="227"/>
      <c r="P122" s="227"/>
    </row>
    <row r="123" spans="1:16">
      <c r="A123" s="256"/>
      <c r="B123" s="256"/>
      <c r="C123" s="256"/>
      <c r="D123" s="256"/>
      <c r="E123" s="256"/>
      <c r="F123" s="256"/>
      <c r="G123" s="256"/>
      <c r="H123" s="256"/>
      <c r="I123" s="256"/>
      <c r="J123" s="256"/>
      <c r="K123" s="227"/>
      <c r="L123" s="227"/>
      <c r="M123" s="227"/>
      <c r="N123" s="227"/>
      <c r="O123" s="227"/>
      <c r="P123" s="227"/>
    </row>
    <row r="124" spans="1:16" s="84" customFormat="1">
      <c r="A124" s="454" t="s">
        <v>518</v>
      </c>
      <c r="B124" s="454"/>
      <c r="C124" s="454"/>
      <c r="D124" s="454"/>
      <c r="E124" s="454"/>
      <c r="F124" s="454"/>
      <c r="G124" s="454"/>
      <c r="H124" s="454"/>
      <c r="I124" s="454"/>
      <c r="J124" s="193"/>
    </row>
    <row r="125" spans="1:16">
      <c r="A125" s="256"/>
      <c r="B125" s="256"/>
      <c r="C125" s="256"/>
      <c r="D125" s="256"/>
      <c r="E125" s="256"/>
      <c r="F125" s="256"/>
      <c r="G125" s="256"/>
      <c r="H125" s="256"/>
      <c r="I125" s="256"/>
      <c r="J125" s="256"/>
      <c r="K125" s="227"/>
      <c r="L125" s="227"/>
      <c r="M125" s="227"/>
      <c r="N125" s="227"/>
      <c r="O125" s="227"/>
      <c r="P125" s="227"/>
    </row>
    <row r="126" spans="1:16" s="32" customFormat="1" ht="24">
      <c r="B126" s="82"/>
      <c r="C126" s="82" t="s">
        <v>63</v>
      </c>
      <c r="D126" s="82" t="s">
        <v>48</v>
      </c>
      <c r="E126" s="82" t="s">
        <v>82</v>
      </c>
      <c r="F126" s="382" t="s">
        <v>468</v>
      </c>
      <c r="G126" s="29"/>
      <c r="H126" s="29"/>
      <c r="I126" s="30"/>
      <c r="J126" s="29"/>
      <c r="K126" s="30"/>
      <c r="L126" s="29"/>
      <c r="M126" s="30"/>
      <c r="N126" s="29"/>
      <c r="O126" s="30"/>
      <c r="P126" s="29"/>
    </row>
    <row r="127" spans="1:16">
      <c r="A127" s="227"/>
      <c r="B127" s="63" t="s">
        <v>32</v>
      </c>
      <c r="C127" s="319">
        <v>4.8000000000000001E-2</v>
      </c>
      <c r="D127" s="320">
        <v>0.5</v>
      </c>
      <c r="E127" s="192"/>
      <c r="F127" s="384">
        <v>0.22</v>
      </c>
      <c r="G127" s="1"/>
      <c r="H127" s="1"/>
      <c r="I127" s="1"/>
      <c r="J127" s="1"/>
      <c r="K127" s="227"/>
      <c r="L127" s="227"/>
      <c r="M127" s="227"/>
      <c r="N127" s="227"/>
      <c r="O127" s="227"/>
      <c r="P127" s="227"/>
    </row>
    <row r="128" spans="1:16">
      <c r="A128" s="227"/>
      <c r="B128" s="63" t="s">
        <v>35</v>
      </c>
      <c r="C128" s="319">
        <v>4.9000000000000002E-2</v>
      </c>
      <c r="D128" s="320">
        <v>0.6</v>
      </c>
      <c r="E128" s="192"/>
      <c r="F128" s="384">
        <v>0.22</v>
      </c>
      <c r="G128" s="1"/>
      <c r="H128" s="1"/>
      <c r="I128" s="1"/>
      <c r="J128" s="1"/>
      <c r="K128" s="227"/>
      <c r="L128" s="227"/>
      <c r="M128" s="227"/>
      <c r="N128" s="227"/>
      <c r="O128" s="227"/>
      <c r="P128" s="227"/>
    </row>
    <row r="129" spans="1:16">
      <c r="A129" s="227"/>
      <c r="B129" s="63" t="s">
        <v>27</v>
      </c>
      <c r="C129" s="319">
        <v>5.5E-2</v>
      </c>
      <c r="D129" s="320">
        <v>0.3</v>
      </c>
      <c r="E129" s="192"/>
      <c r="F129" s="384">
        <v>0.22</v>
      </c>
      <c r="G129" s="1"/>
      <c r="H129" s="1"/>
      <c r="I129" s="1"/>
      <c r="J129" s="1"/>
      <c r="K129" s="227"/>
      <c r="L129" s="227"/>
      <c r="M129" s="227"/>
      <c r="N129" s="227"/>
      <c r="O129" s="227"/>
      <c r="P129" s="227"/>
    </row>
    <row r="130" spans="1:16">
      <c r="A130" s="227"/>
      <c r="B130" s="63" t="s">
        <v>22</v>
      </c>
      <c r="C130" s="319">
        <v>0.08</v>
      </c>
      <c r="D130" s="320">
        <v>0.6</v>
      </c>
      <c r="E130" s="192"/>
      <c r="F130" s="384">
        <v>0.22</v>
      </c>
      <c r="G130" s="1"/>
      <c r="H130" s="1"/>
      <c r="I130" s="1"/>
      <c r="J130" s="1"/>
      <c r="K130" s="227"/>
      <c r="L130" s="227"/>
      <c r="M130" s="227"/>
      <c r="N130" s="227"/>
      <c r="O130" s="227"/>
      <c r="P130" s="227"/>
    </row>
    <row r="131" spans="1:16">
      <c r="A131" s="227"/>
      <c r="B131" s="63" t="s">
        <v>31</v>
      </c>
      <c r="C131" s="319">
        <v>0.08</v>
      </c>
      <c r="D131" s="320">
        <v>0.3</v>
      </c>
      <c r="E131" s="192"/>
      <c r="F131" s="384">
        <v>0.22</v>
      </c>
      <c r="G131" s="1"/>
      <c r="H131" s="1"/>
      <c r="I131" s="1"/>
      <c r="J131" s="1"/>
      <c r="K131" s="227"/>
      <c r="L131" s="227"/>
      <c r="M131" s="227"/>
      <c r="N131" s="227"/>
      <c r="O131" s="227"/>
      <c r="P131" s="227"/>
    </row>
    <row r="132" spans="1:16">
      <c r="A132" s="227"/>
      <c r="B132" s="63" t="s">
        <v>19</v>
      </c>
      <c r="C132" s="319">
        <v>8.7999999999999995E-2</v>
      </c>
      <c r="D132" s="320">
        <v>0.6</v>
      </c>
      <c r="E132" s="192"/>
      <c r="F132" s="384">
        <v>0.22</v>
      </c>
      <c r="G132" s="1"/>
      <c r="H132" s="1"/>
      <c r="I132" s="1"/>
      <c r="J132" s="1"/>
      <c r="K132" s="227"/>
      <c r="L132" s="227"/>
      <c r="M132" s="227"/>
      <c r="N132" s="227"/>
      <c r="O132" s="227"/>
      <c r="P132" s="227"/>
    </row>
    <row r="133" spans="1:16">
      <c r="A133" s="227"/>
      <c r="B133" s="63" t="s">
        <v>28</v>
      </c>
      <c r="C133" s="319">
        <v>9.2999999999999999E-2</v>
      </c>
      <c r="D133" s="320">
        <v>0.6</v>
      </c>
      <c r="E133" s="192"/>
      <c r="F133" s="384">
        <v>0.22</v>
      </c>
      <c r="G133" s="1"/>
      <c r="H133" s="1"/>
      <c r="I133" s="1"/>
      <c r="J133" s="1"/>
      <c r="K133" s="227"/>
      <c r="L133" s="227"/>
      <c r="M133" s="227"/>
      <c r="N133" s="227"/>
      <c r="O133" s="227"/>
      <c r="P133" s="227"/>
    </row>
    <row r="134" spans="1:16">
      <c r="A134" s="227"/>
      <c r="B134" s="63" t="s">
        <v>23</v>
      </c>
      <c r="C134" s="319">
        <v>9.4E-2</v>
      </c>
      <c r="D134" s="320">
        <v>0.3</v>
      </c>
      <c r="E134" s="192"/>
      <c r="F134" s="384">
        <v>0.22</v>
      </c>
      <c r="G134" s="1"/>
      <c r="H134" s="1"/>
      <c r="I134" s="1"/>
      <c r="J134" s="1"/>
      <c r="K134" s="227"/>
      <c r="L134" s="227"/>
      <c r="M134" s="227"/>
      <c r="N134" s="227"/>
      <c r="O134" s="227"/>
      <c r="P134" s="227"/>
    </row>
    <row r="135" spans="1:16">
      <c r="A135" s="227"/>
      <c r="B135" s="63" t="s">
        <v>39</v>
      </c>
      <c r="C135" s="319">
        <v>0.105</v>
      </c>
      <c r="D135" s="320">
        <v>0.8</v>
      </c>
      <c r="E135" s="192"/>
      <c r="F135" s="384">
        <v>0.22</v>
      </c>
      <c r="G135" s="1"/>
      <c r="H135" s="1"/>
      <c r="I135" s="1"/>
      <c r="J135" s="1"/>
      <c r="K135" s="227"/>
      <c r="L135" s="227"/>
      <c r="M135" s="227"/>
      <c r="N135" s="227"/>
      <c r="O135" s="227"/>
      <c r="P135" s="227"/>
    </row>
    <row r="136" spans="1:16" s="300" customFormat="1">
      <c r="B136" s="63" t="s">
        <v>33</v>
      </c>
      <c r="C136" s="319">
        <v>0.111</v>
      </c>
      <c r="D136" s="320">
        <v>0.4</v>
      </c>
      <c r="E136" s="192"/>
      <c r="F136" s="384">
        <v>0.22</v>
      </c>
      <c r="G136" s="1"/>
      <c r="H136" s="1"/>
      <c r="I136" s="1"/>
      <c r="J136" s="1"/>
    </row>
    <row r="137" spans="1:16" s="300" customFormat="1">
      <c r="B137" s="63" t="s">
        <v>25</v>
      </c>
      <c r="C137" s="319">
        <v>0.13500000000000001</v>
      </c>
      <c r="D137" s="320">
        <v>0.4</v>
      </c>
      <c r="E137" s="192"/>
      <c r="F137" s="384">
        <v>0.22</v>
      </c>
      <c r="G137" s="1"/>
      <c r="H137" s="1"/>
      <c r="I137" s="1"/>
      <c r="J137" s="1"/>
    </row>
    <row r="138" spans="1:16">
      <c r="A138" s="227"/>
      <c r="B138" s="63" t="s">
        <v>36</v>
      </c>
      <c r="C138" s="319">
        <v>0.16300000000000001</v>
      </c>
      <c r="D138" s="320">
        <v>0.5</v>
      </c>
      <c r="E138" s="192"/>
      <c r="F138" s="384">
        <v>0.22</v>
      </c>
      <c r="G138" s="1"/>
      <c r="H138" s="1"/>
      <c r="I138" s="1"/>
      <c r="J138" s="1"/>
      <c r="K138" s="227"/>
      <c r="L138" s="227"/>
      <c r="M138" s="227"/>
      <c r="N138" s="227"/>
      <c r="O138" s="227"/>
      <c r="P138" s="227"/>
    </row>
    <row r="139" spans="1:16">
      <c r="A139" s="227"/>
      <c r="B139" s="63" t="s">
        <v>20</v>
      </c>
      <c r="C139" s="319">
        <v>0.19</v>
      </c>
      <c r="D139" s="320">
        <v>0.4</v>
      </c>
      <c r="E139" s="192"/>
      <c r="F139" s="384">
        <v>0.22</v>
      </c>
      <c r="G139" s="1"/>
      <c r="H139" s="1"/>
      <c r="I139" s="1"/>
      <c r="J139" s="1"/>
      <c r="K139" s="227"/>
      <c r="L139" s="227"/>
      <c r="M139" s="227"/>
      <c r="N139" s="227"/>
      <c r="O139" s="227"/>
      <c r="P139" s="227"/>
    </row>
    <row r="140" spans="1:16">
      <c r="A140" s="227"/>
      <c r="B140" s="64" t="s">
        <v>30</v>
      </c>
      <c r="C140" s="321"/>
      <c r="D140" s="322">
        <v>0.5</v>
      </c>
      <c r="E140" s="383">
        <v>0.222</v>
      </c>
      <c r="F140" s="384">
        <v>0.22</v>
      </c>
      <c r="G140" s="1"/>
      <c r="H140" s="1"/>
      <c r="I140" s="1"/>
      <c r="J140" s="1"/>
    </row>
    <row r="141" spans="1:16">
      <c r="A141" s="227"/>
      <c r="B141" s="63" t="s">
        <v>21</v>
      </c>
      <c r="C141" s="319">
        <v>0.24603679391328348</v>
      </c>
      <c r="D141" s="320">
        <v>0.6</v>
      </c>
      <c r="E141" s="192"/>
      <c r="F141" s="384">
        <v>0.22</v>
      </c>
      <c r="G141" s="1"/>
      <c r="H141" s="1"/>
      <c r="I141" s="1"/>
      <c r="J141" s="1"/>
    </row>
    <row r="142" spans="1:16">
      <c r="A142" s="227"/>
      <c r="B142" s="63" t="s">
        <v>34</v>
      </c>
      <c r="C142" s="319">
        <v>0.25850000000000001</v>
      </c>
      <c r="D142" s="320">
        <v>0.4</v>
      </c>
      <c r="E142" s="192"/>
      <c r="F142" s="384">
        <v>0.22</v>
      </c>
      <c r="G142" s="1"/>
      <c r="H142" s="1"/>
      <c r="I142" s="1"/>
      <c r="J142" s="1"/>
    </row>
    <row r="143" spans="1:16">
      <c r="A143" s="227"/>
      <c r="B143" s="21" t="s">
        <v>38</v>
      </c>
      <c r="C143" s="319">
        <v>0.29099999999999998</v>
      </c>
      <c r="D143" s="320">
        <v>0.6</v>
      </c>
      <c r="E143" s="192"/>
      <c r="F143" s="384">
        <v>0.22</v>
      </c>
      <c r="G143" s="1"/>
      <c r="H143" s="1"/>
      <c r="I143" s="1"/>
      <c r="J143" s="1"/>
    </row>
    <row r="144" spans="1:16">
      <c r="A144" s="227"/>
      <c r="B144" s="63" t="s">
        <v>29</v>
      </c>
      <c r="C144" s="319">
        <v>0.29904902031149072</v>
      </c>
      <c r="D144" s="320">
        <v>0.5</v>
      </c>
      <c r="E144" s="192"/>
      <c r="F144" s="384">
        <v>0.22</v>
      </c>
      <c r="G144" s="1"/>
      <c r="H144" s="1"/>
      <c r="I144" s="1"/>
      <c r="J144" s="1"/>
    </row>
    <row r="145" spans="1:10">
      <c r="A145" s="227"/>
      <c r="B145" s="63" t="s">
        <v>24</v>
      </c>
      <c r="C145" s="319">
        <v>0.30499999999999999</v>
      </c>
      <c r="D145" s="320">
        <v>0.4</v>
      </c>
      <c r="E145" s="192"/>
      <c r="F145" s="384">
        <v>0.22</v>
      </c>
      <c r="G145" s="1"/>
      <c r="H145" s="1"/>
      <c r="I145" s="1"/>
      <c r="J145" s="1"/>
    </row>
    <row r="146" spans="1:10">
      <c r="A146" s="227"/>
      <c r="B146" s="63" t="s">
        <v>26</v>
      </c>
      <c r="C146" s="319">
        <v>0.32600000000000001</v>
      </c>
      <c r="D146" s="320">
        <v>0.3</v>
      </c>
      <c r="E146" s="192"/>
      <c r="F146" s="384">
        <v>0.22</v>
      </c>
      <c r="G146" s="1"/>
      <c r="H146" s="1"/>
      <c r="I146" s="1"/>
      <c r="J146" s="1"/>
    </row>
    <row r="147" spans="1:10">
      <c r="A147" s="227"/>
      <c r="B147" s="63" t="s">
        <v>37</v>
      </c>
      <c r="C147" s="319">
        <v>0.43</v>
      </c>
      <c r="D147" s="320">
        <v>0.5</v>
      </c>
      <c r="E147" s="192"/>
      <c r="F147" s="384">
        <v>0.22</v>
      </c>
      <c r="G147" s="1"/>
      <c r="H147" s="1"/>
      <c r="I147" s="1"/>
      <c r="J147" s="1"/>
    </row>
    <row r="148" spans="1:10">
      <c r="A148" s="227"/>
      <c r="B148" s="92" t="s">
        <v>64</v>
      </c>
      <c r="C148" s="319">
        <v>0.13400000000000001</v>
      </c>
      <c r="D148" s="320">
        <v>0.1</v>
      </c>
      <c r="E148" s="192"/>
      <c r="F148" s="185"/>
      <c r="G148" s="1"/>
      <c r="H148" s="1"/>
      <c r="I148" s="1"/>
      <c r="J148" s="1"/>
    </row>
    <row r="149" spans="1:10">
      <c r="A149" s="349"/>
      <c r="B149" s="92" t="s">
        <v>55</v>
      </c>
      <c r="C149" s="319">
        <v>0.221</v>
      </c>
      <c r="D149" s="320">
        <v>0.1</v>
      </c>
      <c r="E149" s="192"/>
      <c r="F149" s="4"/>
      <c r="G149" s="4"/>
      <c r="H149" s="4"/>
      <c r="I149" s="4"/>
      <c r="J149" s="4"/>
    </row>
    <row r="150" spans="1:10" s="441" customFormat="1">
      <c r="B150" s="92"/>
      <c r="C150" s="319"/>
      <c r="D150" s="320"/>
      <c r="E150" s="192"/>
      <c r="F150" s="362"/>
      <c r="G150" s="362"/>
      <c r="H150" s="362"/>
      <c r="I150" s="362"/>
      <c r="J150" s="362"/>
    </row>
    <row r="151" spans="1:10" s="300" customFormat="1" ht="14.25" customHeight="1">
      <c r="A151" s="455" t="s">
        <v>410</v>
      </c>
      <c r="B151" s="455"/>
      <c r="C151" s="455"/>
      <c r="D151" s="455"/>
      <c r="E151" s="455"/>
      <c r="F151" s="455"/>
      <c r="G151" s="455"/>
      <c r="H151" s="455"/>
      <c r="I151" s="455"/>
      <c r="J151" s="317"/>
    </row>
    <row r="152" spans="1:10">
      <c r="A152" s="455"/>
      <c r="B152" s="455"/>
      <c r="C152" s="455"/>
      <c r="D152" s="455"/>
      <c r="E152" s="455"/>
      <c r="F152" s="455"/>
      <c r="G152" s="455"/>
      <c r="H152" s="455"/>
      <c r="I152" s="455"/>
      <c r="J152" s="256"/>
    </row>
    <row r="153" spans="1:10" s="84" customFormat="1">
      <c r="A153" s="454" t="s">
        <v>430</v>
      </c>
      <c r="B153" s="454"/>
      <c r="C153" s="454"/>
      <c r="D153" s="454"/>
      <c r="E153" s="454"/>
      <c r="F153" s="454"/>
      <c r="G153" s="454"/>
      <c r="H153" s="454"/>
      <c r="I153" s="454"/>
      <c r="J153" s="193"/>
    </row>
    <row r="154" spans="1:10">
      <c r="A154" s="256"/>
      <c r="B154" s="256"/>
      <c r="C154" s="256"/>
      <c r="D154" s="256"/>
      <c r="E154" s="256"/>
      <c r="F154" s="256"/>
      <c r="G154" s="256"/>
      <c r="H154" s="256"/>
      <c r="I154" s="256"/>
      <c r="J154" s="256"/>
    </row>
    <row r="155" spans="1:10">
      <c r="A155" s="256"/>
      <c r="B155" s="29"/>
      <c r="C155" s="80" t="s">
        <v>63</v>
      </c>
      <c r="D155" s="80" t="s">
        <v>48</v>
      </c>
      <c r="E155" s="256"/>
      <c r="F155" s="256"/>
      <c r="G155" s="256"/>
      <c r="H155" s="256"/>
      <c r="I155" s="256"/>
      <c r="J155" s="256"/>
    </row>
    <row r="156" spans="1:10">
      <c r="A156" s="256"/>
      <c r="B156" s="82">
        <v>2013</v>
      </c>
      <c r="C156" s="323">
        <v>0.20899999999999999</v>
      </c>
      <c r="D156" s="173">
        <v>0.4</v>
      </c>
      <c r="E156" s="256"/>
      <c r="F156" s="256"/>
      <c r="G156" s="256"/>
      <c r="H156" s="256"/>
      <c r="I156" s="256"/>
      <c r="J156" s="256"/>
    </row>
    <row r="157" spans="1:10">
      <c r="A157" s="256"/>
      <c r="B157" s="82">
        <v>2014</v>
      </c>
      <c r="C157" s="323">
        <v>0.21199999999999999</v>
      </c>
      <c r="D157" s="173">
        <v>0.6</v>
      </c>
      <c r="E157" s="256"/>
      <c r="F157" s="256"/>
      <c r="G157" s="256"/>
      <c r="H157" s="256"/>
      <c r="I157" s="256"/>
      <c r="J157" s="256"/>
    </row>
    <row r="158" spans="1:10">
      <c r="A158" s="256"/>
      <c r="B158" s="82">
        <v>2015</v>
      </c>
      <c r="C158" s="323">
        <v>0.215</v>
      </c>
      <c r="D158" s="173">
        <v>0.6</v>
      </c>
      <c r="E158" s="256"/>
      <c r="F158" s="256"/>
      <c r="G158" s="256"/>
      <c r="H158" s="256"/>
      <c r="I158" s="256"/>
      <c r="J158" s="256"/>
    </row>
    <row r="159" spans="1:10">
      <c r="A159" s="256"/>
      <c r="B159" s="83">
        <v>2016</v>
      </c>
      <c r="C159" s="323">
        <v>0.218</v>
      </c>
      <c r="D159" s="173">
        <v>0.6</v>
      </c>
      <c r="E159" s="256"/>
      <c r="F159" s="256"/>
      <c r="G159" s="256"/>
      <c r="H159" s="256"/>
      <c r="I159" s="256"/>
      <c r="J159" s="256"/>
    </row>
    <row r="160" spans="1:10">
      <c r="A160" s="256"/>
      <c r="B160" s="83">
        <v>2017</v>
      </c>
      <c r="C160" s="323">
        <v>0.222</v>
      </c>
      <c r="D160" s="173">
        <v>0.5</v>
      </c>
      <c r="E160" s="256"/>
      <c r="F160" s="256"/>
      <c r="G160" s="256"/>
      <c r="H160" s="256"/>
      <c r="I160" s="256"/>
      <c r="J160" s="256"/>
    </row>
    <row r="161" spans="1:10">
      <c r="A161" s="256"/>
      <c r="B161" s="256"/>
      <c r="C161" s="256"/>
      <c r="D161" s="256"/>
      <c r="E161" s="256"/>
      <c r="F161" s="256"/>
      <c r="G161" s="256"/>
      <c r="H161" s="256"/>
      <c r="I161" s="256"/>
      <c r="J161" s="256"/>
    </row>
    <row r="162" spans="1:10" s="300" customFormat="1" ht="14.25" customHeight="1">
      <c r="A162" s="455" t="s">
        <v>410</v>
      </c>
      <c r="B162" s="455"/>
      <c r="C162" s="455"/>
      <c r="D162" s="455"/>
      <c r="E162" s="455"/>
      <c r="F162" s="455"/>
      <c r="G162" s="455"/>
      <c r="H162" s="455"/>
      <c r="I162" s="455"/>
      <c r="J162" s="317"/>
    </row>
    <row r="163" spans="1:10">
      <c r="A163" s="455"/>
      <c r="B163" s="455"/>
      <c r="C163" s="455"/>
      <c r="D163" s="455"/>
      <c r="E163" s="455"/>
      <c r="F163" s="455"/>
      <c r="G163" s="455"/>
      <c r="H163" s="455"/>
      <c r="I163" s="455"/>
      <c r="J163" s="256"/>
    </row>
    <row r="165" spans="1:10" s="84" customFormat="1">
      <c r="A165" s="454" t="s">
        <v>519</v>
      </c>
      <c r="B165" s="454"/>
      <c r="C165" s="454"/>
      <c r="D165" s="454"/>
      <c r="E165" s="454"/>
      <c r="F165" s="454"/>
      <c r="G165" s="454"/>
      <c r="H165" s="454"/>
      <c r="I165" s="454"/>
      <c r="J165" s="193"/>
    </row>
    <row r="167" spans="1:10" ht="36">
      <c r="A167" s="227"/>
      <c r="B167" s="29"/>
      <c r="C167" s="81" t="s">
        <v>63</v>
      </c>
      <c r="D167" s="81" t="s">
        <v>48</v>
      </c>
      <c r="E167" s="81" t="s">
        <v>502</v>
      </c>
      <c r="F167" s="81"/>
      <c r="G167" s="227"/>
      <c r="H167" s="227"/>
      <c r="I167" s="227"/>
      <c r="J167" s="227"/>
    </row>
    <row r="168" spans="1:10">
      <c r="A168" s="227"/>
      <c r="B168" s="300" t="s">
        <v>409</v>
      </c>
      <c r="C168" s="198">
        <v>0.39500000000000002</v>
      </c>
      <c r="D168" s="300">
        <v>2.4</v>
      </c>
      <c r="E168" s="323">
        <v>0.222</v>
      </c>
      <c r="F168" s="207"/>
      <c r="G168" s="227"/>
      <c r="H168" s="227"/>
      <c r="I168" s="227"/>
      <c r="J168" s="227"/>
    </row>
    <row r="169" spans="1:10">
      <c r="A169" s="227"/>
      <c r="B169" s="300" t="s">
        <v>396</v>
      </c>
      <c r="C169" s="198">
        <v>0.33800000000000002</v>
      </c>
      <c r="D169" s="300">
        <v>2.6</v>
      </c>
      <c r="E169" s="323">
        <v>0.222</v>
      </c>
      <c r="F169" s="186"/>
      <c r="G169" s="227"/>
      <c r="H169" s="227"/>
      <c r="I169" s="227"/>
      <c r="J169" s="227"/>
    </row>
    <row r="170" spans="1:10">
      <c r="A170" s="227"/>
      <c r="B170" s="300" t="s">
        <v>413</v>
      </c>
      <c r="C170" s="198">
        <v>0.28799999999999998</v>
      </c>
      <c r="D170" s="300">
        <v>7.8</v>
      </c>
      <c r="E170" s="323">
        <v>0.222</v>
      </c>
      <c r="F170" s="186"/>
      <c r="G170" s="227"/>
      <c r="H170" s="227"/>
      <c r="I170" s="227"/>
      <c r="J170" s="227"/>
    </row>
    <row r="171" spans="1:10">
      <c r="A171" s="227"/>
      <c r="B171" s="300" t="s">
        <v>418</v>
      </c>
      <c r="C171" s="198">
        <v>0.26100000000000001</v>
      </c>
      <c r="D171" s="300">
        <v>2.2999999999999998</v>
      </c>
      <c r="E171" s="323">
        <v>0.222</v>
      </c>
      <c r="F171" s="186"/>
      <c r="G171" s="227"/>
      <c r="H171" s="227"/>
      <c r="I171" s="227"/>
      <c r="J171" s="227"/>
    </row>
    <row r="172" spans="1:10">
      <c r="A172" s="227"/>
      <c r="B172" s="300" t="s">
        <v>416</v>
      </c>
      <c r="C172" s="198">
        <v>0.246</v>
      </c>
      <c r="D172" s="300">
        <v>2.2000000000000002</v>
      </c>
      <c r="E172" s="323">
        <v>0.222</v>
      </c>
      <c r="F172" s="186"/>
      <c r="G172" s="227"/>
      <c r="H172" s="227"/>
      <c r="I172" s="227"/>
      <c r="J172" s="227"/>
    </row>
    <row r="173" spans="1:10">
      <c r="A173" s="227"/>
      <c r="B173" s="300" t="s">
        <v>420</v>
      </c>
      <c r="C173" s="198">
        <v>0.245</v>
      </c>
      <c r="D173" s="300">
        <v>1.4</v>
      </c>
      <c r="E173" s="323">
        <v>0.222</v>
      </c>
      <c r="F173" s="186"/>
      <c r="G173" s="227"/>
      <c r="H173" s="227"/>
      <c r="I173" s="227"/>
      <c r="J173" s="227"/>
    </row>
    <row r="174" spans="1:10">
      <c r="A174" s="227"/>
      <c r="B174" s="300" t="s">
        <v>411</v>
      </c>
      <c r="C174" s="198">
        <v>0.16300000000000001</v>
      </c>
      <c r="D174" s="300">
        <v>1.3</v>
      </c>
      <c r="E174" s="323">
        <v>0.222</v>
      </c>
      <c r="F174" s="186"/>
      <c r="G174" s="227"/>
      <c r="H174" s="227"/>
      <c r="I174" s="227"/>
      <c r="J174" s="227"/>
    </row>
    <row r="175" spans="1:10">
      <c r="A175" s="227"/>
      <c r="B175" s="300" t="s">
        <v>419</v>
      </c>
      <c r="C175" s="198">
        <v>0.152</v>
      </c>
      <c r="D175" s="300">
        <v>2.5</v>
      </c>
      <c r="E175" s="323">
        <v>0.222</v>
      </c>
      <c r="F175" s="186"/>
      <c r="G175" s="227"/>
      <c r="H175" s="227"/>
      <c r="I175" s="227"/>
      <c r="J175" s="227"/>
    </row>
    <row r="176" spans="1:10">
      <c r="A176" s="227"/>
      <c r="B176" s="300" t="s">
        <v>412</v>
      </c>
      <c r="C176" s="198">
        <v>0.126</v>
      </c>
      <c r="D176" s="300">
        <v>2</v>
      </c>
      <c r="E176" s="323">
        <v>0.222</v>
      </c>
      <c r="F176" s="207"/>
      <c r="G176" s="227"/>
      <c r="H176" s="227"/>
      <c r="I176" s="227"/>
      <c r="J176" s="227"/>
    </row>
    <row r="177" spans="1:10">
      <c r="A177" s="227"/>
      <c r="B177" s="300" t="s">
        <v>415</v>
      </c>
      <c r="C177" s="198">
        <v>0.107</v>
      </c>
      <c r="D177" s="300">
        <v>1.5</v>
      </c>
      <c r="E177" s="323">
        <v>0.222</v>
      </c>
      <c r="F177" s="207"/>
      <c r="G177" s="227"/>
      <c r="H177" s="227"/>
      <c r="I177" s="227"/>
      <c r="J177" s="227"/>
    </row>
    <row r="178" spans="1:10">
      <c r="A178" s="227"/>
      <c r="B178" s="300" t="s">
        <v>417</v>
      </c>
      <c r="C178" s="198">
        <v>9.4E-2</v>
      </c>
      <c r="D178" s="300">
        <v>3.1</v>
      </c>
      <c r="E178" s="323">
        <v>0.222</v>
      </c>
      <c r="F178" s="207"/>
      <c r="G178" s="227"/>
      <c r="H178" s="227"/>
      <c r="I178" s="227"/>
      <c r="J178" s="227"/>
    </row>
    <row r="179" spans="1:10">
      <c r="A179" s="227"/>
      <c r="B179" s="300" t="s">
        <v>414</v>
      </c>
      <c r="C179" s="198">
        <v>0.09</v>
      </c>
      <c r="D179" s="300">
        <v>2.7</v>
      </c>
      <c r="E179" s="323">
        <v>0.222</v>
      </c>
      <c r="F179" s="207"/>
      <c r="G179" s="227"/>
      <c r="H179" s="227"/>
      <c r="I179" s="227"/>
      <c r="J179" s="227"/>
    </row>
    <row r="180" spans="1:10" s="441" customFormat="1">
      <c r="C180" s="442"/>
      <c r="E180" s="323"/>
      <c r="F180" s="367"/>
    </row>
    <row r="181" spans="1:10" s="441" customFormat="1">
      <c r="C181" s="442"/>
      <c r="E181" s="323"/>
      <c r="F181" s="367"/>
    </row>
    <row r="182" spans="1:10" s="441" customFormat="1">
      <c r="C182" s="442"/>
      <c r="E182" s="323"/>
      <c r="F182" s="367"/>
    </row>
    <row r="183" spans="1:10" s="441" customFormat="1">
      <c r="C183" s="442"/>
      <c r="E183" s="323"/>
      <c r="F183" s="367"/>
    </row>
    <row r="184" spans="1:10" s="441" customFormat="1">
      <c r="C184" s="442"/>
      <c r="E184" s="323"/>
      <c r="F184" s="367"/>
    </row>
    <row r="185" spans="1:10" s="441" customFormat="1">
      <c r="C185" s="442"/>
      <c r="E185" s="323"/>
      <c r="F185" s="367"/>
    </row>
    <row r="186" spans="1:10" s="441" customFormat="1">
      <c r="C186" s="442"/>
      <c r="E186" s="323"/>
      <c r="F186" s="367"/>
    </row>
    <row r="187" spans="1:10" s="441" customFormat="1">
      <c r="C187" s="442"/>
      <c r="E187" s="323"/>
      <c r="F187" s="367"/>
    </row>
    <row r="188" spans="1:10" s="441" customFormat="1">
      <c r="C188" s="442"/>
      <c r="E188" s="323"/>
      <c r="F188" s="367"/>
    </row>
    <row r="189" spans="1:10" s="441" customFormat="1">
      <c r="C189" s="442"/>
      <c r="E189" s="323"/>
      <c r="F189" s="367"/>
    </row>
    <row r="190" spans="1:10" s="441" customFormat="1">
      <c r="C190" s="442"/>
      <c r="E190" s="323"/>
      <c r="F190" s="367"/>
    </row>
    <row r="191" spans="1:10" s="441" customFormat="1">
      <c r="C191" s="442"/>
      <c r="E191" s="323"/>
      <c r="F191" s="367"/>
    </row>
    <row r="192" spans="1:10" s="441" customFormat="1">
      <c r="C192" s="442"/>
      <c r="E192" s="323"/>
      <c r="F192" s="367"/>
    </row>
    <row r="193" spans="3:6" s="441" customFormat="1">
      <c r="C193" s="442"/>
      <c r="E193" s="323"/>
      <c r="F193" s="367"/>
    </row>
    <row r="194" spans="3:6" s="441" customFormat="1">
      <c r="C194" s="442"/>
      <c r="E194" s="323"/>
      <c r="F194" s="367"/>
    </row>
    <row r="195" spans="3:6" s="441" customFormat="1">
      <c r="C195" s="442"/>
      <c r="E195" s="323"/>
      <c r="F195" s="367"/>
    </row>
    <row r="196" spans="3:6" s="441" customFormat="1">
      <c r="C196" s="442"/>
      <c r="E196" s="323"/>
      <c r="F196" s="367"/>
    </row>
    <row r="197" spans="3:6" s="441" customFormat="1">
      <c r="C197" s="442"/>
      <c r="E197" s="323"/>
      <c r="F197" s="367"/>
    </row>
    <row r="198" spans="3:6" s="441" customFormat="1">
      <c r="C198" s="442"/>
      <c r="E198" s="323"/>
      <c r="F198" s="367"/>
    </row>
    <row r="199" spans="3:6" s="441" customFormat="1">
      <c r="C199" s="442"/>
      <c r="E199" s="323"/>
      <c r="F199" s="367"/>
    </row>
    <row r="200" spans="3:6" s="441" customFormat="1">
      <c r="C200" s="442"/>
      <c r="E200" s="323"/>
      <c r="F200" s="367"/>
    </row>
    <row r="201" spans="3:6" s="441" customFormat="1">
      <c r="C201" s="442"/>
      <c r="E201" s="323"/>
      <c r="F201" s="367"/>
    </row>
    <row r="202" spans="3:6" s="441" customFormat="1">
      <c r="C202" s="442"/>
      <c r="E202" s="323"/>
      <c r="F202" s="367"/>
    </row>
    <row r="203" spans="3:6" s="441" customFormat="1">
      <c r="C203" s="442"/>
      <c r="E203" s="323"/>
      <c r="F203" s="367"/>
    </row>
    <row r="204" spans="3:6" s="441" customFormat="1">
      <c r="C204" s="442"/>
      <c r="E204" s="323"/>
      <c r="F204" s="367"/>
    </row>
    <row r="205" spans="3:6" s="441" customFormat="1">
      <c r="C205" s="442"/>
      <c r="E205" s="323"/>
      <c r="F205" s="367"/>
    </row>
    <row r="206" spans="3:6" s="441" customFormat="1">
      <c r="C206" s="442"/>
      <c r="E206" s="323"/>
      <c r="F206" s="367"/>
    </row>
    <row r="207" spans="3:6" s="441" customFormat="1">
      <c r="C207" s="442"/>
      <c r="E207" s="323"/>
      <c r="F207" s="367"/>
    </row>
    <row r="208" spans="3:6" s="441" customFormat="1">
      <c r="C208" s="442"/>
      <c r="E208" s="323"/>
      <c r="F208" s="367"/>
    </row>
    <row r="209" spans="3:6" s="441" customFormat="1">
      <c r="C209" s="442"/>
      <c r="E209" s="323"/>
      <c r="F209" s="367"/>
    </row>
    <row r="210" spans="3:6" s="441" customFormat="1">
      <c r="C210" s="442"/>
      <c r="E210" s="323"/>
      <c r="F210" s="367"/>
    </row>
    <row r="211" spans="3:6" s="441" customFormat="1">
      <c r="C211" s="442"/>
      <c r="E211" s="323"/>
      <c r="F211" s="367"/>
    </row>
    <row r="212" spans="3:6" s="441" customFormat="1">
      <c r="C212" s="442"/>
      <c r="E212" s="323"/>
      <c r="F212" s="367"/>
    </row>
    <row r="213" spans="3:6" s="441" customFormat="1">
      <c r="C213" s="442"/>
      <c r="E213" s="323"/>
      <c r="F213" s="367"/>
    </row>
    <row r="214" spans="3:6" s="441" customFormat="1">
      <c r="C214" s="442"/>
      <c r="E214" s="323"/>
      <c r="F214" s="367"/>
    </row>
    <row r="215" spans="3:6" s="441" customFormat="1">
      <c r="C215" s="442"/>
      <c r="E215" s="323"/>
      <c r="F215" s="367"/>
    </row>
    <row r="216" spans="3:6" s="441" customFormat="1">
      <c r="C216" s="442"/>
      <c r="E216" s="323"/>
      <c r="F216" s="367"/>
    </row>
    <row r="217" spans="3:6" s="441" customFormat="1">
      <c r="C217" s="442"/>
      <c r="E217" s="323"/>
      <c r="F217" s="367"/>
    </row>
    <row r="218" spans="3:6" s="441" customFormat="1">
      <c r="C218" s="442"/>
      <c r="E218" s="323"/>
      <c r="F218" s="367"/>
    </row>
    <row r="219" spans="3:6" s="441" customFormat="1">
      <c r="C219" s="442"/>
      <c r="E219" s="323"/>
      <c r="F219" s="367"/>
    </row>
    <row r="220" spans="3:6" s="441" customFormat="1">
      <c r="C220" s="442"/>
      <c r="E220" s="323"/>
      <c r="F220" s="367"/>
    </row>
    <row r="221" spans="3:6" s="441" customFormat="1">
      <c r="C221" s="442"/>
      <c r="E221" s="323"/>
      <c r="F221" s="367"/>
    </row>
    <row r="222" spans="3:6" s="441" customFormat="1">
      <c r="C222" s="442"/>
      <c r="E222" s="323"/>
      <c r="F222" s="367"/>
    </row>
    <row r="223" spans="3:6" s="441" customFormat="1">
      <c r="C223" s="442"/>
      <c r="E223" s="323"/>
      <c r="F223" s="367"/>
    </row>
    <row r="224" spans="3:6" s="441" customFormat="1">
      <c r="C224" s="442"/>
      <c r="E224" s="323"/>
      <c r="F224" s="367"/>
    </row>
    <row r="225" spans="1:10" s="441" customFormat="1">
      <c r="C225" s="442"/>
      <c r="E225" s="323"/>
      <c r="F225" s="367"/>
    </row>
    <row r="226" spans="1:10" s="441" customFormat="1">
      <c r="C226" s="442"/>
      <c r="E226" s="323"/>
      <c r="F226" s="367"/>
    </row>
    <row r="227" spans="1:10" s="441" customFormat="1">
      <c r="C227" s="442"/>
      <c r="E227" s="323"/>
      <c r="F227" s="367"/>
    </row>
    <row r="228" spans="1:10" s="441" customFormat="1">
      <c r="C228" s="442"/>
      <c r="E228" s="323"/>
      <c r="F228" s="367"/>
    </row>
    <row r="229" spans="1:10" s="441" customFormat="1">
      <c r="C229" s="442"/>
      <c r="E229" s="323"/>
      <c r="F229" s="367"/>
    </row>
    <row r="230" spans="1:10" s="441" customFormat="1">
      <c r="C230" s="442"/>
      <c r="E230" s="323"/>
      <c r="F230" s="367"/>
    </row>
    <row r="231" spans="1:10" s="441" customFormat="1">
      <c r="C231" s="442"/>
      <c r="E231" s="323"/>
      <c r="F231" s="367"/>
    </row>
    <row r="232" spans="1:10" s="441" customFormat="1">
      <c r="C232" s="442"/>
      <c r="E232" s="323"/>
      <c r="F232" s="367"/>
    </row>
    <row r="233" spans="1:10" s="441" customFormat="1">
      <c r="C233" s="442"/>
      <c r="E233" s="323"/>
      <c r="F233" s="367"/>
    </row>
    <row r="234" spans="1:10" s="441" customFormat="1">
      <c r="C234" s="442"/>
      <c r="E234" s="323"/>
      <c r="F234" s="367"/>
    </row>
    <row r="235" spans="1:10" s="441" customFormat="1">
      <c r="C235" s="442"/>
      <c r="E235" s="323"/>
      <c r="F235" s="367"/>
    </row>
    <row r="236" spans="1:10" s="441" customFormat="1">
      <c r="C236" s="442"/>
      <c r="E236" s="323"/>
      <c r="F236" s="367"/>
    </row>
    <row r="237" spans="1:10" s="441" customFormat="1">
      <c r="C237" s="442"/>
      <c r="E237" s="323"/>
      <c r="F237" s="367"/>
    </row>
    <row r="239" spans="1:10" s="300" customFormat="1" ht="14.25" customHeight="1">
      <c r="A239" s="455" t="s">
        <v>410</v>
      </c>
      <c r="B239" s="455"/>
      <c r="C239" s="455"/>
      <c r="D239" s="455"/>
      <c r="E239" s="455"/>
      <c r="F239" s="455"/>
      <c r="G239" s="455"/>
      <c r="H239" s="455"/>
      <c r="I239" s="455"/>
      <c r="J239" s="317"/>
    </row>
    <row r="240" spans="1:10">
      <c r="A240" s="455"/>
      <c r="B240" s="455"/>
      <c r="C240" s="455"/>
      <c r="D240" s="455"/>
      <c r="E240" s="455"/>
      <c r="F240" s="455"/>
      <c r="G240" s="455"/>
      <c r="H240" s="455"/>
      <c r="I240" s="455"/>
      <c r="J240" s="256"/>
    </row>
    <row r="241" spans="1:16" s="441" customFormat="1">
      <c r="A241" s="443"/>
      <c r="B241" s="443"/>
      <c r="C241" s="443"/>
      <c r="D241" s="443"/>
      <c r="E241" s="443"/>
      <c r="F241" s="443"/>
      <c r="G241" s="443"/>
      <c r="H241" s="443"/>
      <c r="I241" s="443"/>
      <c r="J241" s="443"/>
    </row>
    <row r="242" spans="1:16" s="84" customFormat="1">
      <c r="A242" s="454" t="s">
        <v>65</v>
      </c>
      <c r="B242" s="454"/>
      <c r="C242" s="454"/>
      <c r="D242" s="454"/>
      <c r="E242" s="454"/>
      <c r="F242" s="454"/>
      <c r="G242" s="454"/>
      <c r="H242" s="454"/>
      <c r="I242" s="454"/>
      <c r="J242" s="193"/>
    </row>
    <row r="243" spans="1:16" s="221" customFormat="1">
      <c r="A243" s="220"/>
      <c r="B243" s="220"/>
      <c r="C243" s="220"/>
      <c r="D243" s="220"/>
      <c r="E243" s="220"/>
      <c r="F243" s="220"/>
      <c r="G243" s="220"/>
      <c r="H243" s="220"/>
      <c r="I243" s="220"/>
      <c r="J243" s="217"/>
    </row>
    <row r="244" spans="1:16">
      <c r="A244" s="227"/>
      <c r="B244" s="227"/>
      <c r="C244" s="80" t="s">
        <v>66</v>
      </c>
      <c r="D244" s="80" t="s">
        <v>48</v>
      </c>
      <c r="E244" s="227" t="s">
        <v>82</v>
      </c>
      <c r="F244" s="385" t="s">
        <v>469</v>
      </c>
      <c r="G244" s="227"/>
      <c r="H244" s="227"/>
      <c r="I244" s="227"/>
      <c r="J244" s="1"/>
      <c r="K244" s="227"/>
      <c r="L244" s="227"/>
      <c r="M244" s="227"/>
      <c r="N244" s="227"/>
      <c r="O244" s="227"/>
      <c r="P244" s="227"/>
    </row>
    <row r="245" spans="1:16" s="32" customFormat="1">
      <c r="A245" s="227"/>
      <c r="B245" s="63" t="s">
        <v>37</v>
      </c>
      <c r="C245" s="324">
        <v>0.40799999999999997</v>
      </c>
      <c r="D245" s="218">
        <v>0.6</v>
      </c>
      <c r="E245" s="227"/>
      <c r="F245" s="387">
        <v>0.69</v>
      </c>
      <c r="G245" s="227"/>
      <c r="H245" s="227"/>
      <c r="I245" s="227"/>
      <c r="J245" s="29"/>
      <c r="K245" s="30"/>
      <c r="L245" s="29"/>
      <c r="M245" s="30"/>
      <c r="N245" s="29"/>
      <c r="O245" s="30"/>
      <c r="P245" s="29"/>
    </row>
    <row r="246" spans="1:16">
      <c r="A246" s="227"/>
      <c r="B246" s="63" t="s">
        <v>38</v>
      </c>
      <c r="C246" s="324">
        <v>0.51800000000000002</v>
      </c>
      <c r="D246" s="218">
        <v>0.6</v>
      </c>
      <c r="E246" s="227"/>
      <c r="F246" s="387">
        <v>0.69</v>
      </c>
      <c r="G246" s="227"/>
      <c r="H246" s="227"/>
      <c r="I246" s="227"/>
      <c r="J246" s="1"/>
      <c r="K246" s="227"/>
      <c r="L246" s="227"/>
      <c r="M246" s="227"/>
      <c r="N246" s="227"/>
      <c r="O246" s="227"/>
      <c r="P246" s="227"/>
    </row>
    <row r="247" spans="1:16">
      <c r="A247" s="227"/>
      <c r="B247" s="63" t="s">
        <v>29</v>
      </c>
      <c r="C247" s="324">
        <v>0.56399999999999995</v>
      </c>
      <c r="D247" s="218">
        <v>0.6</v>
      </c>
      <c r="E247" s="227"/>
      <c r="F247" s="387">
        <v>0.69</v>
      </c>
      <c r="G247" s="227"/>
      <c r="H247" s="227"/>
      <c r="I247" s="227"/>
      <c r="J247" s="1"/>
      <c r="K247" s="227"/>
      <c r="L247" s="227"/>
      <c r="M247" s="227"/>
      <c r="N247" s="227"/>
      <c r="O247" s="227"/>
      <c r="P247" s="227"/>
    </row>
    <row r="248" spans="1:16">
      <c r="A248" s="227"/>
      <c r="B248" s="63" t="s">
        <v>26</v>
      </c>
      <c r="C248" s="324">
        <v>0.56899999999999995</v>
      </c>
      <c r="D248" s="218">
        <v>0.4</v>
      </c>
      <c r="E248" s="227"/>
      <c r="F248" s="387">
        <v>0.69</v>
      </c>
      <c r="G248" s="227"/>
      <c r="H248" s="227"/>
      <c r="I248" s="227"/>
      <c r="J248" s="1"/>
      <c r="K248" s="227"/>
      <c r="L248" s="227"/>
      <c r="M248" s="227"/>
      <c r="N248" s="227"/>
      <c r="O248" s="227"/>
      <c r="P248" s="227"/>
    </row>
    <row r="249" spans="1:16">
      <c r="A249" s="227"/>
      <c r="B249" s="63" t="s">
        <v>24</v>
      </c>
      <c r="C249" s="324">
        <v>0.60099999999999998</v>
      </c>
      <c r="D249" s="218">
        <v>0.4</v>
      </c>
      <c r="E249" s="227"/>
      <c r="F249" s="387">
        <v>0.69</v>
      </c>
      <c r="G249" s="227"/>
      <c r="H249" s="227"/>
      <c r="I249" s="227"/>
      <c r="J249" s="1"/>
      <c r="K249" s="227"/>
      <c r="L249" s="227"/>
      <c r="M249" s="227"/>
      <c r="N249" s="227"/>
      <c r="O249" s="227"/>
      <c r="P249" s="227"/>
    </row>
    <row r="250" spans="1:16">
      <c r="A250" s="227"/>
      <c r="B250" s="63" t="s">
        <v>34</v>
      </c>
      <c r="C250" s="324">
        <v>0.65400000000000003</v>
      </c>
      <c r="D250" s="218">
        <v>0.5</v>
      </c>
      <c r="E250" s="227"/>
      <c r="F250" s="387">
        <v>0.69</v>
      </c>
      <c r="G250" s="227"/>
      <c r="H250" s="227"/>
      <c r="I250" s="227"/>
      <c r="J250" s="1"/>
      <c r="K250" s="227"/>
      <c r="L250" s="227"/>
      <c r="M250" s="227"/>
      <c r="N250" s="227"/>
      <c r="O250" s="227"/>
      <c r="P250" s="227"/>
    </row>
    <row r="251" spans="1:16">
      <c r="A251" s="227"/>
      <c r="B251" s="63" t="s">
        <v>21</v>
      </c>
      <c r="C251" s="324">
        <v>0.69599999999999995</v>
      </c>
      <c r="D251" s="218">
        <v>0.7</v>
      </c>
      <c r="E251" s="227"/>
      <c r="F251" s="387">
        <v>0.69</v>
      </c>
      <c r="G251" s="227"/>
      <c r="H251" s="227"/>
      <c r="I251" s="227"/>
      <c r="J251" s="1"/>
      <c r="K251" s="227"/>
      <c r="L251" s="227"/>
      <c r="M251" s="227"/>
      <c r="N251" s="227"/>
      <c r="O251" s="227"/>
      <c r="P251" s="227"/>
    </row>
    <row r="252" spans="1:16">
      <c r="A252" s="227"/>
      <c r="B252" s="64" t="s">
        <v>30</v>
      </c>
      <c r="C252" s="325"/>
      <c r="D252" s="326">
        <v>0.7</v>
      </c>
      <c r="E252" s="388">
        <v>0.70299999999999996</v>
      </c>
      <c r="F252" s="387">
        <v>0.69</v>
      </c>
      <c r="G252" s="227"/>
      <c r="H252" s="227"/>
      <c r="I252" s="227"/>
      <c r="J252" s="1"/>
      <c r="K252" s="227"/>
      <c r="L252" s="227"/>
      <c r="M252" s="227"/>
      <c r="N252" s="227"/>
      <c r="O252" s="227"/>
      <c r="P252" s="227"/>
    </row>
    <row r="253" spans="1:16" s="300" customFormat="1">
      <c r="B253" s="63" t="s">
        <v>39</v>
      </c>
      <c r="C253" s="324">
        <v>0.72</v>
      </c>
      <c r="D253" s="218">
        <v>0.8</v>
      </c>
      <c r="F253" s="387">
        <v>0.69</v>
      </c>
      <c r="J253" s="1"/>
    </row>
    <row r="254" spans="1:16" s="300" customFormat="1">
      <c r="B254" s="63" t="s">
        <v>36</v>
      </c>
      <c r="C254" s="324">
        <v>0.72799999999999998</v>
      </c>
      <c r="D254" s="218">
        <v>0.7</v>
      </c>
      <c r="F254" s="387">
        <v>0.69</v>
      </c>
      <c r="J254" s="1"/>
    </row>
    <row r="255" spans="1:16">
      <c r="A255" s="227"/>
      <c r="B255" s="63" t="s">
        <v>20</v>
      </c>
      <c r="C255" s="324">
        <v>0.75700000000000001</v>
      </c>
      <c r="D255" s="218">
        <v>0.5</v>
      </c>
      <c r="E255" s="227"/>
      <c r="F255" s="387">
        <v>0.69</v>
      </c>
      <c r="G255" s="227"/>
      <c r="H255" s="227"/>
      <c r="I255" s="227"/>
      <c r="J255" s="1"/>
      <c r="K255" s="227"/>
      <c r="L255" s="227"/>
      <c r="M255" s="227"/>
      <c r="N255" s="227"/>
      <c r="O255" s="227"/>
      <c r="P255" s="227"/>
    </row>
    <row r="256" spans="1:16">
      <c r="A256" s="227"/>
      <c r="B256" s="63" t="s">
        <v>33</v>
      </c>
      <c r="C256" s="324">
        <v>0.79500000000000004</v>
      </c>
      <c r="D256" s="218">
        <v>0.5</v>
      </c>
      <c r="E256" s="227"/>
      <c r="F256" s="387">
        <v>0.69</v>
      </c>
      <c r="G256" s="227"/>
      <c r="H256" s="227"/>
      <c r="I256" s="227"/>
      <c r="J256" s="1"/>
      <c r="K256" s="227"/>
      <c r="L256" s="227"/>
      <c r="M256" s="227"/>
      <c r="N256" s="227"/>
      <c r="O256" s="227"/>
      <c r="P256" s="227"/>
    </row>
    <row r="257" spans="1:16">
      <c r="A257" s="227"/>
      <c r="B257" s="63" t="s">
        <v>25</v>
      </c>
      <c r="C257" s="324">
        <v>0.82499999999999996</v>
      </c>
      <c r="D257" s="218">
        <v>0.5</v>
      </c>
      <c r="E257" s="227"/>
      <c r="F257" s="387">
        <v>0.69</v>
      </c>
      <c r="G257" s="227"/>
      <c r="H257" s="227"/>
      <c r="I257" s="227"/>
      <c r="J257" s="1"/>
      <c r="K257" s="227"/>
      <c r="L257" s="227"/>
      <c r="M257" s="227"/>
      <c r="N257" s="227"/>
      <c r="O257" s="227"/>
      <c r="P257" s="227"/>
    </row>
    <row r="258" spans="1:16">
      <c r="A258" s="227"/>
      <c r="B258" s="63" t="s">
        <v>23</v>
      </c>
      <c r="C258" s="324">
        <v>0.87</v>
      </c>
      <c r="D258" s="218">
        <v>0.3</v>
      </c>
      <c r="E258" s="227"/>
      <c r="F258" s="387">
        <v>0.69</v>
      </c>
      <c r="G258" s="227"/>
      <c r="H258" s="227"/>
      <c r="I258" s="227"/>
      <c r="J258" s="1"/>
      <c r="K258" s="227"/>
      <c r="L258" s="227"/>
      <c r="M258" s="227"/>
      <c r="N258" s="227"/>
      <c r="O258" s="227"/>
      <c r="P258" s="227"/>
    </row>
    <row r="259" spans="1:16">
      <c r="A259" s="227"/>
      <c r="B259" s="33" t="s">
        <v>31</v>
      </c>
      <c r="C259" s="324">
        <v>0.873</v>
      </c>
      <c r="D259" s="218">
        <v>0.4</v>
      </c>
      <c r="E259" s="227"/>
      <c r="F259" s="387">
        <v>0.69</v>
      </c>
      <c r="G259" s="227"/>
      <c r="H259" s="227"/>
      <c r="I259" s="227"/>
      <c r="J259" s="1"/>
      <c r="K259" s="227"/>
      <c r="L259" s="227"/>
      <c r="M259" s="227"/>
      <c r="N259" s="227"/>
      <c r="O259" s="227"/>
    </row>
    <row r="260" spans="1:16">
      <c r="A260" s="227"/>
      <c r="B260" s="63" t="s">
        <v>28</v>
      </c>
      <c r="C260" s="324">
        <v>0.88500000000000001</v>
      </c>
      <c r="D260" s="218">
        <v>0.6</v>
      </c>
      <c r="E260" s="227"/>
      <c r="F260" s="387">
        <v>0.69</v>
      </c>
      <c r="G260" s="227"/>
      <c r="H260" s="227"/>
      <c r="I260" s="227"/>
      <c r="J260" s="1"/>
      <c r="K260" s="227"/>
      <c r="L260" s="227"/>
      <c r="M260" s="227"/>
      <c r="N260" s="227"/>
      <c r="O260" s="227"/>
    </row>
    <row r="261" spans="1:16">
      <c r="A261" s="227"/>
      <c r="B261" s="63" t="s">
        <v>19</v>
      </c>
      <c r="C261" s="324">
        <v>0.89600000000000002</v>
      </c>
      <c r="D261" s="218">
        <v>0.6</v>
      </c>
      <c r="E261" s="227"/>
      <c r="F261" s="387">
        <v>0.69</v>
      </c>
      <c r="G261" s="227"/>
      <c r="H261" s="227"/>
      <c r="I261" s="227"/>
      <c r="J261" s="1"/>
      <c r="K261" s="227"/>
      <c r="L261" s="227"/>
      <c r="M261" s="227"/>
      <c r="N261" s="227"/>
      <c r="O261" s="227"/>
    </row>
    <row r="262" spans="1:16">
      <c r="A262" s="227"/>
      <c r="B262" s="63" t="s">
        <v>22</v>
      </c>
      <c r="C262" s="324">
        <v>0.90300000000000002</v>
      </c>
      <c r="D262" s="218">
        <v>0.7</v>
      </c>
      <c r="E262" s="227"/>
      <c r="F262" s="387">
        <v>0.69</v>
      </c>
      <c r="G262" s="227"/>
      <c r="H262" s="227"/>
      <c r="I262" s="227"/>
      <c r="J262" s="1"/>
      <c r="K262" s="227"/>
      <c r="L262" s="227"/>
      <c r="M262" s="227"/>
      <c r="N262" s="227"/>
      <c r="O262" s="227"/>
    </row>
    <row r="263" spans="1:16">
      <c r="A263" s="227"/>
      <c r="B263" s="63" t="s">
        <v>32</v>
      </c>
      <c r="C263" s="324">
        <v>0.90700000000000003</v>
      </c>
      <c r="D263" s="218">
        <v>0.8</v>
      </c>
      <c r="E263" s="227"/>
      <c r="F263" s="387">
        <v>0.69</v>
      </c>
      <c r="G263" s="227"/>
      <c r="H263" s="227"/>
      <c r="I263" s="227"/>
      <c r="J263" s="1"/>
      <c r="K263" s="227"/>
      <c r="L263" s="227"/>
      <c r="M263" s="227"/>
      <c r="N263" s="227"/>
      <c r="O263" s="227"/>
    </row>
    <row r="264" spans="1:16">
      <c r="A264" s="227"/>
      <c r="B264" s="63" t="s">
        <v>27</v>
      </c>
      <c r="C264" s="324">
        <v>0.91200000000000003</v>
      </c>
      <c r="D264" s="218">
        <v>0.4</v>
      </c>
      <c r="E264" s="227"/>
      <c r="F264" s="387">
        <v>0.69</v>
      </c>
      <c r="G264" s="227"/>
      <c r="H264" s="227"/>
      <c r="I264" s="227"/>
      <c r="J264" s="1"/>
      <c r="K264" s="227"/>
      <c r="L264" s="227"/>
      <c r="M264" s="227"/>
      <c r="N264" s="227"/>
      <c r="O264" s="227"/>
    </row>
    <row r="265" spans="1:16">
      <c r="A265" s="227"/>
      <c r="B265" s="63" t="s">
        <v>35</v>
      </c>
      <c r="C265" s="324">
        <v>0.91300000000000003</v>
      </c>
      <c r="D265" s="218">
        <v>0.7</v>
      </c>
      <c r="E265" s="227"/>
      <c r="F265" s="387">
        <v>0.69</v>
      </c>
      <c r="G265" s="227"/>
      <c r="H265" s="227"/>
      <c r="I265" s="227"/>
      <c r="J265" s="1"/>
      <c r="K265" s="227"/>
      <c r="L265" s="227"/>
      <c r="M265" s="227"/>
      <c r="N265" s="227"/>
      <c r="O265" s="227"/>
    </row>
    <row r="266" spans="1:16">
      <c r="A266" s="227"/>
      <c r="B266" s="63" t="s">
        <v>55</v>
      </c>
      <c r="C266" s="327">
        <v>0.69</v>
      </c>
      <c r="D266" s="328">
        <v>0.2</v>
      </c>
      <c r="E266" s="227"/>
      <c r="F266" s="227"/>
      <c r="G266" s="227"/>
      <c r="H266" s="227"/>
      <c r="I266" s="227"/>
      <c r="J266" s="1"/>
      <c r="K266" s="227"/>
      <c r="L266" s="227"/>
      <c r="M266" s="227"/>
      <c r="N266" s="227"/>
      <c r="O266" s="227"/>
    </row>
    <row r="267" spans="1:16">
      <c r="A267" s="227"/>
      <c r="B267" s="63" t="s">
        <v>64</v>
      </c>
      <c r="C267" s="327">
        <v>0.78700000000000003</v>
      </c>
      <c r="D267" s="328">
        <v>0.1</v>
      </c>
      <c r="E267" s="227"/>
      <c r="F267" s="227"/>
      <c r="G267" s="227"/>
      <c r="H267" s="227"/>
      <c r="I267" s="227"/>
      <c r="J267" s="1"/>
      <c r="K267" s="227"/>
      <c r="L267" s="227"/>
      <c r="M267" s="227"/>
      <c r="N267" s="227"/>
      <c r="O267" s="227"/>
    </row>
    <row r="268" spans="1:16">
      <c r="A268" s="227"/>
      <c r="B268" s="63"/>
      <c r="C268" s="219"/>
      <c r="D268" s="68"/>
      <c r="E268" s="227"/>
      <c r="F268" s="227"/>
      <c r="G268" s="227"/>
      <c r="H268" s="227"/>
      <c r="I268" s="227"/>
      <c r="J268" s="4"/>
      <c r="K268" s="227"/>
      <c r="L268" s="227"/>
      <c r="M268" s="227"/>
      <c r="N268" s="227"/>
      <c r="O268" s="227"/>
    </row>
    <row r="269" spans="1:16" s="300" customFormat="1" ht="19.7" customHeight="1">
      <c r="A269" s="458" t="s">
        <v>421</v>
      </c>
      <c r="B269" s="458"/>
      <c r="C269" s="458"/>
      <c r="D269" s="458"/>
      <c r="E269" s="458"/>
      <c r="F269" s="458"/>
      <c r="G269" s="458"/>
      <c r="H269" s="458"/>
      <c r="I269" s="458"/>
      <c r="J269" s="317"/>
    </row>
    <row r="270" spans="1:16">
      <c r="A270" s="458"/>
      <c r="B270" s="458"/>
      <c r="C270" s="458"/>
      <c r="D270" s="458"/>
      <c r="E270" s="458"/>
      <c r="F270" s="458"/>
      <c r="G270" s="458"/>
      <c r="H270" s="458"/>
      <c r="I270" s="458"/>
      <c r="J270" s="256"/>
      <c r="K270" s="227"/>
      <c r="L270" s="227"/>
      <c r="M270" s="227"/>
      <c r="N270" s="227"/>
      <c r="O270" s="227"/>
    </row>
    <row r="271" spans="1:16" s="84" customFormat="1">
      <c r="A271" s="454" t="s">
        <v>450</v>
      </c>
      <c r="B271" s="454"/>
      <c r="C271" s="454"/>
      <c r="D271" s="454"/>
      <c r="E271" s="454"/>
      <c r="F271" s="454"/>
      <c r="G271" s="454"/>
      <c r="H271" s="454"/>
      <c r="I271" s="454"/>
      <c r="J271" s="193"/>
    </row>
    <row r="272" spans="1:16">
      <c r="A272" s="256"/>
      <c r="B272" s="256"/>
      <c r="C272" s="256"/>
      <c r="D272" s="256"/>
      <c r="E272" s="256"/>
      <c r="F272" s="256"/>
      <c r="G272" s="256"/>
      <c r="H272" s="256"/>
      <c r="I272" s="256"/>
      <c r="J272" s="256"/>
      <c r="K272" s="227"/>
      <c r="L272" s="227"/>
      <c r="M272" s="227"/>
      <c r="N272" s="227"/>
      <c r="O272" s="227"/>
    </row>
    <row r="273" spans="1:15" s="32" customFormat="1" ht="12">
      <c r="B273" s="82"/>
      <c r="C273" s="80" t="s">
        <v>66</v>
      </c>
      <c r="D273" s="80" t="s">
        <v>48</v>
      </c>
      <c r="E273" s="29"/>
      <c r="F273" s="29"/>
      <c r="G273" s="29"/>
      <c r="H273" s="29"/>
      <c r="I273" s="30"/>
      <c r="J273" s="30"/>
      <c r="K273" s="30"/>
      <c r="L273" s="30"/>
      <c r="M273" s="30"/>
      <c r="N273" s="30"/>
      <c r="O273" s="30"/>
    </row>
    <row r="274" spans="1:15">
      <c r="A274" s="256"/>
      <c r="B274" s="82">
        <v>2013</v>
      </c>
      <c r="C274" s="183">
        <v>0.71799999999999997</v>
      </c>
      <c r="D274" s="184">
        <v>0.6</v>
      </c>
      <c r="E274" s="256"/>
      <c r="F274" s="256"/>
      <c r="G274" s="256"/>
      <c r="H274" s="256"/>
      <c r="I274" s="256"/>
      <c r="J274" s="256"/>
    </row>
    <row r="275" spans="1:15">
      <c r="A275" s="256"/>
      <c r="B275" s="82">
        <v>2014</v>
      </c>
      <c r="C275" s="183">
        <v>0.71299999999999997</v>
      </c>
      <c r="D275" s="184">
        <v>0.7</v>
      </c>
      <c r="E275" s="256"/>
      <c r="F275" s="256"/>
      <c r="G275" s="256"/>
      <c r="H275" s="256"/>
      <c r="I275" s="256"/>
      <c r="J275" s="256"/>
    </row>
    <row r="276" spans="1:15">
      <c r="A276" s="256"/>
      <c r="B276" s="82">
        <v>2015</v>
      </c>
      <c r="C276" s="183">
        <v>0.71</v>
      </c>
      <c r="D276" s="184">
        <v>0.6</v>
      </c>
      <c r="E276" s="256"/>
      <c r="F276" s="256"/>
      <c r="G276" s="256"/>
      <c r="H276" s="256"/>
      <c r="I276" s="256"/>
      <c r="J276" s="256"/>
    </row>
    <row r="277" spans="1:15">
      <c r="A277" s="256"/>
      <c r="B277" s="83">
        <v>2016</v>
      </c>
      <c r="C277" s="183">
        <v>0.70599999999999996</v>
      </c>
      <c r="D277" s="184">
        <v>0.6</v>
      </c>
      <c r="E277" s="256"/>
      <c r="F277" s="256"/>
      <c r="G277" s="256"/>
      <c r="H277" s="256"/>
      <c r="I277" s="256"/>
      <c r="J277" s="256"/>
    </row>
    <row r="278" spans="1:15">
      <c r="A278" s="256"/>
      <c r="B278" s="83">
        <v>2017</v>
      </c>
      <c r="C278" s="183">
        <v>0.70299999999999996</v>
      </c>
      <c r="D278" s="184">
        <v>0.7</v>
      </c>
      <c r="E278" s="256"/>
      <c r="F278" s="256"/>
      <c r="G278" s="256"/>
      <c r="H278" s="256"/>
      <c r="I278" s="256"/>
      <c r="J278" s="256"/>
    </row>
    <row r="279" spans="1:15">
      <c r="A279" s="4"/>
      <c r="B279" s="4"/>
      <c r="C279" s="4"/>
      <c r="D279" s="4"/>
      <c r="E279" s="4"/>
      <c r="F279" s="4"/>
      <c r="G279" s="4"/>
      <c r="H279" s="4"/>
      <c r="I279" s="4"/>
      <c r="J279" s="4"/>
    </row>
    <row r="280" spans="1:15" s="300" customFormat="1" ht="14.25" customHeight="1">
      <c r="A280" s="455" t="s">
        <v>422</v>
      </c>
      <c r="B280" s="455"/>
      <c r="C280" s="455"/>
      <c r="D280" s="455"/>
      <c r="E280" s="455"/>
      <c r="F280" s="455"/>
      <c r="G280" s="455"/>
      <c r="H280" s="455"/>
      <c r="I280" s="455"/>
      <c r="J280" s="317"/>
    </row>
    <row r="281" spans="1:15">
      <c r="A281" s="455" t="s">
        <v>67</v>
      </c>
      <c r="B281" s="455"/>
      <c r="C281" s="455"/>
      <c r="D281" s="455"/>
      <c r="E281" s="455"/>
      <c r="F281" s="455"/>
      <c r="G281" s="455"/>
      <c r="H281" s="455"/>
      <c r="I281" s="455"/>
      <c r="J281" s="256"/>
    </row>
    <row r="282" spans="1:15">
      <c r="A282" s="256"/>
      <c r="B282" s="256"/>
      <c r="C282" s="256"/>
      <c r="D282" s="256"/>
      <c r="E282" s="256"/>
      <c r="F282" s="256"/>
      <c r="G282" s="256"/>
      <c r="H282" s="256"/>
      <c r="I282" s="256"/>
      <c r="J282" s="256"/>
    </row>
    <row r="283" spans="1:15" s="84" customFormat="1">
      <c r="A283" s="454" t="s">
        <v>514</v>
      </c>
      <c r="B283" s="454"/>
      <c r="C283" s="454"/>
      <c r="D283" s="454"/>
      <c r="E283" s="454"/>
      <c r="F283" s="454"/>
      <c r="G283" s="454"/>
      <c r="H283" s="454"/>
      <c r="I283" s="454"/>
      <c r="J283" s="193"/>
    </row>
    <row r="285" spans="1:15" ht="36">
      <c r="A285" s="227"/>
      <c r="B285" s="29"/>
      <c r="C285" s="81" t="s">
        <v>66</v>
      </c>
      <c r="D285" s="81" t="s">
        <v>48</v>
      </c>
      <c r="E285" s="81" t="s">
        <v>503</v>
      </c>
      <c r="F285" s="81"/>
      <c r="G285" s="227"/>
      <c r="H285" s="227"/>
      <c r="I285" s="227"/>
      <c r="J285" s="227"/>
    </row>
    <row r="286" spans="1:15" s="349" customFormat="1">
      <c r="A286" s="6" t="s">
        <v>458</v>
      </c>
      <c r="B286" s="349" t="s">
        <v>417</v>
      </c>
      <c r="C286" s="198">
        <v>0.92</v>
      </c>
      <c r="D286" s="349">
        <v>3.1</v>
      </c>
      <c r="E286" s="183">
        <v>0.70299999999999996</v>
      </c>
      <c r="F286" s="81"/>
    </row>
    <row r="287" spans="1:15" s="349" customFormat="1">
      <c r="A287" s="6" t="s">
        <v>459</v>
      </c>
      <c r="B287" s="349" t="s">
        <v>411</v>
      </c>
      <c r="C287" s="198">
        <v>0.77200000000000002</v>
      </c>
      <c r="D287" s="349">
        <v>1.6</v>
      </c>
      <c r="E287" s="183">
        <v>0.70299999999999996</v>
      </c>
      <c r="F287" s="81"/>
    </row>
    <row r="288" spans="1:15" s="349" customFormat="1">
      <c r="A288" s="6" t="s">
        <v>460</v>
      </c>
      <c r="B288" s="349" t="s">
        <v>409</v>
      </c>
      <c r="C288" s="198">
        <v>0.54800000000000004</v>
      </c>
      <c r="D288" s="349">
        <v>3.2</v>
      </c>
      <c r="E288" s="183">
        <v>0.70299999999999996</v>
      </c>
      <c r="F288" s="81"/>
    </row>
    <row r="289" spans="1:10">
      <c r="A289" s="227"/>
      <c r="B289" s="300" t="s">
        <v>409</v>
      </c>
      <c r="C289" s="198">
        <v>0.54800000000000004</v>
      </c>
      <c r="D289" s="300">
        <v>3.2</v>
      </c>
      <c r="E289" s="183">
        <v>0.70299999999999996</v>
      </c>
      <c r="F289" s="207"/>
      <c r="G289" s="227"/>
      <c r="H289" s="227"/>
      <c r="I289" s="227"/>
      <c r="J289" s="227"/>
    </row>
    <row r="290" spans="1:10">
      <c r="A290" s="227"/>
      <c r="B290" s="300" t="s">
        <v>396</v>
      </c>
      <c r="C290" s="198">
        <v>0.56200000000000006</v>
      </c>
      <c r="D290" s="300">
        <v>3.7</v>
      </c>
      <c r="E290" s="183">
        <v>0.70299999999999996</v>
      </c>
      <c r="F290" s="186"/>
      <c r="G290" s="227"/>
      <c r="H290" s="227"/>
      <c r="I290" s="227"/>
      <c r="J290" s="227"/>
    </row>
    <row r="291" spans="1:10">
      <c r="A291" s="227"/>
      <c r="B291" s="300" t="s">
        <v>413</v>
      </c>
      <c r="C291" s="198">
        <v>0.60599999999999998</v>
      </c>
      <c r="D291" s="300">
        <v>9.5</v>
      </c>
      <c r="E291" s="183">
        <v>0.70299999999999996</v>
      </c>
      <c r="F291" s="186"/>
      <c r="G291" s="227"/>
      <c r="H291" s="227"/>
      <c r="I291" s="227"/>
      <c r="J291" s="227"/>
    </row>
    <row r="292" spans="1:10">
      <c r="A292" s="227"/>
      <c r="B292" s="300" t="s">
        <v>420</v>
      </c>
      <c r="C292" s="198">
        <v>0.61799999999999999</v>
      </c>
      <c r="D292" s="300">
        <v>1.5</v>
      </c>
      <c r="E292" s="183">
        <v>0.70299999999999996</v>
      </c>
      <c r="F292" s="186"/>
      <c r="G292" s="227"/>
      <c r="H292" s="227"/>
      <c r="I292" s="227"/>
      <c r="J292" s="227"/>
    </row>
    <row r="293" spans="1:10">
      <c r="A293" s="227"/>
      <c r="B293" s="300" t="s">
        <v>418</v>
      </c>
      <c r="C293" s="198">
        <v>0.68799999999999994</v>
      </c>
      <c r="D293" s="300">
        <v>2.7</v>
      </c>
      <c r="E293" s="183">
        <v>0.70299999999999996</v>
      </c>
      <c r="F293" s="186"/>
      <c r="G293" s="227"/>
      <c r="H293" s="227"/>
      <c r="I293" s="227"/>
      <c r="J293" s="227"/>
    </row>
    <row r="294" spans="1:10">
      <c r="A294" s="227"/>
      <c r="B294" s="300" t="s">
        <v>416</v>
      </c>
      <c r="C294" s="198">
        <v>0.71399999999999997</v>
      </c>
      <c r="D294" s="300">
        <v>2.7</v>
      </c>
      <c r="E294" s="183">
        <v>0.70299999999999996</v>
      </c>
      <c r="F294" s="186"/>
      <c r="G294" s="227"/>
      <c r="H294" s="227"/>
      <c r="I294" s="227"/>
      <c r="J294" s="227"/>
    </row>
    <row r="295" spans="1:10">
      <c r="A295" s="227"/>
      <c r="B295" s="300" t="s">
        <v>411</v>
      </c>
      <c r="C295" s="198">
        <v>0.77200000000000002</v>
      </c>
      <c r="D295" s="300">
        <v>1.6</v>
      </c>
      <c r="E295" s="183">
        <v>0.70299999999999996</v>
      </c>
      <c r="F295" s="186"/>
      <c r="G295" s="227"/>
      <c r="H295" s="227"/>
      <c r="I295" s="227"/>
      <c r="J295" s="227"/>
    </row>
    <row r="296" spans="1:10">
      <c r="A296" s="227"/>
      <c r="B296" s="300" t="s">
        <v>419</v>
      </c>
      <c r="C296" s="198">
        <v>0.80500000000000005</v>
      </c>
      <c r="D296" s="300">
        <v>2.8</v>
      </c>
      <c r="E296" s="183">
        <v>0.70299999999999996</v>
      </c>
      <c r="F296" s="186"/>
      <c r="G296" s="227"/>
      <c r="H296" s="227"/>
      <c r="I296" s="227"/>
      <c r="J296" s="227"/>
    </row>
    <row r="297" spans="1:10">
      <c r="A297" s="227"/>
      <c r="B297" s="300" t="s">
        <v>412</v>
      </c>
      <c r="C297" s="198">
        <v>0.82599999999999996</v>
      </c>
      <c r="D297" s="300">
        <v>2.1</v>
      </c>
      <c r="E297" s="183">
        <v>0.70299999999999996</v>
      </c>
      <c r="F297" s="207"/>
      <c r="G297" s="227"/>
      <c r="H297" s="227"/>
      <c r="I297" s="227"/>
      <c r="J297" s="227"/>
    </row>
    <row r="298" spans="1:10">
      <c r="A298" s="227"/>
      <c r="B298" s="300" t="s">
        <v>415</v>
      </c>
      <c r="C298" s="198">
        <v>0.85299999999999998</v>
      </c>
      <c r="D298" s="300">
        <v>2.4</v>
      </c>
      <c r="E298" s="183">
        <v>0.70299999999999996</v>
      </c>
      <c r="F298" s="207"/>
      <c r="G298" s="227"/>
      <c r="H298" s="227"/>
      <c r="I298" s="227"/>
      <c r="J298" s="227"/>
    </row>
    <row r="299" spans="1:10">
      <c r="A299" s="227"/>
      <c r="B299" s="300" t="s">
        <v>414</v>
      </c>
      <c r="C299" s="198">
        <v>0.89400000000000002</v>
      </c>
      <c r="D299" s="300">
        <v>3.9</v>
      </c>
      <c r="E299" s="183">
        <v>0.70299999999999996</v>
      </c>
      <c r="F299" s="207"/>
      <c r="G299" s="227"/>
      <c r="H299" s="227"/>
      <c r="I299" s="227"/>
      <c r="J299" s="227"/>
    </row>
    <row r="300" spans="1:10">
      <c r="A300" s="227"/>
      <c r="B300" s="300" t="s">
        <v>417</v>
      </c>
      <c r="C300" s="198">
        <v>0.92</v>
      </c>
      <c r="D300" s="300">
        <v>3.1</v>
      </c>
      <c r="E300" s="183">
        <v>0.70299999999999996</v>
      </c>
      <c r="F300" s="207"/>
      <c r="G300" s="227"/>
      <c r="H300" s="227"/>
      <c r="I300" s="227"/>
      <c r="J300" s="227"/>
    </row>
    <row r="301" spans="1:10" s="441" customFormat="1">
      <c r="C301" s="442"/>
      <c r="E301" s="183"/>
      <c r="F301" s="367"/>
    </row>
    <row r="302" spans="1:10" s="441" customFormat="1">
      <c r="C302" s="442"/>
      <c r="E302" s="183"/>
      <c r="F302" s="367"/>
    </row>
    <row r="303" spans="1:10" s="441" customFormat="1">
      <c r="C303" s="442"/>
      <c r="E303" s="183"/>
      <c r="F303" s="367"/>
    </row>
    <row r="304" spans="1:10" s="441" customFormat="1">
      <c r="C304" s="442"/>
      <c r="E304" s="183"/>
      <c r="F304" s="367"/>
    </row>
    <row r="305" spans="3:6" s="441" customFormat="1">
      <c r="C305" s="442"/>
      <c r="E305" s="183"/>
      <c r="F305" s="367"/>
    </row>
    <row r="306" spans="3:6" s="441" customFormat="1">
      <c r="C306" s="442"/>
      <c r="E306" s="183"/>
      <c r="F306" s="367"/>
    </row>
    <row r="307" spans="3:6" s="441" customFormat="1">
      <c r="C307" s="442"/>
      <c r="E307" s="183"/>
      <c r="F307" s="367"/>
    </row>
    <row r="308" spans="3:6" s="441" customFormat="1">
      <c r="C308" s="442"/>
      <c r="E308" s="183"/>
      <c r="F308" s="367"/>
    </row>
    <row r="309" spans="3:6" s="441" customFormat="1">
      <c r="C309" s="442"/>
      <c r="E309" s="183"/>
      <c r="F309" s="367"/>
    </row>
    <row r="310" spans="3:6" s="441" customFormat="1">
      <c r="C310" s="442"/>
      <c r="E310" s="183"/>
      <c r="F310" s="367"/>
    </row>
    <row r="311" spans="3:6" s="441" customFormat="1">
      <c r="C311" s="442"/>
      <c r="E311" s="183"/>
      <c r="F311" s="367"/>
    </row>
    <row r="312" spans="3:6" s="441" customFormat="1">
      <c r="C312" s="442"/>
      <c r="E312" s="183"/>
      <c r="F312" s="367"/>
    </row>
    <row r="313" spans="3:6" s="441" customFormat="1">
      <c r="C313" s="442"/>
      <c r="E313" s="183"/>
      <c r="F313" s="367"/>
    </row>
    <row r="314" spans="3:6" s="441" customFormat="1">
      <c r="C314" s="442"/>
      <c r="E314" s="183"/>
      <c r="F314" s="367"/>
    </row>
    <row r="315" spans="3:6" s="441" customFormat="1">
      <c r="C315" s="442"/>
      <c r="E315" s="183"/>
      <c r="F315" s="367"/>
    </row>
    <row r="316" spans="3:6" s="441" customFormat="1">
      <c r="C316" s="442"/>
      <c r="E316" s="183"/>
      <c r="F316" s="367"/>
    </row>
    <row r="317" spans="3:6" s="441" customFormat="1">
      <c r="C317" s="442"/>
      <c r="E317" s="183"/>
      <c r="F317" s="367"/>
    </row>
    <row r="318" spans="3:6" s="441" customFormat="1">
      <c r="C318" s="442"/>
      <c r="E318" s="183"/>
      <c r="F318" s="367"/>
    </row>
    <row r="319" spans="3:6" s="441" customFormat="1">
      <c r="C319" s="442"/>
      <c r="E319" s="183"/>
      <c r="F319" s="367"/>
    </row>
    <row r="320" spans="3:6" s="441" customFormat="1">
      <c r="C320" s="442"/>
      <c r="E320" s="183"/>
      <c r="F320" s="367"/>
    </row>
    <row r="321" spans="3:6" s="441" customFormat="1">
      <c r="C321" s="442"/>
      <c r="E321" s="183"/>
      <c r="F321" s="367"/>
    </row>
    <row r="322" spans="3:6" s="441" customFormat="1">
      <c r="C322" s="442"/>
      <c r="E322" s="183"/>
      <c r="F322" s="367"/>
    </row>
    <row r="323" spans="3:6" s="441" customFormat="1">
      <c r="C323" s="442"/>
      <c r="E323" s="183"/>
      <c r="F323" s="367"/>
    </row>
    <row r="324" spans="3:6" s="441" customFormat="1">
      <c r="C324" s="442"/>
      <c r="E324" s="183"/>
      <c r="F324" s="367"/>
    </row>
    <row r="325" spans="3:6" s="441" customFormat="1">
      <c r="C325" s="442"/>
      <c r="E325" s="183"/>
      <c r="F325" s="367"/>
    </row>
    <row r="326" spans="3:6" s="441" customFormat="1">
      <c r="C326" s="442"/>
      <c r="E326" s="183"/>
      <c r="F326" s="367"/>
    </row>
    <row r="327" spans="3:6" s="441" customFormat="1">
      <c r="C327" s="442"/>
      <c r="E327" s="183"/>
      <c r="F327" s="367"/>
    </row>
    <row r="328" spans="3:6" s="441" customFormat="1">
      <c r="C328" s="442"/>
      <c r="E328" s="183"/>
      <c r="F328" s="367"/>
    </row>
    <row r="329" spans="3:6" s="441" customFormat="1">
      <c r="C329" s="442"/>
      <c r="E329" s="183"/>
      <c r="F329" s="367"/>
    </row>
    <row r="330" spans="3:6" s="441" customFormat="1">
      <c r="C330" s="442"/>
      <c r="E330" s="183"/>
      <c r="F330" s="367"/>
    </row>
    <row r="331" spans="3:6" s="441" customFormat="1">
      <c r="C331" s="442"/>
      <c r="E331" s="183"/>
      <c r="F331" s="367"/>
    </row>
    <row r="332" spans="3:6" s="441" customFormat="1">
      <c r="C332" s="442"/>
      <c r="E332" s="183"/>
      <c r="F332" s="367"/>
    </row>
    <row r="333" spans="3:6" s="441" customFormat="1">
      <c r="C333" s="442"/>
      <c r="E333" s="183"/>
      <c r="F333" s="367"/>
    </row>
    <row r="334" spans="3:6" s="441" customFormat="1">
      <c r="C334" s="442"/>
      <c r="E334" s="183"/>
      <c r="F334" s="367"/>
    </row>
    <row r="335" spans="3:6" s="441" customFormat="1">
      <c r="C335" s="442"/>
      <c r="E335" s="183"/>
      <c r="F335" s="367"/>
    </row>
    <row r="336" spans="3:6" s="441" customFormat="1">
      <c r="C336" s="442"/>
      <c r="E336" s="183"/>
      <c r="F336" s="367"/>
    </row>
    <row r="337" spans="3:6" s="441" customFormat="1">
      <c r="C337" s="442"/>
      <c r="E337" s="183"/>
      <c r="F337" s="367"/>
    </row>
    <row r="338" spans="3:6" s="441" customFormat="1">
      <c r="C338" s="442"/>
      <c r="E338" s="183"/>
      <c r="F338" s="367"/>
    </row>
    <row r="339" spans="3:6" s="441" customFormat="1">
      <c r="C339" s="442"/>
      <c r="E339" s="183"/>
      <c r="F339" s="367"/>
    </row>
    <row r="340" spans="3:6" s="441" customFormat="1">
      <c r="C340" s="442"/>
      <c r="E340" s="183"/>
      <c r="F340" s="367"/>
    </row>
    <row r="341" spans="3:6" s="441" customFormat="1">
      <c r="C341" s="442"/>
      <c r="E341" s="183"/>
      <c r="F341" s="367"/>
    </row>
    <row r="342" spans="3:6" s="441" customFormat="1">
      <c r="C342" s="442"/>
      <c r="E342" s="183"/>
      <c r="F342" s="367"/>
    </row>
    <row r="343" spans="3:6" s="441" customFormat="1">
      <c r="C343" s="442"/>
      <c r="E343" s="183"/>
      <c r="F343" s="367"/>
    </row>
    <row r="344" spans="3:6" s="441" customFormat="1">
      <c r="C344" s="442"/>
      <c r="E344" s="183"/>
      <c r="F344" s="367"/>
    </row>
    <row r="345" spans="3:6" s="441" customFormat="1">
      <c r="C345" s="442"/>
      <c r="E345" s="183"/>
      <c r="F345" s="367"/>
    </row>
    <row r="346" spans="3:6" s="441" customFormat="1">
      <c r="C346" s="442"/>
      <c r="E346" s="183"/>
      <c r="F346" s="367"/>
    </row>
    <row r="347" spans="3:6" s="441" customFormat="1">
      <c r="C347" s="442"/>
      <c r="E347" s="183"/>
      <c r="F347" s="367"/>
    </row>
    <row r="348" spans="3:6" s="441" customFormat="1">
      <c r="C348" s="442"/>
      <c r="E348" s="183"/>
      <c r="F348" s="367"/>
    </row>
    <row r="349" spans="3:6" s="441" customFormat="1">
      <c r="C349" s="442"/>
      <c r="E349" s="183"/>
      <c r="F349" s="367"/>
    </row>
    <row r="350" spans="3:6" s="441" customFormat="1">
      <c r="C350" s="442"/>
      <c r="E350" s="183"/>
      <c r="F350" s="367"/>
    </row>
    <row r="351" spans="3:6" s="441" customFormat="1">
      <c r="C351" s="442"/>
      <c r="E351" s="183"/>
      <c r="F351" s="367"/>
    </row>
    <row r="352" spans="3:6" s="441" customFormat="1">
      <c r="C352" s="442"/>
      <c r="E352" s="183"/>
      <c r="F352" s="367"/>
    </row>
    <row r="353" spans="1:10" s="441" customFormat="1">
      <c r="C353" s="442"/>
      <c r="E353" s="183"/>
      <c r="F353" s="367"/>
    </row>
    <row r="354" spans="1:10" s="441" customFormat="1">
      <c r="C354" s="442"/>
      <c r="E354" s="183"/>
      <c r="F354" s="367"/>
    </row>
    <row r="355" spans="1:10" s="441" customFormat="1">
      <c r="C355" s="442"/>
      <c r="E355" s="183"/>
      <c r="F355" s="367"/>
    </row>
    <row r="356" spans="1:10" s="441" customFormat="1">
      <c r="C356" s="442"/>
      <c r="E356" s="183"/>
      <c r="F356" s="367"/>
    </row>
    <row r="357" spans="1:10" s="441" customFormat="1">
      <c r="C357" s="442"/>
      <c r="E357" s="183"/>
      <c r="F357" s="367"/>
    </row>
    <row r="358" spans="1:10" s="441" customFormat="1">
      <c r="C358" s="442"/>
      <c r="E358" s="183"/>
      <c r="F358" s="367"/>
    </row>
    <row r="360" spans="1:10" s="300" customFormat="1" ht="14.25" customHeight="1">
      <c r="A360" s="455" t="s">
        <v>410</v>
      </c>
      <c r="B360" s="455"/>
      <c r="C360" s="455"/>
      <c r="D360" s="455"/>
      <c r="E360" s="455"/>
      <c r="F360" s="455"/>
      <c r="G360" s="455"/>
      <c r="H360" s="455"/>
      <c r="I360" s="455"/>
      <c r="J360" s="317"/>
    </row>
    <row r="361" spans="1:10">
      <c r="A361" s="455"/>
      <c r="B361" s="455"/>
      <c r="C361" s="455"/>
      <c r="D361" s="455"/>
      <c r="E361" s="455"/>
      <c r="F361" s="455"/>
      <c r="G361" s="455"/>
      <c r="H361" s="455"/>
      <c r="I361" s="455"/>
      <c r="J361" s="256"/>
    </row>
    <row r="362" spans="1:10">
      <c r="A362" s="256"/>
      <c r="B362" s="256"/>
      <c r="C362" s="256"/>
      <c r="D362" s="256"/>
      <c r="E362" s="256"/>
      <c r="F362" s="256"/>
      <c r="G362" s="256"/>
      <c r="H362" s="256"/>
      <c r="I362" s="256"/>
      <c r="J362" s="256"/>
    </row>
    <row r="363" spans="1:10">
      <c r="A363" s="454" t="s">
        <v>68</v>
      </c>
      <c r="B363" s="454"/>
      <c r="C363" s="454"/>
      <c r="D363" s="454"/>
      <c r="E363" s="454"/>
      <c r="F363" s="454"/>
      <c r="G363" s="454"/>
      <c r="H363" s="454"/>
      <c r="I363" s="454"/>
      <c r="J363" s="256"/>
    </row>
    <row r="365" spans="1:10">
      <c r="A365" s="227"/>
      <c r="B365" s="222"/>
      <c r="C365" s="256" t="s">
        <v>69</v>
      </c>
      <c r="D365" s="227" t="s">
        <v>82</v>
      </c>
      <c r="E365" s="227"/>
      <c r="F365" s="227"/>
      <c r="G365" s="227"/>
      <c r="H365" s="227"/>
      <c r="I365" s="227"/>
      <c r="J365" s="227"/>
    </row>
    <row r="366" spans="1:10">
      <c r="A366" s="227"/>
      <c r="B366" s="256" t="s">
        <v>35</v>
      </c>
      <c r="C366" s="256">
        <v>13537</v>
      </c>
      <c r="D366" s="227"/>
      <c r="E366" s="227"/>
      <c r="F366" s="227"/>
      <c r="G366" s="227"/>
      <c r="H366" s="227"/>
      <c r="I366" s="227"/>
      <c r="J366" s="227"/>
    </row>
    <row r="367" spans="1:10">
      <c r="A367" s="227"/>
      <c r="B367" s="256" t="s">
        <v>32</v>
      </c>
      <c r="C367" s="256">
        <v>16226</v>
      </c>
      <c r="D367" s="227"/>
      <c r="E367" s="227"/>
      <c r="F367" s="227"/>
      <c r="G367" s="227"/>
      <c r="H367" s="227"/>
      <c r="I367" s="227"/>
      <c r="J367" s="227"/>
    </row>
    <row r="368" spans="1:10">
      <c r="A368" s="227"/>
      <c r="B368" s="256" t="s">
        <v>28</v>
      </c>
      <c r="C368" s="256">
        <v>21574</v>
      </c>
      <c r="D368" s="227"/>
      <c r="E368" s="227"/>
      <c r="F368" s="227"/>
      <c r="G368" s="227"/>
      <c r="H368" s="227"/>
      <c r="I368" s="227"/>
      <c r="J368" s="227"/>
    </row>
    <row r="369" spans="1:10">
      <c r="A369" s="227"/>
      <c r="B369" s="256" t="s">
        <v>19</v>
      </c>
      <c r="C369" s="256">
        <v>25185</v>
      </c>
      <c r="D369" s="227"/>
      <c r="E369" s="227"/>
      <c r="F369" s="227"/>
      <c r="G369" s="227"/>
      <c r="H369" s="227"/>
      <c r="I369" s="227"/>
      <c r="J369" s="227"/>
    </row>
    <row r="370" spans="1:10">
      <c r="A370" s="227"/>
      <c r="B370" s="256" t="s">
        <v>22</v>
      </c>
      <c r="C370" s="256">
        <v>27726</v>
      </c>
      <c r="D370" s="227"/>
      <c r="E370" s="227"/>
      <c r="F370" s="227"/>
      <c r="G370" s="227"/>
      <c r="H370" s="227"/>
      <c r="I370" s="227"/>
      <c r="J370" s="227"/>
    </row>
    <row r="371" spans="1:10">
      <c r="A371" s="227"/>
      <c r="B371" s="256" t="s">
        <v>39</v>
      </c>
      <c r="C371" s="256">
        <v>35909</v>
      </c>
      <c r="D371" s="227"/>
      <c r="E371" s="227"/>
      <c r="F371" s="227"/>
      <c r="G371" s="227"/>
      <c r="H371" s="227"/>
      <c r="I371" s="227"/>
      <c r="J371" s="227"/>
    </row>
    <row r="372" spans="1:10">
      <c r="A372" s="227"/>
      <c r="B372" s="256" t="s">
        <v>36</v>
      </c>
      <c r="C372" s="256">
        <v>58004</v>
      </c>
      <c r="D372" s="227"/>
      <c r="E372" s="227"/>
      <c r="F372" s="227"/>
      <c r="G372" s="227"/>
      <c r="H372" s="227"/>
      <c r="I372" s="227"/>
      <c r="J372" s="227"/>
    </row>
    <row r="373" spans="1:10">
      <c r="A373" s="227"/>
      <c r="B373" s="256" t="s">
        <v>27</v>
      </c>
      <c r="C373" s="256">
        <v>64660</v>
      </c>
      <c r="D373" s="227"/>
      <c r="E373" s="227"/>
      <c r="F373" s="227"/>
      <c r="G373" s="227"/>
      <c r="H373" s="227"/>
      <c r="I373" s="227"/>
      <c r="J373" s="227"/>
    </row>
    <row r="374" spans="1:10">
      <c r="A374" s="227"/>
      <c r="B374" s="256" t="s">
        <v>21</v>
      </c>
      <c r="C374" s="256">
        <v>74088</v>
      </c>
      <c r="D374" s="227"/>
      <c r="E374" s="227"/>
      <c r="F374" s="227"/>
      <c r="G374" s="227"/>
      <c r="H374" s="227"/>
      <c r="I374" s="227"/>
      <c r="J374" s="227"/>
    </row>
    <row r="375" spans="1:10">
      <c r="A375" s="227"/>
      <c r="B375" s="222" t="s">
        <v>30</v>
      </c>
      <c r="D375" s="222">
        <v>79885</v>
      </c>
      <c r="E375" s="227"/>
      <c r="F375" s="227"/>
      <c r="G375" s="227"/>
      <c r="H375" s="227"/>
      <c r="I375" s="227"/>
      <c r="J375" s="227"/>
    </row>
    <row r="376" spans="1:10">
      <c r="A376" s="227"/>
      <c r="B376" s="256" t="s">
        <v>23</v>
      </c>
      <c r="C376" s="256">
        <v>93897</v>
      </c>
      <c r="D376" s="227"/>
      <c r="E376" s="227"/>
      <c r="F376" s="227"/>
      <c r="G376" s="227"/>
      <c r="H376" s="227"/>
      <c r="I376" s="227"/>
      <c r="J376" s="227"/>
    </row>
    <row r="377" spans="1:10">
      <c r="A377" s="227"/>
      <c r="B377" s="256" t="s">
        <v>20</v>
      </c>
      <c r="C377" s="256">
        <v>107093</v>
      </c>
      <c r="D377" s="227"/>
      <c r="E377" s="227"/>
      <c r="F377" s="227"/>
      <c r="G377" s="227"/>
      <c r="H377" s="227"/>
      <c r="I377" s="227"/>
      <c r="J377" s="227"/>
    </row>
    <row r="378" spans="1:10">
      <c r="A378" s="227"/>
      <c r="B378" s="256" t="s">
        <v>33</v>
      </c>
      <c r="C378" s="256">
        <v>116574</v>
      </c>
      <c r="D378" s="227"/>
      <c r="E378" s="227"/>
      <c r="F378" s="227"/>
      <c r="G378" s="227"/>
      <c r="H378" s="227"/>
      <c r="I378" s="227"/>
      <c r="J378" s="227"/>
    </row>
    <row r="379" spans="1:10">
      <c r="A379" s="227"/>
      <c r="B379" s="271" t="s">
        <v>38</v>
      </c>
      <c r="C379" s="271">
        <v>122793</v>
      </c>
      <c r="D379" s="227"/>
      <c r="E379" s="227"/>
      <c r="F379" s="227"/>
      <c r="G379" s="227"/>
      <c r="H379" s="227"/>
      <c r="I379" s="227"/>
      <c r="J379" s="227"/>
    </row>
    <row r="380" spans="1:10">
      <c r="A380" s="227"/>
      <c r="B380" s="256" t="s">
        <v>29</v>
      </c>
      <c r="C380" s="256">
        <v>131375</v>
      </c>
      <c r="D380" s="227"/>
      <c r="E380" s="227"/>
      <c r="F380" s="227"/>
      <c r="G380" s="227"/>
      <c r="H380" s="227"/>
      <c r="I380" s="227"/>
      <c r="J380" s="227"/>
    </row>
    <row r="381" spans="1:10">
      <c r="A381" s="227"/>
      <c r="B381" s="256" t="s">
        <v>25</v>
      </c>
      <c r="C381" s="256">
        <v>133950</v>
      </c>
      <c r="D381" s="227"/>
      <c r="E381" s="227"/>
      <c r="F381" s="227"/>
      <c r="G381" s="227"/>
      <c r="H381" s="227"/>
      <c r="I381" s="227"/>
      <c r="J381" s="227"/>
    </row>
    <row r="382" spans="1:10">
      <c r="A382" s="227"/>
      <c r="B382" s="256" t="s">
        <v>37</v>
      </c>
      <c r="C382" s="256">
        <v>140021</v>
      </c>
      <c r="D382" s="227"/>
      <c r="E382" s="227"/>
      <c r="F382" s="227"/>
      <c r="G382" s="227"/>
      <c r="H382" s="227"/>
      <c r="I382" s="227"/>
      <c r="J382" s="227"/>
    </row>
    <row r="383" spans="1:10">
      <c r="A383" s="227"/>
      <c r="B383" s="256" t="s">
        <v>31</v>
      </c>
      <c r="C383" s="256">
        <v>141981</v>
      </c>
      <c r="D383" s="227"/>
      <c r="E383" s="227"/>
      <c r="F383" s="227"/>
      <c r="G383" s="227"/>
      <c r="H383" s="227"/>
      <c r="I383" s="227"/>
      <c r="J383" s="227"/>
    </row>
    <row r="384" spans="1:10">
      <c r="A384" s="227"/>
      <c r="B384" s="256" t="s">
        <v>26</v>
      </c>
      <c r="C384" s="256">
        <v>182068</v>
      </c>
      <c r="D384" s="227"/>
      <c r="E384" s="227"/>
      <c r="F384" s="227"/>
      <c r="G384" s="227"/>
      <c r="H384" s="227"/>
      <c r="I384" s="227"/>
      <c r="J384" s="227"/>
    </row>
    <row r="385" spans="1:13">
      <c r="A385" s="227"/>
      <c r="B385" s="256" t="s">
        <v>34</v>
      </c>
      <c r="C385" s="256">
        <v>190780</v>
      </c>
      <c r="D385" s="227"/>
      <c r="E385" s="227"/>
      <c r="F385" s="227"/>
      <c r="G385" s="227"/>
      <c r="H385" s="227"/>
      <c r="I385" s="227"/>
      <c r="J385" s="227"/>
    </row>
    <row r="386" spans="1:13">
      <c r="A386" s="227"/>
      <c r="B386" s="256" t="s">
        <v>24</v>
      </c>
      <c r="C386" s="256">
        <v>201470</v>
      </c>
      <c r="D386" s="227"/>
      <c r="E386" s="227"/>
      <c r="F386" s="227"/>
      <c r="G386" s="227"/>
      <c r="H386" s="227"/>
      <c r="I386" s="227"/>
      <c r="J386" s="227"/>
    </row>
    <row r="387" spans="1:13">
      <c r="A387" s="227"/>
      <c r="B387" s="256"/>
      <c r="C387" s="256"/>
      <c r="D387" s="227"/>
      <c r="E387" s="227"/>
      <c r="F387" s="227"/>
      <c r="G387" s="227"/>
      <c r="H387" s="227"/>
      <c r="I387" s="227"/>
      <c r="J387" s="227"/>
    </row>
    <row r="388" spans="1:13">
      <c r="A388" s="227"/>
      <c r="B388" s="256" t="s">
        <v>70</v>
      </c>
      <c r="C388" s="256">
        <v>1978796</v>
      </c>
      <c r="D388" s="227"/>
      <c r="E388" s="227"/>
      <c r="F388" s="227"/>
      <c r="G388" s="227"/>
      <c r="H388" s="227"/>
      <c r="I388" s="227"/>
      <c r="J388" s="227"/>
    </row>
    <row r="389" spans="1:13">
      <c r="A389" s="256"/>
      <c r="B389" s="256"/>
      <c r="C389" s="256"/>
      <c r="D389" s="256"/>
      <c r="E389" s="256"/>
      <c r="F389" s="256"/>
      <c r="G389" s="256"/>
      <c r="H389" s="256"/>
      <c r="I389" s="256"/>
      <c r="J389" s="256"/>
    </row>
    <row r="390" spans="1:13" ht="21" customHeight="1">
      <c r="A390" s="455" t="s">
        <v>71</v>
      </c>
      <c r="B390" s="455"/>
      <c r="C390" s="455"/>
      <c r="D390" s="455"/>
      <c r="E390" s="455"/>
      <c r="F390" s="455"/>
      <c r="G390" s="455"/>
      <c r="H390" s="455"/>
      <c r="I390" s="455"/>
      <c r="J390" s="256"/>
    </row>
    <row r="391" spans="1:13" ht="21" customHeight="1">
      <c r="A391" s="455" t="s">
        <v>523</v>
      </c>
      <c r="B391" s="455"/>
      <c r="C391" s="455"/>
      <c r="D391" s="455"/>
      <c r="E391" s="455"/>
      <c r="F391" s="455"/>
      <c r="G391" s="455"/>
      <c r="H391" s="455"/>
      <c r="I391" s="455"/>
      <c r="J391" s="256"/>
    </row>
    <row r="392" spans="1:13" ht="21" customHeight="1">
      <c r="A392" s="455" t="s">
        <v>72</v>
      </c>
      <c r="B392" s="455"/>
      <c r="C392" s="256"/>
      <c r="D392" s="256"/>
      <c r="E392" s="256"/>
      <c r="F392" s="256"/>
      <c r="G392" s="256"/>
      <c r="H392" s="256"/>
      <c r="I392" s="256"/>
      <c r="J392" s="256"/>
    </row>
    <row r="393" spans="1:13">
      <c r="A393" s="455" t="s">
        <v>73</v>
      </c>
      <c r="B393" s="455"/>
      <c r="C393" s="227"/>
      <c r="D393" s="227"/>
      <c r="E393" s="227"/>
      <c r="F393" s="227"/>
      <c r="G393" s="227"/>
      <c r="H393" s="227"/>
      <c r="I393" s="227"/>
      <c r="J393" s="227"/>
    </row>
    <row r="394" spans="1:13">
      <c r="A394" s="256"/>
      <c r="B394" s="256"/>
      <c r="C394" s="227"/>
      <c r="D394" s="227"/>
      <c r="E394" s="227"/>
      <c r="F394" s="227"/>
      <c r="G394" s="227"/>
      <c r="H394" s="227"/>
      <c r="I394" s="227"/>
      <c r="J394" s="227"/>
    </row>
    <row r="395" spans="1:13" s="84" customFormat="1">
      <c r="A395" s="454" t="s">
        <v>454</v>
      </c>
      <c r="B395" s="454"/>
      <c r="C395" s="454"/>
      <c r="D395" s="454"/>
      <c r="E395" s="454"/>
      <c r="F395" s="454"/>
      <c r="G395" s="454"/>
      <c r="H395" s="454"/>
      <c r="I395" s="454"/>
      <c r="J395" s="193"/>
    </row>
    <row r="396" spans="1:13" s="300" customFormat="1"/>
    <row r="397" spans="1:13" s="300" customFormat="1" ht="60">
      <c r="B397" s="441"/>
      <c r="C397" s="441" t="s">
        <v>456</v>
      </c>
      <c r="D397" s="357" t="s">
        <v>509</v>
      </c>
      <c r="E397" s="357" t="s">
        <v>74</v>
      </c>
      <c r="F397" s="401" t="s">
        <v>48</v>
      </c>
      <c r="G397" s="357" t="s">
        <v>510</v>
      </c>
      <c r="H397" s="357" t="s">
        <v>77</v>
      </c>
      <c r="I397" s="401" t="s">
        <v>48</v>
      </c>
      <c r="J397" s="357" t="s">
        <v>511</v>
      </c>
      <c r="K397" s="357" t="s">
        <v>78</v>
      </c>
      <c r="L397" s="401" t="s">
        <v>48</v>
      </c>
      <c r="M397" s="357" t="s">
        <v>457</v>
      </c>
    </row>
    <row r="398" spans="1:13" s="300" customFormat="1">
      <c r="B398" s="441" t="s">
        <v>36</v>
      </c>
      <c r="C398" s="441"/>
      <c r="D398" s="329">
        <v>18611</v>
      </c>
      <c r="E398" s="442">
        <v>0.312</v>
      </c>
      <c r="F398" s="441">
        <v>0.6</v>
      </c>
      <c r="G398" s="329">
        <v>19498</v>
      </c>
      <c r="H398" s="442">
        <v>0.32700000000000001</v>
      </c>
      <c r="I398" s="441">
        <v>1.2</v>
      </c>
      <c r="J398" s="329">
        <v>21503</v>
      </c>
      <c r="K398" s="442">
        <v>0.36</v>
      </c>
      <c r="L398" s="441">
        <v>1.2</v>
      </c>
      <c r="M398" s="441"/>
    </row>
    <row r="399" spans="1:13" s="300" customFormat="1">
      <c r="B399" s="402" t="s">
        <v>24</v>
      </c>
      <c r="C399" s="402"/>
      <c r="D399" s="329">
        <v>61212</v>
      </c>
      <c r="E399" s="215">
        <v>0.30299999999999999</v>
      </c>
      <c r="F399" s="402">
        <v>0.4</v>
      </c>
      <c r="G399" s="329">
        <v>68055</v>
      </c>
      <c r="H399" s="215">
        <v>0.33700000000000002</v>
      </c>
      <c r="I399" s="402">
        <v>0.6</v>
      </c>
      <c r="J399" s="329">
        <v>72532</v>
      </c>
      <c r="K399" s="215">
        <v>0.35899999999999999</v>
      </c>
      <c r="L399" s="402">
        <v>0.5</v>
      </c>
      <c r="M399" s="446"/>
    </row>
    <row r="400" spans="1:13" s="300" customFormat="1">
      <c r="B400" s="402" t="s">
        <v>23</v>
      </c>
      <c r="C400" s="441"/>
      <c r="D400" s="329">
        <v>28408</v>
      </c>
      <c r="E400" s="215">
        <v>0.29799999999999999</v>
      </c>
      <c r="F400" s="402">
        <v>0.5</v>
      </c>
      <c r="G400" s="329">
        <v>32885</v>
      </c>
      <c r="H400" s="215">
        <v>0.34499999999999997</v>
      </c>
      <c r="I400" s="402">
        <v>0.7</v>
      </c>
      <c r="J400" s="329">
        <v>33987</v>
      </c>
      <c r="K400" s="215">
        <v>0.35699999999999998</v>
      </c>
      <c r="L400" s="402">
        <v>0.7</v>
      </c>
      <c r="M400" s="441"/>
    </row>
    <row r="401" spans="2:13" s="300" customFormat="1">
      <c r="B401" s="402" t="s">
        <v>33</v>
      </c>
      <c r="C401" s="441"/>
      <c r="D401" s="329">
        <v>38601</v>
      </c>
      <c r="E401" s="215">
        <v>0.32800000000000001</v>
      </c>
      <c r="F401" s="402">
        <v>0.4</v>
      </c>
      <c r="G401" s="329">
        <v>38964</v>
      </c>
      <c r="H401" s="215">
        <v>0.33100000000000002</v>
      </c>
      <c r="I401" s="402">
        <v>0.8</v>
      </c>
      <c r="J401" s="329">
        <v>40227</v>
      </c>
      <c r="K401" s="215">
        <v>0.34100000000000003</v>
      </c>
      <c r="L401" s="402">
        <v>0.7</v>
      </c>
      <c r="M401" s="441"/>
    </row>
    <row r="402" spans="2:13" s="300" customFormat="1">
      <c r="B402" s="441" t="s">
        <v>32</v>
      </c>
      <c r="C402" s="441"/>
      <c r="D402" s="329">
        <v>5269</v>
      </c>
      <c r="E402" s="442">
        <v>0.313</v>
      </c>
      <c r="F402" s="441">
        <v>1</v>
      </c>
      <c r="G402" s="329">
        <v>6019</v>
      </c>
      <c r="H402" s="442">
        <v>0.35799999999999998</v>
      </c>
      <c r="I402" s="441">
        <v>1.8</v>
      </c>
      <c r="J402" s="329">
        <v>5541</v>
      </c>
      <c r="K402" s="442">
        <v>0.32800000000000001</v>
      </c>
      <c r="L402" s="441">
        <v>1.7</v>
      </c>
      <c r="M402" s="441"/>
    </row>
    <row r="403" spans="2:13" s="300" customFormat="1">
      <c r="B403" s="441" t="s">
        <v>39</v>
      </c>
      <c r="C403" s="441"/>
      <c r="D403" s="329">
        <v>12200</v>
      </c>
      <c r="E403" s="442">
        <v>0.33300000000000002</v>
      </c>
      <c r="F403" s="441">
        <v>0.9</v>
      </c>
      <c r="G403" s="329">
        <v>12947</v>
      </c>
      <c r="H403" s="442">
        <v>0.35299999999999998</v>
      </c>
      <c r="I403" s="441">
        <v>1.4</v>
      </c>
      <c r="J403" s="329">
        <v>11543</v>
      </c>
      <c r="K403" s="442">
        <v>0.314</v>
      </c>
      <c r="L403" s="441">
        <v>1.4</v>
      </c>
      <c r="M403" s="441"/>
    </row>
    <row r="404" spans="2:13" s="300" customFormat="1">
      <c r="B404" s="402" t="s">
        <v>34</v>
      </c>
      <c r="C404" s="441"/>
      <c r="D404" s="329">
        <v>63390</v>
      </c>
      <c r="E404" s="215">
        <v>0.33300000000000002</v>
      </c>
      <c r="F404" s="402">
        <v>0.4</v>
      </c>
      <c r="G404" s="329">
        <v>63512</v>
      </c>
      <c r="H404" s="215">
        <v>0.33300000000000002</v>
      </c>
      <c r="I404" s="402">
        <v>0.6</v>
      </c>
      <c r="J404" s="329">
        <v>63773</v>
      </c>
      <c r="K404" s="215">
        <v>0.33400000000000002</v>
      </c>
      <c r="L404" s="402">
        <v>0.5</v>
      </c>
      <c r="M404" s="441"/>
    </row>
    <row r="405" spans="2:13" s="300" customFormat="1">
      <c r="B405" s="402" t="s">
        <v>27</v>
      </c>
      <c r="C405" s="441"/>
      <c r="D405" s="329">
        <v>19414</v>
      </c>
      <c r="E405" s="215">
        <v>0.29399999999999998</v>
      </c>
      <c r="F405" s="402">
        <v>0.7</v>
      </c>
      <c r="G405" s="329">
        <v>22761</v>
      </c>
      <c r="H405" s="215">
        <v>0.34499999999999997</v>
      </c>
      <c r="I405" s="402">
        <v>1</v>
      </c>
      <c r="J405" s="329">
        <v>23896</v>
      </c>
      <c r="K405" s="215">
        <v>0.36099999999999999</v>
      </c>
      <c r="L405" s="402">
        <v>1</v>
      </c>
      <c r="M405" s="441"/>
    </row>
    <row r="406" spans="2:13" s="300" customFormat="1">
      <c r="B406" s="402" t="s">
        <v>37</v>
      </c>
      <c r="C406" s="441"/>
      <c r="D406" s="329">
        <v>55224</v>
      </c>
      <c r="E406" s="215">
        <v>0.39900000000000002</v>
      </c>
      <c r="F406" s="402">
        <v>0.5</v>
      </c>
      <c r="G406" s="329">
        <v>42839</v>
      </c>
      <c r="H406" s="215">
        <v>0.309</v>
      </c>
      <c r="I406" s="402">
        <v>0.6</v>
      </c>
      <c r="J406" s="329">
        <v>40571</v>
      </c>
      <c r="K406" s="215">
        <v>0.29199999999999998</v>
      </c>
      <c r="L406" s="402">
        <v>0.7</v>
      </c>
      <c r="M406" s="441"/>
    </row>
    <row r="407" spans="2:13" s="300" customFormat="1">
      <c r="B407" s="402" t="s">
        <v>19</v>
      </c>
      <c r="C407" s="441"/>
      <c r="D407" s="329">
        <v>5817</v>
      </c>
      <c r="E407" s="215">
        <v>0.23100000000000001</v>
      </c>
      <c r="F407" s="402">
        <v>0.6</v>
      </c>
      <c r="G407" s="329">
        <v>8803</v>
      </c>
      <c r="H407" s="215">
        <v>0.35</v>
      </c>
      <c r="I407" s="402">
        <v>1.4</v>
      </c>
      <c r="J407" s="329">
        <v>10521</v>
      </c>
      <c r="K407" s="215">
        <v>0.41799999999999998</v>
      </c>
      <c r="L407" s="402">
        <v>1.5</v>
      </c>
      <c r="M407" s="441"/>
    </row>
    <row r="408" spans="2:13" s="300" customFormat="1">
      <c r="B408" s="413" t="s">
        <v>30</v>
      </c>
      <c r="C408" s="413">
        <v>1</v>
      </c>
      <c r="D408" s="447">
        <v>25369</v>
      </c>
      <c r="E408" s="213">
        <v>0.316</v>
      </c>
      <c r="F408" s="413">
        <v>0.5</v>
      </c>
      <c r="G408" s="447">
        <v>26076</v>
      </c>
      <c r="H408" s="213">
        <v>0.32500000000000001</v>
      </c>
      <c r="I408" s="413">
        <v>1.1000000000000001</v>
      </c>
      <c r="J408" s="447">
        <v>28810</v>
      </c>
      <c r="K408" s="213">
        <v>0.35899999999999999</v>
      </c>
      <c r="L408" s="413">
        <v>1</v>
      </c>
      <c r="M408" s="413">
        <v>1</v>
      </c>
    </row>
    <row r="409" spans="2:13" s="300" customFormat="1">
      <c r="B409" s="441" t="s">
        <v>26</v>
      </c>
      <c r="C409" s="441"/>
      <c r="D409" s="329">
        <v>58587</v>
      </c>
      <c r="E409" s="442">
        <v>0.32</v>
      </c>
      <c r="F409" s="441">
        <v>0.4</v>
      </c>
      <c r="G409" s="329">
        <v>61764</v>
      </c>
      <c r="H409" s="442">
        <v>0.33700000000000002</v>
      </c>
      <c r="I409" s="441">
        <v>0.6</v>
      </c>
      <c r="J409" s="329">
        <v>62837</v>
      </c>
      <c r="K409" s="442">
        <v>0.34300000000000003</v>
      </c>
      <c r="L409" s="441">
        <v>0.6</v>
      </c>
      <c r="M409" s="441"/>
    </row>
    <row r="410" spans="2:13" s="300" customFormat="1">
      <c r="B410" s="402" t="s">
        <v>25</v>
      </c>
      <c r="C410" s="441"/>
      <c r="D410" s="329">
        <v>38909</v>
      </c>
      <c r="E410" s="215">
        <v>0.28299999999999997</v>
      </c>
      <c r="F410" s="402">
        <v>0.4</v>
      </c>
      <c r="G410" s="329">
        <v>47478</v>
      </c>
      <c r="H410" s="215">
        <v>0.34499999999999997</v>
      </c>
      <c r="I410" s="402">
        <v>0.7</v>
      </c>
      <c r="J410" s="329">
        <v>51336</v>
      </c>
      <c r="K410" s="215">
        <v>0.373</v>
      </c>
      <c r="L410" s="402">
        <v>0.6</v>
      </c>
      <c r="M410" s="441"/>
    </row>
    <row r="411" spans="2:13" s="300" customFormat="1">
      <c r="B411" s="441" t="s">
        <v>20</v>
      </c>
      <c r="C411" s="441"/>
      <c r="D411" s="329">
        <v>30381</v>
      </c>
      <c r="E411" s="442">
        <v>0.27800000000000002</v>
      </c>
      <c r="F411" s="441">
        <v>0.4</v>
      </c>
      <c r="G411" s="329">
        <v>37167</v>
      </c>
      <c r="H411" s="442">
        <v>0.34</v>
      </c>
      <c r="I411" s="441">
        <v>0.8</v>
      </c>
      <c r="J411" s="329">
        <v>41776</v>
      </c>
      <c r="K411" s="442">
        <v>0.38200000000000001</v>
      </c>
      <c r="L411" s="441">
        <v>0.8</v>
      </c>
      <c r="M411" s="441"/>
    </row>
    <row r="412" spans="2:13" s="300" customFormat="1">
      <c r="B412" s="441" t="s">
        <v>31</v>
      </c>
      <c r="C412" s="441"/>
      <c r="D412" s="329">
        <v>47891</v>
      </c>
      <c r="E412" s="442">
        <v>0.34499999999999997</v>
      </c>
      <c r="F412" s="441">
        <v>0.4</v>
      </c>
      <c r="G412" s="329">
        <v>45608</v>
      </c>
      <c r="H412" s="442">
        <v>0.32800000000000001</v>
      </c>
      <c r="I412" s="441">
        <v>0.6</v>
      </c>
      <c r="J412" s="329">
        <v>45527</v>
      </c>
      <c r="K412" s="442">
        <v>0.32700000000000001</v>
      </c>
      <c r="L412" s="441">
        <v>0.6</v>
      </c>
      <c r="M412" s="441"/>
    </row>
    <row r="413" spans="2:13" s="300" customFormat="1">
      <c r="B413" s="402" t="s">
        <v>38</v>
      </c>
      <c r="C413" s="402"/>
      <c r="D413" s="448">
        <v>41961</v>
      </c>
      <c r="E413" s="215">
        <v>0.34200000000000003</v>
      </c>
      <c r="F413" s="402">
        <v>0.5</v>
      </c>
      <c r="G413" s="448">
        <v>39106</v>
      </c>
      <c r="H413" s="215">
        <v>0.318</v>
      </c>
      <c r="I413" s="402">
        <v>0.8</v>
      </c>
      <c r="J413" s="448">
        <v>41837</v>
      </c>
      <c r="K413" s="215">
        <v>0.34</v>
      </c>
      <c r="L413" s="402">
        <v>0.7</v>
      </c>
      <c r="M413" s="402"/>
    </row>
    <row r="414" spans="2:13" s="300" customFormat="1">
      <c r="B414" s="402" t="s">
        <v>35</v>
      </c>
      <c r="C414" s="441"/>
      <c r="D414" s="329">
        <v>4304</v>
      </c>
      <c r="E414" s="215">
        <v>0.308</v>
      </c>
      <c r="F414" s="402">
        <v>1.2</v>
      </c>
      <c r="G414" s="329">
        <v>4917</v>
      </c>
      <c r="H414" s="215">
        <v>0.35199999999999998</v>
      </c>
      <c r="I414" s="402">
        <v>2</v>
      </c>
      <c r="J414" s="329">
        <v>4762</v>
      </c>
      <c r="K414" s="215">
        <v>0.34100000000000003</v>
      </c>
      <c r="L414" s="402">
        <v>1.9</v>
      </c>
      <c r="M414" s="441"/>
    </row>
    <row r="415" spans="2:13" s="300" customFormat="1">
      <c r="B415" s="402" t="s">
        <v>21</v>
      </c>
      <c r="C415" s="441"/>
      <c r="D415" s="329">
        <v>21264</v>
      </c>
      <c r="E415" s="215">
        <v>0.28100000000000003</v>
      </c>
      <c r="F415" s="402">
        <v>0.5</v>
      </c>
      <c r="G415" s="329">
        <v>26060</v>
      </c>
      <c r="H415" s="215">
        <v>0.34499999999999997</v>
      </c>
      <c r="I415" s="402">
        <v>0.8</v>
      </c>
      <c r="J415" s="329">
        <v>28301</v>
      </c>
      <c r="K415" s="215">
        <v>0.374</v>
      </c>
      <c r="L415" s="402">
        <v>0.8</v>
      </c>
      <c r="M415" s="441"/>
    </row>
    <row r="416" spans="2:13" s="300" customFormat="1">
      <c r="B416" s="402" t="s">
        <v>22</v>
      </c>
      <c r="C416" s="441"/>
      <c r="D416" s="329">
        <v>8385</v>
      </c>
      <c r="E416" s="215">
        <v>0.27900000000000003</v>
      </c>
      <c r="F416" s="402">
        <v>0.8</v>
      </c>
      <c r="G416" s="329">
        <v>9984</v>
      </c>
      <c r="H416" s="215">
        <v>0.33200000000000002</v>
      </c>
      <c r="I416" s="402">
        <v>1.1000000000000001</v>
      </c>
      <c r="J416" s="329">
        <v>11694</v>
      </c>
      <c r="K416" s="215">
        <v>0.38900000000000001</v>
      </c>
      <c r="L416" s="402">
        <v>1.2</v>
      </c>
      <c r="M416" s="441"/>
    </row>
    <row r="417" spans="1:13" s="300" customFormat="1">
      <c r="B417" s="402" t="s">
        <v>29</v>
      </c>
      <c r="C417" s="441"/>
      <c r="D417" s="329">
        <v>42604</v>
      </c>
      <c r="E417" s="215">
        <v>0.32500000000000001</v>
      </c>
      <c r="F417" s="402">
        <v>0.5</v>
      </c>
      <c r="G417" s="329">
        <v>43651</v>
      </c>
      <c r="H417" s="215">
        <v>0.33300000000000002</v>
      </c>
      <c r="I417" s="402">
        <v>0.8</v>
      </c>
      <c r="J417" s="329">
        <v>44975</v>
      </c>
      <c r="K417" s="215">
        <v>0.34200000000000003</v>
      </c>
      <c r="L417" s="402">
        <v>0.7</v>
      </c>
      <c r="M417" s="441"/>
    </row>
    <row r="418" spans="1:13" s="300" customFormat="1">
      <c r="B418" s="441" t="s">
        <v>28</v>
      </c>
      <c r="C418" s="441"/>
      <c r="D418" s="329">
        <v>6187</v>
      </c>
      <c r="E418" s="442">
        <v>0.27700000000000002</v>
      </c>
      <c r="F418" s="441">
        <v>0.9</v>
      </c>
      <c r="G418" s="329">
        <v>7310</v>
      </c>
      <c r="H418" s="442">
        <v>0.32700000000000001</v>
      </c>
      <c r="I418" s="441">
        <v>1.8</v>
      </c>
      <c r="J418" s="329">
        <v>8850</v>
      </c>
      <c r="K418" s="442">
        <v>0.39600000000000002</v>
      </c>
      <c r="L418" s="441">
        <v>1.7</v>
      </c>
      <c r="M418" s="441"/>
    </row>
    <row r="419" spans="1:13" s="300" customFormat="1">
      <c r="A419" s="349"/>
      <c r="B419" s="441" t="s">
        <v>55</v>
      </c>
      <c r="C419" s="441"/>
      <c r="D419" s="346">
        <v>633988</v>
      </c>
      <c r="E419" s="442">
        <v>0.318</v>
      </c>
      <c r="F419" s="441">
        <v>0.1</v>
      </c>
      <c r="G419" s="346">
        <v>665404</v>
      </c>
      <c r="H419" s="442">
        <v>0.33400000000000002</v>
      </c>
      <c r="I419" s="441">
        <v>0.2</v>
      </c>
      <c r="J419" s="346">
        <v>694799</v>
      </c>
      <c r="K419" s="442">
        <v>0.34799999999999998</v>
      </c>
      <c r="L419" s="441">
        <v>0.2</v>
      </c>
      <c r="M419" s="441"/>
    </row>
    <row r="420" spans="1:13" s="441" customFormat="1">
      <c r="D420" s="357"/>
      <c r="F420" s="442"/>
      <c r="H420" s="442"/>
    </row>
    <row r="421" spans="1:13" s="300" customFormat="1">
      <c r="A421" s="456" t="s">
        <v>512</v>
      </c>
      <c r="B421" s="456"/>
      <c r="C421" s="456"/>
      <c r="D421" s="456"/>
      <c r="E421" s="456"/>
      <c r="F421" s="456"/>
      <c r="G421" s="456"/>
      <c r="H421" s="456"/>
      <c r="I421" s="456"/>
      <c r="J421" s="194"/>
    </row>
    <row r="422" spans="1:13" s="300" customFormat="1">
      <c r="A422" s="457" t="s">
        <v>515</v>
      </c>
      <c r="B422" s="455"/>
      <c r="C422" s="455"/>
      <c r="D422" s="455"/>
      <c r="E422" s="455"/>
      <c r="F422" s="455"/>
      <c r="G422" s="455"/>
      <c r="H422" s="455"/>
      <c r="I422" s="455"/>
      <c r="J422" s="296"/>
    </row>
    <row r="423" spans="1:13" s="300" customFormat="1"/>
    <row r="424" spans="1:13" s="441" customFormat="1"/>
    <row r="425" spans="1:13" s="84" customFormat="1">
      <c r="A425" s="454" t="s">
        <v>455</v>
      </c>
      <c r="B425" s="454"/>
      <c r="C425" s="454"/>
      <c r="D425" s="454"/>
      <c r="E425" s="454"/>
      <c r="F425" s="454"/>
      <c r="G425" s="454"/>
      <c r="H425" s="454"/>
      <c r="I425" s="454"/>
      <c r="J425" s="193"/>
    </row>
    <row r="427" spans="1:13" ht="72">
      <c r="A427" s="227"/>
      <c r="B427" s="4"/>
      <c r="C427" s="80" t="s">
        <v>74</v>
      </c>
      <c r="D427" s="351" t="s">
        <v>48</v>
      </c>
      <c r="E427" s="80" t="s">
        <v>80</v>
      </c>
      <c r="F427" s="351" t="s">
        <v>48</v>
      </c>
      <c r="G427" s="80" t="s">
        <v>78</v>
      </c>
      <c r="H427" s="351" t="s">
        <v>48</v>
      </c>
      <c r="I427" s="80" t="s">
        <v>467</v>
      </c>
      <c r="J427" s="227"/>
    </row>
    <row r="428" spans="1:13">
      <c r="A428" s="349"/>
      <c r="B428" s="4" t="s">
        <v>55</v>
      </c>
      <c r="C428" s="352">
        <v>0.318</v>
      </c>
      <c r="D428" s="4">
        <v>0.1</v>
      </c>
      <c r="E428" s="352">
        <v>0.33400000000000002</v>
      </c>
      <c r="F428" s="4">
        <v>0.2</v>
      </c>
      <c r="G428" s="352">
        <v>0.34799999999999998</v>
      </c>
      <c r="H428" s="4">
        <v>0.2</v>
      </c>
      <c r="I428" s="329">
        <v>1993559</v>
      </c>
      <c r="J428" s="227"/>
    </row>
    <row r="429" spans="1:13">
      <c r="A429" s="227"/>
      <c r="B429" s="4" t="s">
        <v>426</v>
      </c>
      <c r="C429" s="313">
        <v>0.35899999999999999</v>
      </c>
      <c r="D429" s="4">
        <v>2</v>
      </c>
      <c r="E429" s="313">
        <v>0.32400000000000001</v>
      </c>
      <c r="F429" s="4">
        <v>2.2000000000000002</v>
      </c>
      <c r="G429" s="313">
        <v>0.317</v>
      </c>
      <c r="H429" s="4">
        <v>2.1</v>
      </c>
      <c r="I429" s="329">
        <v>21274</v>
      </c>
      <c r="J429" s="227"/>
    </row>
    <row r="430" spans="1:13">
      <c r="A430" s="227"/>
      <c r="B430" s="4" t="s">
        <v>425</v>
      </c>
      <c r="C430" s="313">
        <v>0.33400000000000002</v>
      </c>
      <c r="D430" s="4">
        <v>2.2999999999999998</v>
      </c>
      <c r="E430" s="313">
        <v>0.29799999999999999</v>
      </c>
      <c r="F430" s="4">
        <v>2.6</v>
      </c>
      <c r="G430" s="313">
        <v>0.36699999999999999</v>
      </c>
      <c r="H430" s="4">
        <v>3.2</v>
      </c>
      <c r="I430" s="329">
        <v>17327</v>
      </c>
      <c r="J430" s="227"/>
    </row>
    <row r="431" spans="1:13">
      <c r="A431" s="227"/>
      <c r="B431" s="4" t="s">
        <v>427</v>
      </c>
      <c r="C431" s="313">
        <v>0.24099999999999999</v>
      </c>
      <c r="D431" s="4">
        <v>3.7</v>
      </c>
      <c r="E431" s="313">
        <v>0.36299999999999999</v>
      </c>
      <c r="F431" s="4">
        <v>3.3</v>
      </c>
      <c r="G431" s="313">
        <v>0.39700000000000002</v>
      </c>
      <c r="H431" s="4">
        <v>3</v>
      </c>
      <c r="I431" s="329">
        <v>7397</v>
      </c>
      <c r="J431" s="227"/>
    </row>
    <row r="432" spans="1:13" s="441" customFormat="1">
      <c r="B432" s="362"/>
      <c r="C432" s="416"/>
      <c r="D432" s="362"/>
      <c r="E432" s="416"/>
      <c r="F432" s="362"/>
      <c r="G432" s="416"/>
      <c r="H432" s="362"/>
      <c r="I432" s="329"/>
    </row>
    <row r="433" spans="1:10" s="441" customFormat="1">
      <c r="B433" s="362"/>
      <c r="C433" s="416"/>
      <c r="D433" s="362"/>
      <c r="E433" s="416"/>
      <c r="F433" s="362"/>
      <c r="G433" s="416"/>
      <c r="H433" s="362"/>
      <c r="I433" s="329"/>
    </row>
    <row r="434" spans="1:10" s="441" customFormat="1">
      <c r="B434" s="362"/>
      <c r="C434" s="416"/>
      <c r="D434" s="362"/>
      <c r="E434" s="416"/>
      <c r="F434" s="362"/>
      <c r="G434" s="416"/>
      <c r="H434" s="362"/>
      <c r="I434" s="329"/>
    </row>
    <row r="435" spans="1:10" s="441" customFormat="1">
      <c r="B435" s="362"/>
      <c r="C435" s="416"/>
      <c r="D435" s="362"/>
      <c r="E435" s="416"/>
      <c r="F435" s="362"/>
      <c r="G435" s="416"/>
      <c r="H435" s="362"/>
      <c r="I435" s="329"/>
    </row>
    <row r="436" spans="1:10" s="441" customFormat="1">
      <c r="B436" s="362"/>
      <c r="C436" s="416"/>
      <c r="D436" s="362"/>
      <c r="E436" s="416"/>
      <c r="F436" s="362"/>
      <c r="G436" s="416"/>
      <c r="H436" s="362"/>
      <c r="I436" s="329"/>
    </row>
    <row r="437" spans="1:10" s="441" customFormat="1">
      <c r="B437" s="362"/>
      <c r="C437" s="416"/>
      <c r="D437" s="362"/>
      <c r="E437" s="416"/>
      <c r="F437" s="362"/>
      <c r="G437" s="416"/>
      <c r="H437" s="362"/>
      <c r="I437" s="329"/>
    </row>
    <row r="438" spans="1:10" s="441" customFormat="1">
      <c r="B438" s="362"/>
      <c r="C438" s="416"/>
      <c r="D438" s="362"/>
      <c r="E438" s="416"/>
      <c r="F438" s="362"/>
      <c r="G438" s="416"/>
      <c r="H438" s="362"/>
      <c r="I438" s="329"/>
    </row>
    <row r="439" spans="1:10">
      <c r="A439" s="227"/>
      <c r="B439" s="353"/>
      <c r="C439" s="4"/>
      <c r="D439" s="4"/>
      <c r="E439" s="4"/>
      <c r="F439" s="4"/>
      <c r="G439" s="4"/>
      <c r="H439" s="4"/>
      <c r="I439" s="227"/>
      <c r="J439" s="227"/>
    </row>
    <row r="440" spans="1:10">
      <c r="A440" s="456" t="s">
        <v>75</v>
      </c>
      <c r="B440" s="456"/>
      <c r="C440" s="456"/>
      <c r="D440" s="456"/>
      <c r="E440" s="456"/>
      <c r="F440" s="456"/>
      <c r="G440" s="456"/>
      <c r="H440" s="456"/>
      <c r="I440" s="456"/>
      <c r="J440" s="194"/>
    </row>
    <row r="441" spans="1:10">
      <c r="A441" s="455" t="s">
        <v>79</v>
      </c>
      <c r="B441" s="455"/>
      <c r="C441" s="455"/>
      <c r="D441" s="455"/>
      <c r="E441" s="455"/>
      <c r="F441" s="455"/>
      <c r="G441" s="455"/>
      <c r="H441" s="455"/>
      <c r="I441" s="455"/>
      <c r="J441" s="256"/>
    </row>
    <row r="443" spans="1:10" s="84" customFormat="1">
      <c r="A443" s="454" t="s">
        <v>81</v>
      </c>
      <c r="B443" s="454"/>
      <c r="C443" s="454"/>
      <c r="D443" s="454"/>
      <c r="E443" s="454"/>
      <c r="F443" s="454"/>
      <c r="G443" s="454"/>
      <c r="H443" s="454"/>
      <c r="I443" s="454"/>
      <c r="J443" s="193"/>
    </row>
    <row r="445" spans="1:10">
      <c r="A445" s="227"/>
      <c r="B445" s="227" t="s">
        <v>82</v>
      </c>
      <c r="C445" t="s">
        <v>470</v>
      </c>
      <c r="D445" s="227" t="s">
        <v>83</v>
      </c>
      <c r="E445" s="227" t="s">
        <v>84</v>
      </c>
      <c r="F445" s="227" t="s">
        <v>85</v>
      </c>
      <c r="G445" s="227" t="s">
        <v>471</v>
      </c>
      <c r="H445" s="227"/>
      <c r="I445" s="227"/>
      <c r="J445" s="227"/>
    </row>
    <row r="446" spans="1:10">
      <c r="A446" s="227"/>
      <c r="B446" s="227" t="s">
        <v>19</v>
      </c>
      <c r="D446" s="227">
        <v>295</v>
      </c>
      <c r="E446" s="227">
        <v>29</v>
      </c>
      <c r="F446" s="227">
        <v>324</v>
      </c>
      <c r="G446" s="227"/>
      <c r="H446" s="227"/>
      <c r="I446" s="227"/>
      <c r="J446" s="227"/>
    </row>
    <row r="447" spans="1:10">
      <c r="A447" s="227"/>
      <c r="B447" s="227" t="s">
        <v>22</v>
      </c>
      <c r="D447" s="227">
        <v>460</v>
      </c>
      <c r="E447" s="227">
        <v>45</v>
      </c>
      <c r="F447" s="227">
        <v>505</v>
      </c>
      <c r="G447" s="227"/>
      <c r="H447" s="227"/>
      <c r="I447" s="227"/>
      <c r="J447" s="227"/>
    </row>
    <row r="448" spans="1:10">
      <c r="B448" s="227" t="s">
        <v>35</v>
      </c>
      <c r="D448" s="227">
        <v>538</v>
      </c>
      <c r="E448" s="227">
        <v>117</v>
      </c>
      <c r="F448" s="227">
        <v>655</v>
      </c>
    </row>
    <row r="449" spans="1:10">
      <c r="B449" s="227" t="s">
        <v>32</v>
      </c>
      <c r="D449" s="227">
        <v>583</v>
      </c>
      <c r="E449" s="227">
        <v>159</v>
      </c>
      <c r="F449" s="227">
        <v>742</v>
      </c>
    </row>
    <row r="450" spans="1:10">
      <c r="B450" s="227" t="s">
        <v>28</v>
      </c>
      <c r="D450" s="227">
        <v>700</v>
      </c>
      <c r="E450" s="227">
        <v>79</v>
      </c>
      <c r="F450" s="227">
        <v>779</v>
      </c>
    </row>
    <row r="451" spans="1:10">
      <c r="B451" s="227" t="s">
        <v>21</v>
      </c>
      <c r="D451" s="227">
        <v>947</v>
      </c>
      <c r="E451" s="227">
        <v>71</v>
      </c>
      <c r="F451" s="227">
        <v>1018</v>
      </c>
    </row>
    <row r="452" spans="1:10">
      <c r="B452" s="227" t="s">
        <v>20</v>
      </c>
      <c r="D452" s="227">
        <v>1247</v>
      </c>
      <c r="E452" s="227">
        <v>95</v>
      </c>
      <c r="F452" s="227">
        <v>1342</v>
      </c>
    </row>
    <row r="453" spans="1:10">
      <c r="B453" s="227" t="s">
        <v>27</v>
      </c>
      <c r="D453" s="227">
        <v>1498</v>
      </c>
      <c r="E453" s="227">
        <v>305</v>
      </c>
      <c r="F453" s="227">
        <v>1803</v>
      </c>
    </row>
    <row r="454" spans="1:10">
      <c r="B454" s="6" t="s">
        <v>30</v>
      </c>
      <c r="C454" s="386">
        <v>1861</v>
      </c>
      <c r="D454" s="6">
        <v>1540</v>
      </c>
      <c r="E454" s="6">
        <v>321</v>
      </c>
      <c r="F454" s="6">
        <v>1861</v>
      </c>
      <c r="G454" s="386">
        <v>1861</v>
      </c>
    </row>
    <row r="455" spans="1:10">
      <c r="B455" s="227" t="s">
        <v>39</v>
      </c>
      <c r="D455" s="227">
        <v>1739</v>
      </c>
      <c r="E455" s="227">
        <v>261</v>
      </c>
      <c r="F455" s="227">
        <v>2000</v>
      </c>
    </row>
    <row r="456" spans="1:10">
      <c r="B456" s="227" t="s">
        <v>25</v>
      </c>
      <c r="D456" s="227">
        <v>1803</v>
      </c>
      <c r="E456" s="227">
        <v>233</v>
      </c>
      <c r="F456" s="227">
        <v>2036</v>
      </c>
    </row>
    <row r="457" spans="1:10">
      <c r="B457" s="227" t="s">
        <v>24</v>
      </c>
      <c r="D457" s="227">
        <v>1837</v>
      </c>
      <c r="E457" s="227">
        <v>212</v>
      </c>
      <c r="F457" s="227">
        <v>2049</v>
      </c>
    </row>
    <row r="458" spans="1:10">
      <c r="B458" s="227" t="s">
        <v>23</v>
      </c>
      <c r="D458" s="227">
        <v>1799</v>
      </c>
      <c r="E458" s="227">
        <v>259</v>
      </c>
      <c r="F458" s="227">
        <v>2058</v>
      </c>
    </row>
    <row r="459" spans="1:10">
      <c r="B459" s="227" t="s">
        <v>36</v>
      </c>
      <c r="D459" s="227">
        <v>1768</v>
      </c>
      <c r="E459" s="227">
        <v>315</v>
      </c>
      <c r="F459" s="227">
        <v>2083</v>
      </c>
    </row>
    <row r="460" spans="1:10">
      <c r="B460" s="227" t="s">
        <v>29</v>
      </c>
      <c r="D460" s="227">
        <v>2113</v>
      </c>
      <c r="E460" s="227">
        <v>266</v>
      </c>
      <c r="F460" s="227">
        <v>2379</v>
      </c>
    </row>
    <row r="461" spans="1:10">
      <c r="B461" s="112" t="s">
        <v>38</v>
      </c>
      <c r="D461" s="112">
        <v>2442</v>
      </c>
      <c r="E461" s="112">
        <v>243</v>
      </c>
      <c r="F461" s="112">
        <v>2685</v>
      </c>
    </row>
    <row r="462" spans="1:10">
      <c r="B462" s="227" t="s">
        <v>31</v>
      </c>
      <c r="D462" s="227">
        <v>2575</v>
      </c>
      <c r="E462" s="227">
        <v>359</v>
      </c>
      <c r="F462" s="227">
        <v>2934</v>
      </c>
    </row>
    <row r="463" spans="1:10">
      <c r="B463" s="227" t="s">
        <v>37</v>
      </c>
      <c r="D463" s="227">
        <v>3034</v>
      </c>
      <c r="E463" s="227">
        <v>288</v>
      </c>
      <c r="F463" s="227">
        <v>3322</v>
      </c>
    </row>
    <row r="464" spans="1:10">
      <c r="A464" s="227"/>
      <c r="B464" s="227" t="s">
        <v>26</v>
      </c>
      <c r="D464" s="227">
        <v>3128</v>
      </c>
      <c r="E464" s="227">
        <v>210</v>
      </c>
      <c r="F464" s="227">
        <v>3338</v>
      </c>
      <c r="G464" s="227"/>
      <c r="H464" s="227"/>
      <c r="I464" s="227"/>
      <c r="J464" s="227"/>
    </row>
    <row r="465" spans="1:10">
      <c r="A465" s="227"/>
      <c r="B465" s="227" t="s">
        <v>33</v>
      </c>
      <c r="D465" s="227">
        <v>4801</v>
      </c>
      <c r="E465" s="227">
        <v>658</v>
      </c>
      <c r="F465" s="227">
        <v>5459</v>
      </c>
      <c r="G465" s="227"/>
      <c r="H465" s="227"/>
      <c r="I465" s="227"/>
      <c r="J465" s="227"/>
    </row>
    <row r="466" spans="1:10">
      <c r="A466" s="227"/>
      <c r="B466" s="227" t="s">
        <v>34</v>
      </c>
      <c r="D466" s="227">
        <v>4980</v>
      </c>
      <c r="E466" s="227">
        <v>1004</v>
      </c>
      <c r="F466" s="227">
        <v>5984</v>
      </c>
      <c r="G466" s="227"/>
      <c r="H466" s="227"/>
      <c r="I466" s="227"/>
      <c r="J466" s="227"/>
    </row>
    <row r="468" spans="1:10">
      <c r="A468" s="227"/>
      <c r="B468" s="227" t="s">
        <v>53</v>
      </c>
      <c r="D468" s="227">
        <v>3091</v>
      </c>
      <c r="E468" s="227">
        <v>14</v>
      </c>
      <c r="F468" s="227">
        <v>3105</v>
      </c>
      <c r="G468" s="227"/>
      <c r="H468" s="227"/>
      <c r="I468" s="227"/>
      <c r="J468" s="227"/>
    </row>
    <row r="469" spans="1:10">
      <c r="A469" s="227"/>
      <c r="B469" s="227" t="s">
        <v>86</v>
      </c>
      <c r="D469" s="227">
        <v>42918</v>
      </c>
      <c r="E469" s="227">
        <v>5543</v>
      </c>
      <c r="F469" s="227">
        <v>48461</v>
      </c>
      <c r="G469" s="227"/>
      <c r="H469" s="227"/>
      <c r="I469" s="227"/>
      <c r="J469" s="227"/>
    </row>
    <row r="470" spans="1:10">
      <c r="A470" s="227"/>
      <c r="B470" s="227" t="s">
        <v>87</v>
      </c>
      <c r="D470" s="227">
        <v>1896.52</v>
      </c>
      <c r="E470" s="227">
        <v>263.29000000000002</v>
      </c>
      <c r="F470" s="227">
        <v>2159.81</v>
      </c>
      <c r="G470" s="227"/>
      <c r="H470" s="227"/>
      <c r="I470" s="227"/>
      <c r="J470" s="227"/>
    </row>
    <row r="472" spans="1:10">
      <c r="A472" s="227" t="s">
        <v>88</v>
      </c>
      <c r="B472" s="227"/>
      <c r="C472" s="227"/>
      <c r="D472" s="227"/>
      <c r="E472" s="227"/>
      <c r="F472" s="227"/>
      <c r="G472" s="227"/>
      <c r="H472" s="227"/>
      <c r="I472" s="227"/>
      <c r="J472" s="227"/>
    </row>
    <row r="473" spans="1:10">
      <c r="A473" s="227" t="s">
        <v>524</v>
      </c>
      <c r="B473" s="227"/>
      <c r="C473" s="227"/>
      <c r="D473" s="227"/>
      <c r="E473" s="227"/>
      <c r="F473" s="227"/>
      <c r="G473" s="227"/>
      <c r="H473" s="227"/>
      <c r="I473" s="227"/>
      <c r="J473" s="227"/>
    </row>
    <row r="475" spans="1:10" s="84" customFormat="1">
      <c r="A475" s="454" t="s">
        <v>520</v>
      </c>
      <c r="B475" s="454"/>
      <c r="C475" s="454"/>
      <c r="D475" s="454"/>
      <c r="E475" s="454"/>
      <c r="F475" s="454"/>
      <c r="G475" s="454"/>
      <c r="H475" s="454"/>
      <c r="I475" s="454"/>
      <c r="J475" s="193"/>
    </row>
    <row r="476" spans="1:10" s="334" customFormat="1">
      <c r="A476" s="336"/>
      <c r="B476" s="336"/>
      <c r="C476" s="336"/>
      <c r="D476" s="336"/>
      <c r="E476" s="336"/>
      <c r="F476" s="336"/>
      <c r="G476" s="336"/>
      <c r="H476" s="336"/>
      <c r="I476" s="336"/>
      <c r="J476" s="333"/>
    </row>
    <row r="477" spans="1:10">
      <c r="B477" s="335"/>
      <c r="C477" s="335"/>
      <c r="D477" s="451" t="s">
        <v>89</v>
      </c>
      <c r="E477" s="452" t="s">
        <v>90</v>
      </c>
    </row>
    <row r="478" spans="1:10">
      <c r="B478" s="227" t="s">
        <v>30</v>
      </c>
      <c r="C478" s="227">
        <v>2011</v>
      </c>
      <c r="D478" s="227">
        <v>60</v>
      </c>
      <c r="E478" s="227">
        <v>219</v>
      </c>
      <c r="F478" s="227"/>
      <c r="G478" s="227"/>
      <c r="H478" s="227"/>
      <c r="I478" s="227"/>
      <c r="J478" s="227"/>
    </row>
    <row r="479" spans="1:10">
      <c r="B479" s="227" t="s">
        <v>30</v>
      </c>
      <c r="C479" s="227">
        <v>2012</v>
      </c>
      <c r="D479" s="227">
        <v>51</v>
      </c>
      <c r="E479" s="227">
        <v>252</v>
      </c>
      <c r="F479" s="227"/>
      <c r="G479" s="227"/>
      <c r="H479" s="227"/>
      <c r="I479" s="227"/>
      <c r="J479" s="227"/>
    </row>
    <row r="480" spans="1:10">
      <c r="B480" s="227" t="s">
        <v>30</v>
      </c>
      <c r="C480" s="227">
        <v>2013</v>
      </c>
      <c r="D480" s="227">
        <v>62</v>
      </c>
      <c r="E480" s="227">
        <v>274</v>
      </c>
      <c r="F480" s="227"/>
      <c r="G480" s="227"/>
      <c r="H480" s="227"/>
      <c r="I480" s="227"/>
      <c r="J480" s="227"/>
    </row>
    <row r="481" spans="1:5">
      <c r="B481" s="227" t="s">
        <v>30</v>
      </c>
      <c r="C481" s="227">
        <v>2014</v>
      </c>
      <c r="D481" s="227">
        <v>92</v>
      </c>
      <c r="E481" s="227">
        <v>275</v>
      </c>
    </row>
    <row r="482" spans="1:5">
      <c r="B482" s="227" t="s">
        <v>30</v>
      </c>
      <c r="C482" s="227">
        <v>2015</v>
      </c>
      <c r="D482" s="227">
        <v>90</v>
      </c>
      <c r="E482" s="227">
        <v>277</v>
      </c>
    </row>
    <row r="483" spans="1:5">
      <c r="B483" s="227" t="s">
        <v>30</v>
      </c>
      <c r="C483" s="227">
        <v>2016</v>
      </c>
      <c r="D483" s="227">
        <v>96</v>
      </c>
      <c r="E483" s="227">
        <v>286</v>
      </c>
    </row>
    <row r="484" spans="1:5">
      <c r="B484" s="227" t="s">
        <v>30</v>
      </c>
      <c r="C484" s="227">
        <v>2017</v>
      </c>
      <c r="D484" s="227">
        <v>88</v>
      </c>
      <c r="E484" s="227">
        <v>255</v>
      </c>
    </row>
    <row r="485" spans="1:5">
      <c r="B485" s="227" t="s">
        <v>30</v>
      </c>
      <c r="C485" s="227">
        <v>2018</v>
      </c>
      <c r="D485" s="227">
        <v>84</v>
      </c>
      <c r="E485" s="227">
        <v>237</v>
      </c>
    </row>
    <row r="486" spans="1:5">
      <c r="B486" s="6" t="s">
        <v>378</v>
      </c>
      <c r="C486" s="6">
        <v>0</v>
      </c>
      <c r="D486" s="6">
        <v>623</v>
      </c>
      <c r="E486" s="6">
        <v>2075</v>
      </c>
    </row>
    <row r="487" spans="1:5">
      <c r="A487" s="227"/>
    </row>
    <row r="488" spans="1:5">
      <c r="A488" s="227" t="s">
        <v>88</v>
      </c>
      <c r="B488" s="227"/>
      <c r="C488" s="227"/>
      <c r="D488" s="227"/>
      <c r="E488" s="227"/>
    </row>
    <row r="489" spans="1:5">
      <c r="A489" s="227" t="s">
        <v>525</v>
      </c>
      <c r="B489" s="227"/>
      <c r="C489" s="227"/>
      <c r="D489" s="227"/>
      <c r="E489" s="227"/>
    </row>
  </sheetData>
  <sortState ref="B256:I258">
    <sortCondition descending="1" ref="I256:I258"/>
  </sortState>
  <mergeCells count="40">
    <mergeCell ref="A281:I281"/>
    <mergeCell ref="A283:I283"/>
    <mergeCell ref="A360:I360"/>
    <mergeCell ref="A361:I361"/>
    <mergeCell ref="A395:I395"/>
    <mergeCell ref="A242:I242"/>
    <mergeCell ref="A269:I269"/>
    <mergeCell ref="A270:I270"/>
    <mergeCell ref="A271:I271"/>
    <mergeCell ref="A280:I280"/>
    <mergeCell ref="A152:I152"/>
    <mergeCell ref="A165:I165"/>
    <mergeCell ref="A239:I239"/>
    <mergeCell ref="A240:I240"/>
    <mergeCell ref="A163:I163"/>
    <mergeCell ref="A153:I153"/>
    <mergeCell ref="A162:I162"/>
    <mergeCell ref="A1:I1"/>
    <mergeCell ref="A28:I28"/>
    <mergeCell ref="A29:I29"/>
    <mergeCell ref="A31:I31"/>
    <mergeCell ref="A151:I151"/>
    <mergeCell ref="A124:I124"/>
    <mergeCell ref="A41:I41"/>
    <mergeCell ref="A42:I42"/>
    <mergeCell ref="A44:I44"/>
    <mergeCell ref="A121:I121"/>
    <mergeCell ref="A122:I122"/>
    <mergeCell ref="A475:I475"/>
    <mergeCell ref="A443:I443"/>
    <mergeCell ref="A363:I363"/>
    <mergeCell ref="A390:I390"/>
    <mergeCell ref="A392:B392"/>
    <mergeCell ref="A393:B393"/>
    <mergeCell ref="A391:I391"/>
    <mergeCell ref="A425:I425"/>
    <mergeCell ref="A440:I440"/>
    <mergeCell ref="A441:I441"/>
    <mergeCell ref="A421:I421"/>
    <mergeCell ref="A422:I42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116"/>
  <sheetViews>
    <sheetView topLeftCell="A31" workbookViewId="0">
      <selection activeCell="K53" sqref="K53"/>
    </sheetView>
  </sheetViews>
  <sheetFormatPr defaultRowHeight="15"/>
  <cols>
    <col min="2" max="2" width="26.42578125" bestFit="1" customWidth="1"/>
  </cols>
  <sheetData>
    <row r="1" spans="1:18" s="272" customFormat="1" ht="14.25" customHeight="1">
      <c r="A1" s="459" t="s">
        <v>91</v>
      </c>
      <c r="B1" s="459"/>
      <c r="C1" s="459"/>
      <c r="D1" s="459"/>
      <c r="E1" s="459"/>
      <c r="F1" s="459"/>
      <c r="G1" s="459"/>
      <c r="H1" s="459"/>
      <c r="I1" s="459"/>
      <c r="J1" s="459"/>
      <c r="K1" s="459"/>
      <c r="L1" s="459"/>
      <c r="M1" s="459"/>
      <c r="N1" s="459"/>
      <c r="O1" s="459"/>
      <c r="P1" s="459"/>
      <c r="Q1" s="459"/>
      <c r="R1" s="459"/>
    </row>
    <row r="2" spans="1:18" s="300" customFormat="1"/>
    <row r="3" spans="1:18" s="300" customFormat="1" ht="24">
      <c r="C3" s="82" t="s">
        <v>92</v>
      </c>
      <c r="D3" s="82" t="s">
        <v>48</v>
      </c>
      <c r="E3" s="300" t="s">
        <v>474</v>
      </c>
      <c r="F3" s="389" t="s">
        <v>472</v>
      </c>
      <c r="G3" s="389" t="s">
        <v>473</v>
      </c>
    </row>
    <row r="4" spans="1:18" s="300" customFormat="1">
      <c r="B4" s="112" t="s">
        <v>19</v>
      </c>
      <c r="C4" s="215">
        <v>3.9E-2</v>
      </c>
      <c r="D4" s="112">
        <v>1.1000000000000001</v>
      </c>
      <c r="F4" s="390">
        <v>0.17</v>
      </c>
      <c r="G4" s="390">
        <v>0.12</v>
      </c>
    </row>
    <row r="5" spans="1:18" s="300" customFormat="1">
      <c r="B5" s="349" t="s">
        <v>20</v>
      </c>
      <c r="C5" s="198">
        <v>4.1000000000000002E-2</v>
      </c>
      <c r="D5" s="349">
        <v>0.6</v>
      </c>
      <c r="F5" s="390">
        <v>0.17</v>
      </c>
      <c r="G5" s="390">
        <v>0.12</v>
      </c>
    </row>
    <row r="6" spans="1:18" s="300" customFormat="1">
      <c r="B6" s="112" t="s">
        <v>21</v>
      </c>
      <c r="C6" s="215">
        <v>4.2000000000000003E-2</v>
      </c>
      <c r="D6" s="112">
        <v>0.7</v>
      </c>
      <c r="F6" s="390">
        <v>0.17</v>
      </c>
      <c r="G6" s="390">
        <v>0.12</v>
      </c>
    </row>
    <row r="7" spans="1:18" s="300" customFormat="1">
      <c r="B7" s="112" t="s">
        <v>391</v>
      </c>
      <c r="C7" s="215">
        <v>5.7000000000000002E-2</v>
      </c>
      <c r="D7" s="112">
        <v>1.1000000000000001</v>
      </c>
      <c r="F7" s="390">
        <v>0.17</v>
      </c>
      <c r="G7" s="390">
        <v>0.12</v>
      </c>
    </row>
    <row r="8" spans="1:18" s="300" customFormat="1">
      <c r="B8" s="112" t="s">
        <v>23</v>
      </c>
      <c r="C8" s="215">
        <v>7.0000000000000007E-2</v>
      </c>
      <c r="D8" s="112">
        <v>0.8</v>
      </c>
      <c r="F8" s="390">
        <v>0.17</v>
      </c>
      <c r="G8" s="390">
        <v>0.12</v>
      </c>
    </row>
    <row r="9" spans="1:18" s="300" customFormat="1">
      <c r="B9" s="349" t="s">
        <v>24</v>
      </c>
      <c r="C9" s="198">
        <v>7.5999999999999998E-2</v>
      </c>
      <c r="D9" s="349">
        <v>0.6</v>
      </c>
      <c r="F9" s="390">
        <v>0.17</v>
      </c>
      <c r="G9" s="390">
        <v>0.12</v>
      </c>
    </row>
    <row r="10" spans="1:18" s="300" customFormat="1">
      <c r="B10" s="112" t="s">
        <v>25</v>
      </c>
      <c r="C10" s="215">
        <v>8.1000000000000003E-2</v>
      </c>
      <c r="D10" s="112">
        <v>0.7</v>
      </c>
      <c r="F10" s="390">
        <v>0.17</v>
      </c>
      <c r="G10" s="390">
        <v>0.12</v>
      </c>
    </row>
    <row r="11" spans="1:18" s="300" customFormat="1">
      <c r="B11" s="300" t="s">
        <v>26</v>
      </c>
      <c r="C11" s="198">
        <v>8.5999999999999993E-2</v>
      </c>
      <c r="D11" s="300">
        <v>0.7</v>
      </c>
      <c r="F11" s="390">
        <v>0.17</v>
      </c>
      <c r="G11" s="390">
        <v>0.12</v>
      </c>
    </row>
    <row r="12" spans="1:18" s="300" customFormat="1">
      <c r="B12" s="112" t="s">
        <v>27</v>
      </c>
      <c r="C12" s="215">
        <v>8.7999999999999995E-2</v>
      </c>
      <c r="D12" s="112">
        <v>1.1000000000000001</v>
      </c>
      <c r="F12" s="390">
        <v>0.17</v>
      </c>
      <c r="G12" s="390">
        <v>0.12</v>
      </c>
    </row>
    <row r="13" spans="1:18" s="300" customFormat="1">
      <c r="B13" s="349" t="s">
        <v>28</v>
      </c>
      <c r="C13" s="198">
        <v>0.10299999999999999</v>
      </c>
      <c r="D13" s="349">
        <v>1.7</v>
      </c>
      <c r="F13" s="390">
        <v>0.17</v>
      </c>
      <c r="G13" s="390">
        <v>0.12</v>
      </c>
    </row>
    <row r="14" spans="1:18" s="300" customFormat="1">
      <c r="B14" s="112" t="s">
        <v>29</v>
      </c>
      <c r="C14" s="215">
        <v>0.115</v>
      </c>
      <c r="D14" s="112">
        <v>0.8</v>
      </c>
      <c r="F14" s="390">
        <v>0.17</v>
      </c>
      <c r="G14" s="390">
        <v>0.12</v>
      </c>
    </row>
    <row r="15" spans="1:18" s="300" customFormat="1">
      <c r="B15" s="6" t="s">
        <v>30</v>
      </c>
      <c r="D15" s="6">
        <v>1</v>
      </c>
      <c r="E15" s="213">
        <v>0.124</v>
      </c>
      <c r="F15" s="390">
        <v>0.17</v>
      </c>
      <c r="G15" s="390">
        <v>0.12</v>
      </c>
    </row>
    <row r="16" spans="1:18" s="300" customFormat="1">
      <c r="B16" s="349" t="s">
        <v>31</v>
      </c>
      <c r="C16" s="198">
        <v>0.127</v>
      </c>
      <c r="D16" s="349">
        <v>0.9</v>
      </c>
      <c r="F16" s="390">
        <v>0.17</v>
      </c>
      <c r="G16" s="390">
        <v>0.12</v>
      </c>
    </row>
    <row r="17" spans="1:18" s="300" customFormat="1">
      <c r="B17" s="300" t="s">
        <v>43</v>
      </c>
      <c r="C17" s="198">
        <v>0.13600000000000001</v>
      </c>
      <c r="D17" s="300">
        <v>2.5</v>
      </c>
      <c r="F17" s="390">
        <v>0.17</v>
      </c>
      <c r="G17" s="390">
        <v>0.12</v>
      </c>
    </row>
    <row r="18" spans="1:18" s="300" customFormat="1">
      <c r="B18" s="349" t="s">
        <v>33</v>
      </c>
      <c r="C18" s="198">
        <v>0.155</v>
      </c>
      <c r="D18" s="349">
        <v>1</v>
      </c>
      <c r="F18" s="390">
        <v>0.17</v>
      </c>
      <c r="G18" s="390">
        <v>0.12</v>
      </c>
    </row>
    <row r="19" spans="1:18" s="300" customFormat="1">
      <c r="B19" s="112" t="s">
        <v>34</v>
      </c>
      <c r="C19" s="215">
        <v>0.19600000000000001</v>
      </c>
      <c r="D19" s="112">
        <v>0.8</v>
      </c>
      <c r="F19" s="390">
        <v>0.17</v>
      </c>
      <c r="G19" s="390">
        <v>0.12</v>
      </c>
      <c r="K19" s="20"/>
      <c r="L19" s="20"/>
      <c r="M19" s="20"/>
      <c r="N19" s="20"/>
      <c r="O19" s="20"/>
      <c r="P19" s="20"/>
    </row>
    <row r="20" spans="1:18" s="300" customFormat="1">
      <c r="B20" s="112" t="s">
        <v>35</v>
      </c>
      <c r="C20" s="215">
        <v>0.19900000000000001</v>
      </c>
      <c r="D20" s="112">
        <v>2.7</v>
      </c>
      <c r="F20" s="390">
        <v>0.17</v>
      </c>
      <c r="G20" s="390">
        <v>0.12</v>
      </c>
    </row>
    <row r="21" spans="1:18" s="300" customFormat="1">
      <c r="B21" s="349" t="s">
        <v>36</v>
      </c>
      <c r="C21" s="198">
        <v>0.20200000000000001</v>
      </c>
      <c r="D21" s="349">
        <v>1.5</v>
      </c>
      <c r="F21" s="390">
        <v>0.17</v>
      </c>
      <c r="G21" s="390">
        <v>0.12</v>
      </c>
    </row>
    <row r="22" spans="1:18" s="300" customFormat="1">
      <c r="B22" s="112" t="s">
        <v>37</v>
      </c>
      <c r="C22" s="215">
        <v>0.20799999999999999</v>
      </c>
      <c r="D22" s="112">
        <v>1.1000000000000001</v>
      </c>
      <c r="F22" s="390">
        <v>0.17</v>
      </c>
      <c r="G22" s="390">
        <v>0.12</v>
      </c>
    </row>
    <row r="23" spans="1:18" s="300" customFormat="1">
      <c r="B23" s="112" t="s">
        <v>38</v>
      </c>
      <c r="C23" s="215">
        <v>0.218</v>
      </c>
      <c r="D23" s="112">
        <v>1.1000000000000001</v>
      </c>
      <c r="F23" s="390">
        <v>0.17</v>
      </c>
      <c r="G23" s="390">
        <v>0.12</v>
      </c>
    </row>
    <row r="24" spans="1:18" s="300" customFormat="1">
      <c r="B24" s="349" t="s">
        <v>39</v>
      </c>
      <c r="C24" s="198">
        <v>0.219</v>
      </c>
      <c r="D24" s="349">
        <v>2.2999999999999998</v>
      </c>
      <c r="F24" s="390">
        <v>0.17</v>
      </c>
      <c r="G24" s="390">
        <v>0.12</v>
      </c>
      <c r="K24" s="20"/>
      <c r="L24" s="20"/>
      <c r="M24" s="20"/>
      <c r="N24" s="20"/>
      <c r="O24" s="20"/>
      <c r="P24" s="20"/>
    </row>
    <row r="25" spans="1:18" s="300" customFormat="1">
      <c r="B25" s="92" t="s">
        <v>64</v>
      </c>
      <c r="C25" s="170">
        <v>0.16700000000000001</v>
      </c>
      <c r="D25" s="184" t="s">
        <v>61</v>
      </c>
    </row>
    <row r="26" spans="1:18" s="300" customFormat="1">
      <c r="B26" s="93" t="s">
        <v>55</v>
      </c>
      <c r="C26" s="170">
        <v>0.123</v>
      </c>
      <c r="D26" s="184" t="s">
        <v>60</v>
      </c>
      <c r="K26" s="20"/>
      <c r="L26" s="20"/>
      <c r="M26" s="20"/>
      <c r="N26" s="20"/>
      <c r="O26" s="20"/>
      <c r="P26" s="20"/>
    </row>
    <row r="27" spans="1:18" s="300" customFormat="1"/>
    <row r="28" spans="1:18" s="300" customFormat="1" ht="14.25" customHeight="1">
      <c r="A28" s="455" t="s">
        <v>94</v>
      </c>
      <c r="B28" s="455"/>
      <c r="C28" s="455"/>
      <c r="D28" s="455"/>
      <c r="E28" s="455"/>
      <c r="F28" s="455"/>
      <c r="G28" s="455"/>
      <c r="H28" s="455"/>
      <c r="I28" s="455"/>
    </row>
    <row r="29" spans="1:18" s="300" customFormat="1">
      <c r="A29" s="455" t="s">
        <v>95</v>
      </c>
      <c r="B29" s="455"/>
      <c r="C29" s="455"/>
      <c r="D29" s="455"/>
      <c r="E29" s="455"/>
      <c r="F29" s="455"/>
      <c r="G29" s="455"/>
      <c r="H29" s="455"/>
      <c r="I29" s="455"/>
    </row>
    <row r="30" spans="1:18">
      <c r="A30" s="256"/>
      <c r="B30" s="256"/>
      <c r="C30" s="256"/>
      <c r="D30" s="256"/>
      <c r="E30" s="256"/>
      <c r="F30" s="256"/>
      <c r="G30" s="256"/>
      <c r="H30" s="256"/>
      <c r="I30" s="256"/>
      <c r="J30" s="227"/>
      <c r="K30" s="227"/>
      <c r="L30" s="227"/>
      <c r="M30" s="227"/>
      <c r="N30" s="227"/>
      <c r="O30" s="227"/>
      <c r="P30" s="227"/>
      <c r="Q30" s="227"/>
      <c r="R30" s="227"/>
    </row>
    <row r="31" spans="1:18" s="272" customFormat="1" ht="14.25" customHeight="1">
      <c r="A31" s="459" t="s">
        <v>431</v>
      </c>
      <c r="B31" s="459"/>
      <c r="C31" s="459"/>
      <c r="D31" s="459"/>
      <c r="E31" s="459"/>
      <c r="F31" s="459"/>
      <c r="G31" s="459"/>
      <c r="H31" s="459"/>
      <c r="I31" s="459"/>
      <c r="J31" s="459"/>
      <c r="K31" s="459"/>
      <c r="L31" s="459"/>
      <c r="M31" s="459"/>
      <c r="N31" s="459"/>
      <c r="O31" s="459"/>
      <c r="P31" s="459"/>
      <c r="Q31" s="459"/>
      <c r="R31" s="459"/>
    </row>
    <row r="32" spans="1:18">
      <c r="A32" s="256"/>
      <c r="B32" s="256"/>
      <c r="C32" s="256"/>
      <c r="D32" s="256"/>
      <c r="E32" s="256"/>
      <c r="F32" s="256"/>
      <c r="G32" s="256"/>
      <c r="H32" s="256"/>
      <c r="I32" s="256"/>
      <c r="J32" s="227"/>
      <c r="K32" s="227"/>
      <c r="L32" s="227"/>
      <c r="M32" s="227"/>
      <c r="N32" s="227"/>
      <c r="O32" s="227"/>
      <c r="P32" s="227"/>
      <c r="Q32" s="227"/>
      <c r="R32" s="227"/>
    </row>
    <row r="33" spans="1:16" ht="24">
      <c r="A33" s="227"/>
      <c r="B33" s="82"/>
      <c r="C33" s="82" t="s">
        <v>92</v>
      </c>
      <c r="D33" s="82" t="s">
        <v>48</v>
      </c>
      <c r="E33" s="227"/>
      <c r="F33" s="227"/>
      <c r="G33" s="227"/>
      <c r="H33" s="227"/>
      <c r="I33" s="227"/>
      <c r="J33" s="227"/>
      <c r="K33" s="227"/>
      <c r="L33" s="227"/>
      <c r="M33" s="227"/>
      <c r="N33" s="227"/>
      <c r="O33" s="227"/>
      <c r="P33" s="227"/>
    </row>
    <row r="34" spans="1:16">
      <c r="A34" s="227"/>
      <c r="B34" s="76">
        <v>2013</v>
      </c>
      <c r="C34" s="172">
        <v>0.127</v>
      </c>
      <c r="D34" s="184">
        <v>1.2</v>
      </c>
      <c r="E34" s="227"/>
      <c r="F34" s="227"/>
      <c r="G34" s="227"/>
      <c r="H34" s="227"/>
      <c r="I34" s="227"/>
      <c r="J34" s="227"/>
      <c r="K34" s="227"/>
      <c r="L34" s="227"/>
      <c r="M34" s="227"/>
      <c r="N34" s="227"/>
      <c r="O34" s="227"/>
      <c r="P34" s="227"/>
    </row>
    <row r="35" spans="1:16">
      <c r="A35" s="227"/>
      <c r="B35" s="76">
        <v>2014</v>
      </c>
      <c r="C35" s="172">
        <v>0.13100000000000001</v>
      </c>
      <c r="D35" s="184">
        <v>1.4</v>
      </c>
      <c r="E35" s="227"/>
      <c r="F35" s="227"/>
      <c r="G35" s="227"/>
      <c r="H35" s="227"/>
      <c r="I35" s="227"/>
      <c r="J35" s="227"/>
      <c r="K35" s="227"/>
      <c r="L35" s="227"/>
      <c r="M35" s="227"/>
      <c r="N35" s="227"/>
      <c r="O35" s="227"/>
      <c r="P35" s="227"/>
    </row>
    <row r="36" spans="1:16">
      <c r="A36" s="227"/>
      <c r="B36" s="76">
        <v>2015</v>
      </c>
      <c r="C36" s="337">
        <v>0.128</v>
      </c>
      <c r="D36" s="338">
        <v>1.2</v>
      </c>
      <c r="E36" s="227"/>
      <c r="F36" s="227"/>
      <c r="G36" s="227"/>
      <c r="H36" s="227"/>
      <c r="I36" s="227"/>
      <c r="J36" s="227"/>
      <c r="K36" s="227"/>
      <c r="L36" s="227"/>
      <c r="M36" s="227"/>
      <c r="N36" s="227"/>
      <c r="O36" s="227"/>
      <c r="P36" s="227"/>
    </row>
    <row r="37" spans="1:16">
      <c r="A37" s="227"/>
      <c r="B37" s="77">
        <v>2016</v>
      </c>
      <c r="C37" s="337">
        <v>0.126</v>
      </c>
      <c r="D37" s="338">
        <v>1.2</v>
      </c>
      <c r="E37" s="227"/>
      <c r="F37" s="227"/>
      <c r="G37" s="227"/>
      <c r="H37" s="227"/>
      <c r="I37" s="227"/>
      <c r="J37" s="227"/>
      <c r="K37" s="227"/>
      <c r="L37" s="227"/>
      <c r="M37" s="227"/>
      <c r="N37" s="227"/>
      <c r="O37" s="227"/>
      <c r="P37" s="227"/>
    </row>
    <row r="38" spans="1:16">
      <c r="A38" s="227"/>
      <c r="B38" s="77">
        <v>2017</v>
      </c>
      <c r="C38" s="337">
        <v>0.124</v>
      </c>
      <c r="D38" s="338">
        <v>1</v>
      </c>
      <c r="E38" s="227"/>
      <c r="F38" s="227"/>
      <c r="G38" s="227"/>
      <c r="H38" s="227"/>
      <c r="I38" s="227"/>
      <c r="J38" s="227"/>
      <c r="K38" s="227"/>
      <c r="L38" s="227"/>
      <c r="M38" s="227"/>
      <c r="N38" s="227"/>
      <c r="O38" s="227"/>
      <c r="P38" s="227"/>
    </row>
    <row r="40" spans="1:16" ht="14.25" customHeight="1">
      <c r="A40" s="455" t="s">
        <v>94</v>
      </c>
      <c r="B40" s="455"/>
      <c r="C40" s="455"/>
      <c r="D40" s="455"/>
      <c r="E40" s="455"/>
      <c r="F40" s="455"/>
      <c r="G40" s="455"/>
      <c r="H40" s="455"/>
      <c r="I40" s="455"/>
      <c r="J40" s="227"/>
      <c r="K40" s="227"/>
      <c r="L40" s="227"/>
      <c r="M40" s="227"/>
      <c r="N40" s="227"/>
      <c r="O40" s="227"/>
      <c r="P40" s="227"/>
    </row>
    <row r="41" spans="1:16">
      <c r="A41" s="455" t="s">
        <v>95</v>
      </c>
      <c r="B41" s="455"/>
      <c r="C41" s="455"/>
      <c r="D41" s="455"/>
      <c r="E41" s="455"/>
      <c r="F41" s="455"/>
      <c r="G41" s="455"/>
      <c r="H41" s="455"/>
      <c r="I41" s="455"/>
      <c r="J41" s="227"/>
      <c r="K41" s="227"/>
      <c r="L41" s="227"/>
      <c r="M41" s="227"/>
      <c r="N41" s="227"/>
      <c r="O41" s="227"/>
      <c r="P41" s="227"/>
    </row>
    <row r="43" spans="1:16" s="84" customFormat="1">
      <c r="A43" s="454" t="s">
        <v>380</v>
      </c>
      <c r="B43" s="454"/>
      <c r="C43" s="454"/>
      <c r="D43" s="454"/>
      <c r="E43" s="454"/>
      <c r="F43" s="454"/>
      <c r="G43" s="454"/>
      <c r="H43" s="454"/>
      <c r="I43" s="454"/>
      <c r="K43" s="273"/>
      <c r="L43" s="273"/>
      <c r="M43" s="273"/>
      <c r="N43" s="273"/>
      <c r="O43" s="273"/>
      <c r="P43" s="273"/>
    </row>
    <row r="44" spans="1:16">
      <c r="A44" s="227"/>
      <c r="B44" s="227"/>
      <c r="C44" s="227"/>
      <c r="D44" s="227"/>
      <c r="E44" s="227"/>
      <c r="F44" s="227"/>
      <c r="G44" s="227"/>
      <c r="H44" s="227"/>
      <c r="I44" s="227"/>
      <c r="J44" s="227"/>
      <c r="K44" s="20"/>
      <c r="L44" s="20"/>
      <c r="M44" s="20"/>
      <c r="N44" s="20"/>
      <c r="O44" s="20"/>
      <c r="P44" s="20"/>
    </row>
    <row r="45" spans="1:16" ht="24">
      <c r="A45" s="227"/>
      <c r="B45" s="1"/>
      <c r="C45" s="82" t="s">
        <v>92</v>
      </c>
      <c r="D45" s="82" t="s">
        <v>48</v>
      </c>
      <c r="E45" s="227" t="s">
        <v>504</v>
      </c>
      <c r="F45" s="227"/>
      <c r="G45" s="227"/>
      <c r="H45" s="227"/>
      <c r="I45" s="227"/>
      <c r="J45" s="227"/>
      <c r="K45" s="20"/>
      <c r="L45" s="20"/>
      <c r="M45" s="20"/>
      <c r="N45" s="20"/>
      <c r="O45" s="20"/>
      <c r="P45" s="20"/>
    </row>
    <row r="46" spans="1:16">
      <c r="A46" s="227"/>
      <c r="B46" s="227" t="s">
        <v>408</v>
      </c>
      <c r="C46" s="198">
        <v>0.318</v>
      </c>
      <c r="D46" s="227">
        <v>3.4</v>
      </c>
      <c r="E46" s="337">
        <v>0.124</v>
      </c>
      <c r="F46" s="227"/>
      <c r="G46" s="227"/>
      <c r="H46" s="227"/>
      <c r="I46" s="227"/>
      <c r="J46" s="227"/>
      <c r="K46" s="20"/>
      <c r="L46" s="20"/>
      <c r="M46" s="20"/>
      <c r="N46" s="20"/>
      <c r="O46" s="20"/>
      <c r="P46" s="20"/>
    </row>
    <row r="47" spans="1:16">
      <c r="A47" s="227"/>
      <c r="B47" s="227" t="s">
        <v>399</v>
      </c>
      <c r="C47" s="198">
        <v>0.16600000000000001</v>
      </c>
      <c r="D47" s="227">
        <v>12.3</v>
      </c>
      <c r="E47" s="337">
        <v>0.124</v>
      </c>
      <c r="F47" s="227"/>
      <c r="G47" s="227"/>
      <c r="H47" s="227"/>
      <c r="I47" s="227"/>
      <c r="J47" s="227"/>
      <c r="K47" s="20"/>
      <c r="L47" s="20"/>
      <c r="M47" s="20"/>
      <c r="N47" s="20"/>
      <c r="O47" s="20"/>
      <c r="P47" s="20"/>
    </row>
    <row r="48" spans="1:16">
      <c r="A48" s="227"/>
      <c r="B48" s="227" t="s">
        <v>398</v>
      </c>
      <c r="C48" s="198">
        <v>0.10299999999999999</v>
      </c>
      <c r="D48" s="227">
        <v>2.2000000000000002</v>
      </c>
      <c r="E48" s="337">
        <v>0.124</v>
      </c>
      <c r="F48" s="227"/>
      <c r="G48" s="227"/>
      <c r="H48" s="227"/>
      <c r="I48" s="227"/>
      <c r="J48" s="227"/>
      <c r="K48" s="20"/>
      <c r="L48" s="20"/>
      <c r="M48" s="20"/>
      <c r="N48" s="20"/>
      <c r="O48" s="20"/>
      <c r="P48" s="20"/>
    </row>
    <row r="49" spans="1:16">
      <c r="A49" s="227"/>
      <c r="B49" s="227" t="s">
        <v>396</v>
      </c>
      <c r="C49" s="198">
        <v>0.1</v>
      </c>
      <c r="D49" s="227">
        <v>4.0999999999999996</v>
      </c>
      <c r="E49" s="337">
        <v>0.124</v>
      </c>
      <c r="F49" s="227"/>
      <c r="G49" s="227"/>
      <c r="H49" s="227"/>
      <c r="I49" s="227"/>
      <c r="J49" s="227"/>
      <c r="K49" s="20"/>
      <c r="L49" s="20"/>
      <c r="M49" s="20"/>
      <c r="N49" s="20"/>
      <c r="O49" s="20"/>
      <c r="P49" s="20"/>
    </row>
    <row r="50" spans="1:16">
      <c r="A50" s="227"/>
      <c r="B50" s="227" t="s">
        <v>397</v>
      </c>
      <c r="C50" s="198">
        <v>0.08</v>
      </c>
      <c r="D50" s="227">
        <v>4</v>
      </c>
      <c r="E50" s="337">
        <v>0.124</v>
      </c>
      <c r="F50" s="227"/>
      <c r="G50" s="227"/>
      <c r="H50" s="227"/>
      <c r="I50" s="227"/>
      <c r="J50" s="227"/>
      <c r="K50" s="20"/>
      <c r="L50" s="20"/>
      <c r="M50" s="20"/>
      <c r="N50" s="20"/>
      <c r="O50" s="20"/>
      <c r="P50" s="20"/>
    </row>
    <row r="51" spans="1:16">
      <c r="A51" s="227"/>
      <c r="B51" t="s">
        <v>402</v>
      </c>
      <c r="C51" s="442">
        <v>5.6000000000000001E-2</v>
      </c>
      <c r="D51" s="441">
        <v>2.4</v>
      </c>
      <c r="E51" s="337">
        <v>0.124</v>
      </c>
      <c r="F51" s="227"/>
      <c r="G51" s="227"/>
      <c r="H51" s="227"/>
      <c r="I51" s="227"/>
      <c r="J51" s="227"/>
      <c r="K51" s="20"/>
      <c r="L51" s="20"/>
      <c r="M51" s="20"/>
      <c r="N51" s="20"/>
      <c r="O51" s="20"/>
      <c r="P51" s="20"/>
    </row>
    <row r="52" spans="1:16">
      <c r="A52" s="227"/>
      <c r="B52" s="227" t="s">
        <v>400</v>
      </c>
      <c r="C52" s="198">
        <v>4.9000000000000002E-2</v>
      </c>
      <c r="D52" s="227">
        <v>5.5</v>
      </c>
      <c r="E52" s="337">
        <v>0.124</v>
      </c>
      <c r="F52" s="227"/>
      <c r="G52" s="227"/>
      <c r="H52" s="227"/>
      <c r="I52" s="227"/>
      <c r="J52" s="227"/>
      <c r="K52" s="20"/>
      <c r="L52" s="20"/>
      <c r="M52" s="20"/>
      <c r="N52" s="20"/>
      <c r="O52" s="20"/>
      <c r="P52" s="20"/>
    </row>
    <row r="53" spans="1:16">
      <c r="A53" s="227"/>
      <c r="B53" s="227" t="s">
        <v>418</v>
      </c>
      <c r="C53" s="442">
        <v>3.5999999999999997E-2</v>
      </c>
      <c r="D53" s="441">
        <v>2.1</v>
      </c>
      <c r="E53" s="337">
        <v>0.124</v>
      </c>
      <c r="F53" s="227"/>
      <c r="G53" s="227"/>
      <c r="H53" s="227"/>
      <c r="I53" s="227"/>
      <c r="J53" s="227"/>
      <c r="K53" s="20"/>
      <c r="L53" s="20"/>
      <c r="M53" s="20"/>
      <c r="N53" s="20"/>
      <c r="O53" s="20"/>
      <c r="P53" s="20"/>
    </row>
    <row r="54" spans="1:16">
      <c r="A54" s="227"/>
      <c r="B54" s="227" t="s">
        <v>403</v>
      </c>
      <c r="C54" s="198">
        <v>3.1E-2</v>
      </c>
      <c r="D54" s="227">
        <v>3.4</v>
      </c>
      <c r="E54" s="337">
        <v>0.124</v>
      </c>
      <c r="F54" s="227"/>
      <c r="G54" s="227"/>
      <c r="H54" s="227"/>
      <c r="I54" s="227"/>
      <c r="J54" s="227"/>
      <c r="K54" s="20"/>
      <c r="L54" s="20"/>
      <c r="M54" s="20"/>
      <c r="N54" s="20"/>
      <c r="O54" s="20"/>
      <c r="P54" s="20"/>
    </row>
    <row r="55" spans="1:16">
      <c r="A55" s="227"/>
      <c r="B55" t="s">
        <v>409</v>
      </c>
      <c r="C55" s="442">
        <v>2.4E-2</v>
      </c>
      <c r="D55">
        <v>1.6</v>
      </c>
      <c r="E55" s="337">
        <v>0.124</v>
      </c>
      <c r="F55" s="227"/>
      <c r="G55" s="227"/>
      <c r="H55" s="227"/>
      <c r="I55" s="227"/>
      <c r="J55" s="227"/>
      <c r="K55" s="20"/>
      <c r="L55" s="20"/>
      <c r="M55" s="20"/>
      <c r="N55" s="20"/>
      <c r="O55" s="20"/>
      <c r="P55" s="20"/>
    </row>
    <row r="56" spans="1:16">
      <c r="A56" s="227"/>
      <c r="B56" s="227" t="s">
        <v>543</v>
      </c>
      <c r="C56" s="198">
        <v>2.1999999999999999E-2</v>
      </c>
      <c r="D56" s="227">
        <v>2.2999999999999998</v>
      </c>
      <c r="E56" s="337">
        <v>0.124</v>
      </c>
      <c r="F56" s="227"/>
      <c r="G56" s="227"/>
      <c r="H56" s="227"/>
      <c r="I56" s="227"/>
      <c r="J56" s="227"/>
      <c r="K56" s="20"/>
      <c r="L56" s="20"/>
      <c r="M56" s="20"/>
      <c r="N56" s="20"/>
      <c r="O56" s="20"/>
      <c r="P56" s="20"/>
    </row>
    <row r="57" spans="1:16">
      <c r="A57" s="227"/>
      <c r="B57" s="227" t="s">
        <v>546</v>
      </c>
      <c r="C57" s="442">
        <v>3.0000000000000001E-3</v>
      </c>
      <c r="D57" s="227">
        <v>0.5</v>
      </c>
      <c r="E57" s="337">
        <v>0.124</v>
      </c>
      <c r="F57" s="227"/>
      <c r="G57" s="227"/>
      <c r="H57" s="227"/>
      <c r="I57" s="227"/>
      <c r="J57" s="227"/>
      <c r="K57" s="20"/>
      <c r="L57" s="20"/>
      <c r="M57" s="20"/>
      <c r="N57" s="20"/>
      <c r="O57" s="20"/>
      <c r="P57" s="20"/>
    </row>
    <row r="58" spans="1:16">
      <c r="A58" s="227"/>
      <c r="B58" s="227"/>
      <c r="C58" s="227"/>
      <c r="D58" s="227"/>
      <c r="E58" s="227"/>
      <c r="F58" s="227"/>
      <c r="G58" s="227"/>
      <c r="H58" s="227"/>
      <c r="I58" s="227"/>
      <c r="J58" s="227"/>
      <c r="K58" s="20"/>
      <c r="L58" s="20"/>
      <c r="M58" s="20"/>
      <c r="N58" s="20"/>
      <c r="O58" s="20"/>
      <c r="P58" s="20"/>
    </row>
    <row r="59" spans="1:16">
      <c r="A59" s="227"/>
      <c r="B59" s="227"/>
      <c r="C59" s="227"/>
      <c r="D59" s="227"/>
      <c r="E59" s="227"/>
      <c r="F59" s="227"/>
      <c r="G59" s="227"/>
      <c r="H59" s="227"/>
      <c r="I59" s="227"/>
      <c r="J59" s="227"/>
      <c r="K59" s="20"/>
      <c r="L59" s="20"/>
      <c r="M59" s="20"/>
      <c r="N59" s="20"/>
      <c r="O59" s="20"/>
      <c r="P59" s="20"/>
    </row>
    <row r="60" spans="1:16">
      <c r="A60" s="227"/>
      <c r="B60" s="227"/>
      <c r="C60" s="227"/>
      <c r="D60" s="227"/>
      <c r="E60" s="227"/>
      <c r="F60" s="227"/>
      <c r="G60" s="227"/>
      <c r="H60" s="227"/>
      <c r="I60" s="227"/>
      <c r="J60" s="227"/>
      <c r="K60" s="20"/>
      <c r="L60" s="20"/>
      <c r="M60" s="20"/>
      <c r="N60" s="20"/>
      <c r="O60" s="20"/>
      <c r="P60" s="20"/>
    </row>
    <row r="62" spans="1:16" ht="14.25" customHeight="1">
      <c r="J62" s="227"/>
      <c r="K62" s="227"/>
      <c r="L62" s="227"/>
      <c r="M62" s="227"/>
      <c r="N62" s="227"/>
      <c r="O62" s="227"/>
      <c r="P62" s="227"/>
    </row>
    <row r="64" spans="1:16">
      <c r="A64" s="4"/>
      <c r="B64" s="4"/>
      <c r="C64" s="4"/>
      <c r="D64" s="4"/>
      <c r="E64" s="4"/>
      <c r="F64" s="4"/>
      <c r="G64" s="4"/>
      <c r="H64" s="4"/>
      <c r="I64" s="4"/>
    </row>
    <row r="115" spans="1:9">
      <c r="A115" s="455" t="s">
        <v>94</v>
      </c>
      <c r="B115" s="455"/>
      <c r="C115" s="455"/>
      <c r="D115" s="455"/>
      <c r="E115" s="455"/>
      <c r="F115" s="455"/>
      <c r="G115" s="455"/>
      <c r="H115" s="455"/>
      <c r="I115" s="455"/>
    </row>
    <row r="116" spans="1:9">
      <c r="A116" s="455" t="s">
        <v>95</v>
      </c>
      <c r="B116" s="455"/>
      <c r="C116" s="455"/>
      <c r="D116" s="455"/>
      <c r="E116" s="455"/>
      <c r="F116" s="455"/>
      <c r="G116" s="455"/>
      <c r="H116" s="455"/>
      <c r="I116" s="455"/>
    </row>
  </sheetData>
  <sortState ref="B46:D57">
    <sortCondition descending="1" ref="C46:C57"/>
  </sortState>
  <mergeCells count="9">
    <mergeCell ref="A41:I41"/>
    <mergeCell ref="A43:I43"/>
    <mergeCell ref="A115:I115"/>
    <mergeCell ref="A116:I116"/>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54"/>
  <sheetViews>
    <sheetView topLeftCell="A37" workbookViewId="0">
      <selection activeCell="I48" sqref="I48"/>
    </sheetView>
  </sheetViews>
  <sheetFormatPr defaultRowHeight="15"/>
  <cols>
    <col min="1" max="1" width="10" customWidth="1"/>
    <col min="2" max="2" width="14.28515625" customWidth="1"/>
    <col min="3" max="3" width="9.28515625" bestFit="1" customWidth="1"/>
    <col min="4" max="4" width="9.140625" bestFit="1" customWidth="1"/>
    <col min="5" max="5" width="11.5703125" customWidth="1"/>
    <col min="6" max="6" width="11.42578125" customWidth="1"/>
    <col min="7" max="7" width="9.42578125" customWidth="1"/>
    <col min="8" max="8" width="9.140625" bestFit="1" customWidth="1"/>
    <col min="9" max="10" width="9.28515625" bestFit="1" customWidth="1"/>
    <col min="11" max="11" width="11.140625" bestFit="1" customWidth="1"/>
  </cols>
  <sheetData>
    <row r="1" spans="1:11" s="193" customFormat="1">
      <c r="A1" s="193" t="s">
        <v>96</v>
      </c>
    </row>
    <row r="3" spans="1:11" ht="36">
      <c r="A3" s="227"/>
      <c r="B3" s="227"/>
      <c r="C3" s="81" t="s">
        <v>97</v>
      </c>
      <c r="D3" s="81" t="s">
        <v>98</v>
      </c>
      <c r="E3" s="81" t="s">
        <v>99</v>
      </c>
      <c r="F3" s="81" t="s">
        <v>100</v>
      </c>
      <c r="G3" s="81" t="s">
        <v>101</v>
      </c>
      <c r="H3" s="81" t="s">
        <v>102</v>
      </c>
      <c r="I3" s="81" t="s">
        <v>103</v>
      </c>
      <c r="J3" s="81" t="s">
        <v>104</v>
      </c>
      <c r="K3" s="81" t="s">
        <v>105</v>
      </c>
    </row>
    <row r="4" spans="1:11">
      <c r="A4" s="63"/>
      <c r="B4" s="63" t="s">
        <v>36</v>
      </c>
      <c r="C4" s="230">
        <v>1312</v>
      </c>
      <c r="D4" s="230">
        <v>789</v>
      </c>
      <c r="E4" s="230">
        <v>1511</v>
      </c>
      <c r="F4" s="230">
        <v>1177</v>
      </c>
      <c r="G4" s="230">
        <v>1078</v>
      </c>
      <c r="H4" s="230">
        <v>848</v>
      </c>
      <c r="I4" s="230">
        <v>1049</v>
      </c>
      <c r="J4" s="230">
        <v>7763</v>
      </c>
      <c r="K4" s="230">
        <v>93158</v>
      </c>
    </row>
    <row r="5" spans="1:11">
      <c r="A5" s="63"/>
      <c r="B5" s="63" t="s">
        <v>24</v>
      </c>
      <c r="C5" s="230">
        <v>1671</v>
      </c>
      <c r="D5" s="230">
        <v>870</v>
      </c>
      <c r="E5" s="230">
        <v>1699</v>
      </c>
      <c r="F5" s="230">
        <v>1059</v>
      </c>
      <c r="G5" s="230">
        <v>1125</v>
      </c>
      <c r="H5" s="230">
        <v>1025</v>
      </c>
      <c r="I5" s="230">
        <v>1304</v>
      </c>
      <c r="J5" s="230">
        <v>8754</v>
      </c>
      <c r="K5" s="86">
        <v>105042</v>
      </c>
    </row>
    <row r="6" spans="1:11">
      <c r="A6" s="63"/>
      <c r="B6" s="63" t="s">
        <v>23</v>
      </c>
      <c r="C6" s="230">
        <v>1397</v>
      </c>
      <c r="D6" s="230">
        <v>749</v>
      </c>
      <c r="E6" s="230">
        <v>1527</v>
      </c>
      <c r="F6" s="230">
        <v>1249</v>
      </c>
      <c r="G6" s="230">
        <v>1078</v>
      </c>
      <c r="H6" s="230">
        <v>866</v>
      </c>
      <c r="I6" s="230">
        <v>1093</v>
      </c>
      <c r="J6" s="230">
        <v>7958</v>
      </c>
      <c r="K6" s="86">
        <v>95493</v>
      </c>
    </row>
    <row r="7" spans="1:11">
      <c r="A7" s="63"/>
      <c r="B7" s="63" t="s">
        <v>33</v>
      </c>
      <c r="C7" s="230">
        <v>1132</v>
      </c>
      <c r="D7" s="230">
        <v>789</v>
      </c>
      <c r="E7" s="230">
        <v>1386</v>
      </c>
      <c r="F7" s="230">
        <v>1192</v>
      </c>
      <c r="G7" s="230">
        <v>1078</v>
      </c>
      <c r="H7" s="230">
        <v>775</v>
      </c>
      <c r="I7" s="230">
        <v>941</v>
      </c>
      <c r="J7" s="230">
        <v>7292</v>
      </c>
      <c r="K7" s="86">
        <v>87509</v>
      </c>
    </row>
    <row r="8" spans="1:11">
      <c r="A8" s="63"/>
      <c r="B8" s="63" t="s">
        <v>32</v>
      </c>
      <c r="C8" s="230">
        <v>1127</v>
      </c>
      <c r="D8" s="230">
        <v>939</v>
      </c>
      <c r="E8" s="230">
        <v>1437</v>
      </c>
      <c r="F8" s="230">
        <v>1223</v>
      </c>
      <c r="G8" s="230">
        <v>1078</v>
      </c>
      <c r="H8" s="230">
        <v>833</v>
      </c>
      <c r="I8" s="230">
        <v>1026</v>
      </c>
      <c r="J8" s="230">
        <v>7662</v>
      </c>
      <c r="K8" s="86">
        <v>91949</v>
      </c>
    </row>
    <row r="9" spans="1:11">
      <c r="A9" s="63"/>
      <c r="B9" s="63" t="s">
        <v>39</v>
      </c>
      <c r="C9" s="230">
        <v>1155</v>
      </c>
      <c r="D9" s="230">
        <v>701</v>
      </c>
      <c r="E9" s="230">
        <v>1427</v>
      </c>
      <c r="F9" s="230">
        <v>1222</v>
      </c>
      <c r="G9" s="230">
        <v>1125</v>
      </c>
      <c r="H9" s="230">
        <v>749</v>
      </c>
      <c r="I9" s="230">
        <v>948</v>
      </c>
      <c r="J9" s="230">
        <v>7327</v>
      </c>
      <c r="K9" s="86">
        <v>87920</v>
      </c>
    </row>
    <row r="10" spans="1:11">
      <c r="A10" s="63"/>
      <c r="B10" s="63" t="s">
        <v>34</v>
      </c>
      <c r="C10" s="230">
        <v>1228</v>
      </c>
      <c r="D10" s="230">
        <v>982</v>
      </c>
      <c r="E10" s="230">
        <v>1453</v>
      </c>
      <c r="F10" s="230">
        <v>936</v>
      </c>
      <c r="G10" s="230">
        <v>1125</v>
      </c>
      <c r="H10" s="230">
        <v>891</v>
      </c>
      <c r="I10" s="230">
        <v>1019</v>
      </c>
      <c r="J10" s="230">
        <v>7633</v>
      </c>
      <c r="K10" s="86">
        <v>91592</v>
      </c>
    </row>
    <row r="11" spans="1:11">
      <c r="A11" s="63"/>
      <c r="B11" s="63" t="s">
        <v>27</v>
      </c>
      <c r="C11" s="230">
        <v>1240</v>
      </c>
      <c r="D11" s="230">
        <v>731</v>
      </c>
      <c r="E11" s="230">
        <v>1444</v>
      </c>
      <c r="F11" s="230">
        <v>1321</v>
      </c>
      <c r="G11" s="230">
        <v>1078</v>
      </c>
      <c r="H11" s="230">
        <v>795</v>
      </c>
      <c r="I11" s="230">
        <v>1017</v>
      </c>
      <c r="J11" s="230">
        <v>7627</v>
      </c>
      <c r="K11" s="86">
        <v>91520</v>
      </c>
    </row>
    <row r="12" spans="1:11">
      <c r="A12" s="63"/>
      <c r="B12" s="63" t="s">
        <v>37</v>
      </c>
      <c r="C12" s="230">
        <v>1614</v>
      </c>
      <c r="D12" s="230">
        <v>802</v>
      </c>
      <c r="E12" s="230">
        <v>1635</v>
      </c>
      <c r="F12" s="230">
        <v>653</v>
      </c>
      <c r="G12" s="230">
        <v>1125</v>
      </c>
      <c r="H12" s="230">
        <v>975</v>
      </c>
      <c r="I12" s="230">
        <v>1075</v>
      </c>
      <c r="J12" s="230">
        <v>7878</v>
      </c>
      <c r="K12" s="86">
        <v>94533</v>
      </c>
    </row>
    <row r="13" spans="1:11">
      <c r="A13" s="63"/>
      <c r="B13" s="63" t="s">
        <v>19</v>
      </c>
      <c r="C13" s="230">
        <v>1634</v>
      </c>
      <c r="D13" s="230">
        <v>969</v>
      </c>
      <c r="E13" s="230">
        <v>1678</v>
      </c>
      <c r="F13" s="230">
        <v>1348</v>
      </c>
      <c r="G13" s="230">
        <v>1136</v>
      </c>
      <c r="H13" s="230">
        <v>1050</v>
      </c>
      <c r="I13" s="230">
        <v>1474</v>
      </c>
      <c r="J13" s="230">
        <v>9288</v>
      </c>
      <c r="K13" s="86">
        <v>111459</v>
      </c>
    </row>
    <row r="14" spans="1:11">
      <c r="A14" s="63"/>
      <c r="B14" s="64" t="s">
        <v>30</v>
      </c>
      <c r="C14" s="236">
        <v>1329</v>
      </c>
      <c r="D14" s="236">
        <v>797</v>
      </c>
      <c r="E14" s="236">
        <v>1516</v>
      </c>
      <c r="F14" s="236">
        <v>1155</v>
      </c>
      <c r="G14" s="236">
        <v>1125</v>
      </c>
      <c r="H14" s="236">
        <v>858</v>
      </c>
      <c r="I14" s="236">
        <v>1068</v>
      </c>
      <c r="J14" s="236">
        <v>7848</v>
      </c>
      <c r="K14" s="262">
        <v>94171</v>
      </c>
    </row>
    <row r="15" spans="1:11">
      <c r="A15" s="63"/>
      <c r="B15" s="63" t="s">
        <v>26</v>
      </c>
      <c r="C15" s="230">
        <v>1598</v>
      </c>
      <c r="D15" s="230">
        <v>764</v>
      </c>
      <c r="E15" s="230">
        <v>1659</v>
      </c>
      <c r="F15" s="230">
        <v>1167</v>
      </c>
      <c r="G15" s="230">
        <v>1125</v>
      </c>
      <c r="H15" s="230">
        <v>953</v>
      </c>
      <c r="I15" s="230">
        <v>1229</v>
      </c>
      <c r="J15" s="230">
        <v>8494</v>
      </c>
      <c r="K15" s="86">
        <v>101927</v>
      </c>
    </row>
    <row r="16" spans="1:11">
      <c r="A16" s="63"/>
      <c r="B16" s="63" t="s">
        <v>25</v>
      </c>
      <c r="C16" s="230">
        <v>1414</v>
      </c>
      <c r="D16" s="230">
        <v>822</v>
      </c>
      <c r="E16" s="230">
        <v>1579</v>
      </c>
      <c r="F16" s="230">
        <v>1232</v>
      </c>
      <c r="G16" s="230">
        <v>1078</v>
      </c>
      <c r="H16" s="230">
        <v>902</v>
      </c>
      <c r="I16" s="230">
        <v>1142</v>
      </c>
      <c r="J16" s="230">
        <v>8170</v>
      </c>
      <c r="K16" s="86">
        <v>98043</v>
      </c>
    </row>
    <row r="17" spans="1:11">
      <c r="A17" s="63"/>
      <c r="B17" s="63" t="s">
        <v>20</v>
      </c>
      <c r="C17" s="230">
        <v>1560</v>
      </c>
      <c r="D17" s="230">
        <v>870</v>
      </c>
      <c r="E17" s="230">
        <v>1634</v>
      </c>
      <c r="F17" s="230">
        <v>1226</v>
      </c>
      <c r="G17" s="230">
        <v>1125</v>
      </c>
      <c r="H17" s="230">
        <v>980</v>
      </c>
      <c r="I17" s="230">
        <v>1282</v>
      </c>
      <c r="J17" s="230">
        <v>8677</v>
      </c>
      <c r="K17" s="86">
        <v>104121</v>
      </c>
    </row>
    <row r="18" spans="1:11">
      <c r="A18" s="63"/>
      <c r="B18" s="63" t="s">
        <v>31</v>
      </c>
      <c r="C18" s="230">
        <v>1510</v>
      </c>
      <c r="D18" s="230">
        <v>802</v>
      </c>
      <c r="E18" s="230">
        <v>1633</v>
      </c>
      <c r="F18" s="230">
        <v>1276</v>
      </c>
      <c r="G18" s="230">
        <v>1078</v>
      </c>
      <c r="H18" s="230">
        <v>933</v>
      </c>
      <c r="I18" s="230">
        <v>1216</v>
      </c>
      <c r="J18" s="230">
        <v>8447</v>
      </c>
      <c r="K18" s="86">
        <v>101370</v>
      </c>
    </row>
    <row r="19" spans="1:11">
      <c r="A19" s="45"/>
      <c r="B19" s="21" t="s">
        <v>38</v>
      </c>
      <c r="C19" s="230">
        <v>1468</v>
      </c>
      <c r="D19" s="230">
        <v>807</v>
      </c>
      <c r="E19" s="230">
        <v>1588</v>
      </c>
      <c r="F19" s="230">
        <v>1088</v>
      </c>
      <c r="G19" s="230">
        <v>1125</v>
      </c>
      <c r="H19" s="230">
        <v>918</v>
      </c>
      <c r="I19" s="230">
        <v>1132</v>
      </c>
      <c r="J19" s="230">
        <v>8124</v>
      </c>
      <c r="K19" s="86">
        <v>97494</v>
      </c>
    </row>
    <row r="20" spans="1:11">
      <c r="A20" s="63"/>
      <c r="B20" s="63" t="s">
        <v>35</v>
      </c>
      <c r="C20" s="230">
        <v>1127</v>
      </c>
      <c r="D20" s="230">
        <v>893</v>
      </c>
      <c r="E20" s="230">
        <v>1384</v>
      </c>
      <c r="F20" s="230">
        <v>1315</v>
      </c>
      <c r="G20" s="230">
        <v>1125</v>
      </c>
      <c r="H20" s="230">
        <v>815</v>
      </c>
      <c r="I20" s="230">
        <v>1032</v>
      </c>
      <c r="J20" s="230">
        <v>7691</v>
      </c>
      <c r="K20" s="86">
        <v>92286</v>
      </c>
    </row>
    <row r="21" spans="1:11">
      <c r="A21" s="63"/>
      <c r="B21" s="63" t="s">
        <v>21</v>
      </c>
      <c r="C21" s="230">
        <v>1736</v>
      </c>
      <c r="D21" s="230">
        <v>863</v>
      </c>
      <c r="E21" s="230">
        <v>1734</v>
      </c>
      <c r="F21" s="230">
        <v>1241</v>
      </c>
      <c r="G21" s="230">
        <v>1125</v>
      </c>
      <c r="H21" s="230">
        <v>1048</v>
      </c>
      <c r="I21" s="230">
        <v>1441</v>
      </c>
      <c r="J21" s="230">
        <v>9187</v>
      </c>
      <c r="K21" s="86">
        <v>110247</v>
      </c>
    </row>
    <row r="22" spans="1:11">
      <c r="A22" s="63"/>
      <c r="B22" s="63" t="s">
        <v>22</v>
      </c>
      <c r="C22" s="230">
        <v>1385</v>
      </c>
      <c r="D22" s="230">
        <v>906</v>
      </c>
      <c r="E22" s="230">
        <v>1539</v>
      </c>
      <c r="F22" s="230">
        <v>1320</v>
      </c>
      <c r="G22" s="230">
        <v>1125</v>
      </c>
      <c r="H22" s="230">
        <v>924</v>
      </c>
      <c r="I22" s="230">
        <v>1203</v>
      </c>
      <c r="J22" s="230">
        <v>8401</v>
      </c>
      <c r="K22" s="86">
        <v>100814</v>
      </c>
    </row>
    <row r="23" spans="1:11">
      <c r="A23" s="63"/>
      <c r="B23" s="63" t="s">
        <v>29</v>
      </c>
      <c r="C23" s="230">
        <v>1350</v>
      </c>
      <c r="D23" s="230">
        <v>764</v>
      </c>
      <c r="E23" s="230">
        <v>1519</v>
      </c>
      <c r="F23" s="230">
        <v>1090</v>
      </c>
      <c r="G23" s="230">
        <v>1125</v>
      </c>
      <c r="H23" s="230">
        <v>853</v>
      </c>
      <c r="I23" s="230">
        <v>1044</v>
      </c>
      <c r="J23" s="230">
        <v>7745</v>
      </c>
      <c r="K23" s="86">
        <v>92937</v>
      </c>
    </row>
    <row r="24" spans="1:11">
      <c r="A24" s="63"/>
      <c r="B24" s="63" t="s">
        <v>28</v>
      </c>
      <c r="C24" s="230">
        <v>1228</v>
      </c>
      <c r="D24" s="230">
        <v>896</v>
      </c>
      <c r="E24" s="230">
        <v>1447</v>
      </c>
      <c r="F24" s="230">
        <v>1278</v>
      </c>
      <c r="G24" s="230">
        <v>1125</v>
      </c>
      <c r="H24" s="230">
        <v>857</v>
      </c>
      <c r="I24" s="230">
        <v>1083</v>
      </c>
      <c r="J24" s="230">
        <v>7913</v>
      </c>
      <c r="K24" s="86">
        <v>94960</v>
      </c>
    </row>
    <row r="25" spans="1:11">
      <c r="A25" s="18"/>
      <c r="B25" s="64" t="s">
        <v>30</v>
      </c>
      <c r="C25" s="236">
        <v>1329</v>
      </c>
      <c r="D25" s="236">
        <v>797</v>
      </c>
      <c r="E25" s="236">
        <v>1516</v>
      </c>
      <c r="F25" s="236">
        <v>1155</v>
      </c>
      <c r="G25" s="236">
        <v>1125</v>
      </c>
      <c r="H25" s="236">
        <v>858</v>
      </c>
      <c r="I25" s="236">
        <v>1068</v>
      </c>
      <c r="J25" s="236">
        <v>7848</v>
      </c>
      <c r="K25" s="262">
        <v>94171</v>
      </c>
    </row>
    <row r="26" spans="1:11">
      <c r="A26" s="460" t="s">
        <v>106</v>
      </c>
      <c r="B26" s="460"/>
      <c r="C26" s="460"/>
      <c r="D26" s="460"/>
      <c r="E26" s="460"/>
      <c r="F26" s="460"/>
      <c r="G26" s="460"/>
      <c r="H26" s="460"/>
      <c r="I26" s="460"/>
      <c r="J26" s="227"/>
      <c r="K26" s="227"/>
    </row>
    <row r="27" spans="1:11">
      <c r="A27" s="461" t="s">
        <v>368</v>
      </c>
      <c r="B27" s="461"/>
      <c r="C27" s="461"/>
      <c r="D27" s="461"/>
      <c r="E27" s="461"/>
      <c r="F27" s="461"/>
      <c r="G27" s="461"/>
      <c r="H27" s="461"/>
      <c r="I27" s="461"/>
      <c r="J27" s="227"/>
      <c r="K27" s="227"/>
    </row>
    <row r="29" spans="1:11" s="84" customFormat="1">
      <c r="A29" s="193" t="s">
        <v>432</v>
      </c>
    </row>
    <row r="31" spans="1:11">
      <c r="A31" s="227"/>
      <c r="B31" s="227" t="s">
        <v>82</v>
      </c>
      <c r="C31" s="227" t="s">
        <v>107</v>
      </c>
      <c r="D31" s="227" t="s">
        <v>82</v>
      </c>
      <c r="E31" s="227"/>
      <c r="F31" s="227"/>
      <c r="G31" s="227"/>
      <c r="H31" s="227"/>
      <c r="I31" s="227"/>
      <c r="J31" s="227"/>
      <c r="K31" s="227"/>
    </row>
    <row r="32" spans="1:11">
      <c r="A32" s="197" t="s">
        <v>108</v>
      </c>
      <c r="B32" s="63" t="s">
        <v>33</v>
      </c>
      <c r="C32" s="86">
        <v>87509</v>
      </c>
      <c r="E32" s="227"/>
      <c r="F32" s="227"/>
      <c r="G32" s="227"/>
      <c r="H32" s="227"/>
      <c r="I32" s="227"/>
      <c r="J32" s="227"/>
      <c r="K32" s="227"/>
    </row>
    <row r="33" spans="2:4">
      <c r="B33" s="63" t="s">
        <v>39</v>
      </c>
      <c r="C33" s="86">
        <v>87920</v>
      </c>
    </row>
    <row r="34" spans="2:4">
      <c r="B34" s="63" t="s">
        <v>27</v>
      </c>
      <c r="C34" s="86">
        <v>91520</v>
      </c>
    </row>
    <row r="35" spans="2:4">
      <c r="B35" s="63" t="s">
        <v>34</v>
      </c>
      <c r="C35" s="86">
        <v>91592</v>
      </c>
    </row>
    <row r="36" spans="2:4">
      <c r="B36" s="63" t="s">
        <v>32</v>
      </c>
      <c r="C36" s="86">
        <v>91949</v>
      </c>
    </row>
    <row r="37" spans="2:4">
      <c r="B37" s="63" t="s">
        <v>35</v>
      </c>
      <c r="C37" s="86">
        <v>92286</v>
      </c>
    </row>
    <row r="38" spans="2:4">
      <c r="B38" s="63" t="s">
        <v>29</v>
      </c>
      <c r="C38" s="86">
        <v>92937</v>
      </c>
    </row>
    <row r="39" spans="2:4">
      <c r="B39" s="63" t="s">
        <v>36</v>
      </c>
      <c r="C39" s="230">
        <v>93158</v>
      </c>
    </row>
    <row r="40" spans="2:4">
      <c r="B40" s="64" t="s">
        <v>30</v>
      </c>
      <c r="D40" s="262">
        <v>94171</v>
      </c>
    </row>
    <row r="41" spans="2:4">
      <c r="B41" s="63" t="s">
        <v>37</v>
      </c>
      <c r="C41" s="86">
        <v>94533</v>
      </c>
    </row>
    <row r="42" spans="2:4">
      <c r="B42" s="63" t="s">
        <v>28</v>
      </c>
      <c r="C42" s="86">
        <v>94960</v>
      </c>
    </row>
    <row r="43" spans="2:4">
      <c r="B43" s="63" t="s">
        <v>23</v>
      </c>
      <c r="C43" s="86">
        <v>95493</v>
      </c>
    </row>
    <row r="44" spans="2:4">
      <c r="B44" s="21" t="s">
        <v>38</v>
      </c>
      <c r="C44" s="86">
        <v>97494</v>
      </c>
    </row>
    <row r="45" spans="2:4">
      <c r="B45" s="63" t="s">
        <v>25</v>
      </c>
      <c r="C45" s="86">
        <v>98043</v>
      </c>
    </row>
    <row r="46" spans="2:4">
      <c r="B46" s="63" t="s">
        <v>22</v>
      </c>
      <c r="C46" s="86">
        <v>100814</v>
      </c>
    </row>
    <row r="47" spans="2:4">
      <c r="B47" s="63" t="s">
        <v>31</v>
      </c>
      <c r="C47" s="86">
        <v>101370</v>
      </c>
    </row>
    <row r="48" spans="2:4">
      <c r="B48" s="63" t="s">
        <v>26</v>
      </c>
      <c r="C48" s="86">
        <v>101927</v>
      </c>
    </row>
    <row r="49" spans="1:4">
      <c r="A49" s="227"/>
      <c r="B49" s="63" t="s">
        <v>20</v>
      </c>
      <c r="C49" s="86">
        <v>104121</v>
      </c>
      <c r="D49" s="227"/>
    </row>
    <row r="50" spans="1:4">
      <c r="A50" s="227"/>
      <c r="B50" s="63" t="s">
        <v>24</v>
      </c>
      <c r="C50" s="86">
        <v>105042</v>
      </c>
      <c r="D50" s="227"/>
    </row>
    <row r="51" spans="1:4">
      <c r="A51" s="227"/>
      <c r="B51" s="63" t="s">
        <v>21</v>
      </c>
      <c r="C51" s="86">
        <v>110247</v>
      </c>
      <c r="D51" s="227"/>
    </row>
    <row r="52" spans="1:4">
      <c r="A52" s="197" t="s">
        <v>109</v>
      </c>
      <c r="B52" s="63" t="s">
        <v>19</v>
      </c>
      <c r="C52" s="86">
        <v>111459</v>
      </c>
    </row>
    <row r="54" spans="1:4">
      <c r="A54" s="227" t="s">
        <v>110</v>
      </c>
      <c r="B54" s="227"/>
      <c r="C54" s="227"/>
      <c r="D54" s="227"/>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118"/>
  <sheetViews>
    <sheetView topLeftCell="A103" workbookViewId="0">
      <selection activeCell="H128" sqref="H128"/>
    </sheetView>
  </sheetViews>
  <sheetFormatPr defaultRowHeight="15"/>
  <cols>
    <col min="2" max="2" width="15.42578125" bestFit="1" customWidth="1"/>
    <col min="3" max="3" width="12.5703125" customWidth="1"/>
  </cols>
  <sheetData>
    <row r="1" spans="1:8" s="84" customFormat="1">
      <c r="A1" s="454" t="s">
        <v>111</v>
      </c>
      <c r="B1" s="454"/>
      <c r="C1" s="454"/>
      <c r="D1" s="454"/>
      <c r="E1" s="454"/>
      <c r="F1" s="454"/>
      <c r="G1" s="454"/>
      <c r="H1" s="454"/>
    </row>
    <row r="3" spans="1:8" ht="36">
      <c r="A3" s="227"/>
      <c r="B3" s="63"/>
      <c r="C3" s="81" t="s">
        <v>112</v>
      </c>
      <c r="D3" s="81" t="s">
        <v>48</v>
      </c>
      <c r="E3" s="227" t="s">
        <v>82</v>
      </c>
      <c r="F3" s="391" t="s">
        <v>475</v>
      </c>
      <c r="G3" s="391" t="s">
        <v>476</v>
      </c>
      <c r="H3" s="227"/>
    </row>
    <row r="4" spans="1:8">
      <c r="A4" s="227"/>
      <c r="B4" s="63" t="s">
        <v>39</v>
      </c>
      <c r="C4" s="239">
        <v>50000</v>
      </c>
      <c r="D4" s="239">
        <v>1518</v>
      </c>
      <c r="E4" s="227"/>
      <c r="F4" s="392">
        <v>76475</v>
      </c>
      <c r="G4" s="392">
        <v>57652</v>
      </c>
      <c r="H4" s="227"/>
    </row>
    <row r="5" spans="1:8">
      <c r="A5" s="227"/>
      <c r="B5" s="63" t="s">
        <v>34</v>
      </c>
      <c r="C5" s="239">
        <v>57365</v>
      </c>
      <c r="D5" s="239">
        <v>959</v>
      </c>
      <c r="E5" s="227"/>
      <c r="F5" s="392">
        <v>76475</v>
      </c>
      <c r="G5" s="392">
        <v>57652</v>
      </c>
      <c r="H5" s="227"/>
    </row>
    <row r="6" spans="1:8">
      <c r="A6" s="227"/>
      <c r="B6" s="63" t="s">
        <v>36</v>
      </c>
      <c r="C6" s="239">
        <v>57514</v>
      </c>
      <c r="D6" s="239">
        <v>1710</v>
      </c>
      <c r="E6" s="227"/>
      <c r="F6" s="392">
        <v>76475</v>
      </c>
      <c r="G6" s="392">
        <v>57652</v>
      </c>
      <c r="H6" s="227"/>
    </row>
    <row r="7" spans="1:8">
      <c r="A7" s="227"/>
      <c r="B7" s="63" t="s">
        <v>32</v>
      </c>
      <c r="C7" s="239">
        <v>62332</v>
      </c>
      <c r="D7" s="239">
        <v>1965</v>
      </c>
      <c r="E7" s="227"/>
      <c r="F7" s="392">
        <v>76475</v>
      </c>
      <c r="G7" s="392">
        <v>57652</v>
      </c>
      <c r="H7" s="227"/>
    </row>
    <row r="8" spans="1:8">
      <c r="A8" s="227"/>
      <c r="B8" s="63" t="s">
        <v>37</v>
      </c>
      <c r="C8" s="239">
        <v>62681</v>
      </c>
      <c r="D8" s="239">
        <v>990</v>
      </c>
      <c r="E8" s="227"/>
      <c r="F8" s="392">
        <v>76475</v>
      </c>
      <c r="G8" s="392">
        <v>57652</v>
      </c>
      <c r="H8" s="227"/>
    </row>
    <row r="9" spans="1:8">
      <c r="A9" s="227"/>
      <c r="B9" s="21" t="s">
        <v>38</v>
      </c>
      <c r="C9" s="239">
        <v>63339</v>
      </c>
      <c r="D9" s="239">
        <v>1461</v>
      </c>
      <c r="E9" s="227"/>
      <c r="F9" s="392">
        <v>76475</v>
      </c>
      <c r="G9" s="392">
        <v>57652</v>
      </c>
      <c r="H9" s="227"/>
    </row>
    <row r="10" spans="1:8">
      <c r="A10" s="227"/>
      <c r="B10" s="63" t="s">
        <v>35</v>
      </c>
      <c r="C10" s="239">
        <v>63934</v>
      </c>
      <c r="D10" s="239">
        <v>3042</v>
      </c>
      <c r="E10" s="227"/>
      <c r="F10" s="392">
        <v>76475</v>
      </c>
      <c r="G10" s="392">
        <v>57652</v>
      </c>
      <c r="H10" s="227"/>
    </row>
    <row r="11" spans="1:8">
      <c r="A11" s="227"/>
      <c r="B11" s="63" t="s">
        <v>33</v>
      </c>
      <c r="C11" s="239">
        <v>65037</v>
      </c>
      <c r="D11" s="239">
        <v>975</v>
      </c>
      <c r="E11" s="227"/>
      <c r="F11" s="392">
        <v>76475</v>
      </c>
      <c r="G11" s="392">
        <v>57652</v>
      </c>
      <c r="H11" s="227"/>
    </row>
    <row r="12" spans="1:8">
      <c r="A12" s="227"/>
      <c r="B12" s="63" t="s">
        <v>31</v>
      </c>
      <c r="C12" s="239">
        <v>65771</v>
      </c>
      <c r="D12" s="239">
        <v>928</v>
      </c>
      <c r="E12" s="227"/>
      <c r="F12" s="392">
        <v>76475</v>
      </c>
      <c r="G12" s="392">
        <v>57652</v>
      </c>
      <c r="H12" s="227"/>
    </row>
    <row r="13" spans="1:8">
      <c r="A13" s="227"/>
      <c r="B13" s="63" t="s">
        <v>29</v>
      </c>
      <c r="C13" s="239">
        <v>73376</v>
      </c>
      <c r="D13" s="239">
        <v>1330</v>
      </c>
      <c r="E13" s="227"/>
      <c r="F13" s="392">
        <v>76475</v>
      </c>
      <c r="G13" s="392">
        <v>57652</v>
      </c>
      <c r="H13" s="227"/>
    </row>
    <row r="14" spans="1:8">
      <c r="A14" s="227"/>
      <c r="B14" s="63" t="s">
        <v>28</v>
      </c>
      <c r="C14" s="239">
        <v>75500</v>
      </c>
      <c r="D14" s="239">
        <v>2277</v>
      </c>
      <c r="E14" s="227"/>
      <c r="F14" s="392">
        <v>76475</v>
      </c>
      <c r="G14" s="392">
        <v>57652</v>
      </c>
      <c r="H14" s="227"/>
    </row>
    <row r="15" spans="1:8">
      <c r="A15" s="227"/>
      <c r="B15" s="64" t="s">
        <v>30</v>
      </c>
      <c r="D15" s="174">
        <v>1571</v>
      </c>
      <c r="E15" s="174">
        <v>77027</v>
      </c>
      <c r="F15" s="392">
        <v>76475</v>
      </c>
      <c r="G15" s="392">
        <v>57652</v>
      </c>
      <c r="H15" s="227"/>
    </row>
    <row r="16" spans="1:8">
      <c r="A16" s="227"/>
      <c r="B16" s="63" t="s">
        <v>27</v>
      </c>
      <c r="C16" s="239">
        <v>81489</v>
      </c>
      <c r="D16" s="239">
        <v>1248</v>
      </c>
      <c r="E16" s="227"/>
      <c r="F16" s="392">
        <v>76475</v>
      </c>
      <c r="G16" s="392">
        <v>57652</v>
      </c>
      <c r="H16" s="227"/>
    </row>
    <row r="17" spans="1:19">
      <c r="A17" s="227"/>
      <c r="B17" s="63" t="s">
        <v>23</v>
      </c>
      <c r="C17" s="239">
        <v>82839</v>
      </c>
      <c r="D17" s="239">
        <v>930</v>
      </c>
      <c r="E17" s="227"/>
      <c r="F17" s="392">
        <v>76475</v>
      </c>
      <c r="G17" s="392">
        <v>57652</v>
      </c>
      <c r="H17" s="227"/>
      <c r="I17" s="227"/>
      <c r="J17" s="227"/>
      <c r="K17" s="227"/>
      <c r="L17" s="227"/>
      <c r="M17" s="227"/>
      <c r="N17" s="227"/>
      <c r="O17" s="227"/>
      <c r="P17" s="227"/>
      <c r="Q17" s="227"/>
      <c r="R17" s="227"/>
      <c r="S17" s="227"/>
    </row>
    <row r="18" spans="1:19">
      <c r="A18" s="227"/>
      <c r="B18" s="63" t="s">
        <v>26</v>
      </c>
      <c r="C18" s="239">
        <v>83133</v>
      </c>
      <c r="D18" s="239">
        <v>856</v>
      </c>
      <c r="E18" s="227"/>
      <c r="F18" s="392">
        <v>76475</v>
      </c>
      <c r="G18" s="392">
        <v>57652</v>
      </c>
      <c r="H18" s="227"/>
      <c r="I18" s="227"/>
      <c r="J18" s="227"/>
      <c r="K18" s="227"/>
      <c r="L18" s="227"/>
      <c r="M18" s="227"/>
      <c r="N18" s="227"/>
      <c r="O18" s="227"/>
      <c r="P18" s="227"/>
      <c r="Q18" s="227"/>
      <c r="R18" s="227"/>
      <c r="S18" s="227"/>
    </row>
    <row r="19" spans="1:19">
      <c r="A19" s="227"/>
      <c r="B19" s="63" t="s">
        <v>22</v>
      </c>
      <c r="C19" s="239">
        <v>89238</v>
      </c>
      <c r="D19" s="239">
        <v>2184</v>
      </c>
      <c r="E19" s="227"/>
      <c r="F19" s="392">
        <v>76475</v>
      </c>
      <c r="G19" s="392">
        <v>57652</v>
      </c>
      <c r="H19" s="227"/>
      <c r="I19" s="227"/>
      <c r="J19" s="227"/>
      <c r="K19" s="227"/>
      <c r="L19" s="227"/>
      <c r="M19" s="227"/>
      <c r="N19" s="227"/>
      <c r="O19" s="227"/>
      <c r="P19" s="227"/>
      <c r="Q19" s="227"/>
      <c r="R19" s="227"/>
      <c r="S19" s="227"/>
    </row>
    <row r="20" spans="1:19">
      <c r="A20" s="227"/>
      <c r="B20" s="63" t="s">
        <v>24</v>
      </c>
      <c r="C20" s="239">
        <v>91572</v>
      </c>
      <c r="D20" s="239">
        <v>1122</v>
      </c>
      <c r="E20" s="227"/>
      <c r="F20" s="392">
        <v>76475</v>
      </c>
      <c r="G20" s="392">
        <v>57652</v>
      </c>
      <c r="H20" s="227"/>
      <c r="I20" s="227"/>
      <c r="J20" s="227"/>
      <c r="K20" s="227"/>
      <c r="L20" s="227"/>
      <c r="M20" s="227"/>
      <c r="N20" s="227"/>
      <c r="O20" s="227"/>
      <c r="P20" s="227"/>
      <c r="Q20" s="227"/>
      <c r="R20" s="227"/>
      <c r="S20" s="227"/>
    </row>
    <row r="21" spans="1:19">
      <c r="A21" s="227"/>
      <c r="B21" s="63" t="s">
        <v>25</v>
      </c>
      <c r="C21" s="239">
        <v>91807</v>
      </c>
      <c r="D21" s="239">
        <v>1342</v>
      </c>
      <c r="E21" s="227"/>
      <c r="F21" s="392">
        <v>76475</v>
      </c>
      <c r="G21" s="392">
        <v>57652</v>
      </c>
      <c r="H21" s="227"/>
      <c r="I21" s="227"/>
      <c r="J21" s="227"/>
      <c r="K21" s="227"/>
      <c r="L21" s="227"/>
      <c r="M21" s="227"/>
      <c r="N21" s="227"/>
      <c r="O21" s="227"/>
      <c r="P21" s="227"/>
      <c r="Q21" s="227"/>
      <c r="R21" s="227"/>
      <c r="S21" s="227"/>
    </row>
    <row r="22" spans="1:19">
      <c r="A22" s="227"/>
      <c r="B22" s="63" t="s">
        <v>21</v>
      </c>
      <c r="C22" s="239">
        <v>106046</v>
      </c>
      <c r="D22" s="239">
        <v>1955</v>
      </c>
      <c r="E22" s="227"/>
      <c r="F22" s="392">
        <v>76475</v>
      </c>
      <c r="G22" s="392">
        <v>57652</v>
      </c>
      <c r="H22" s="227"/>
      <c r="I22" s="227"/>
      <c r="J22" s="227"/>
      <c r="K22" s="227"/>
      <c r="L22" s="227"/>
      <c r="M22" s="227"/>
      <c r="N22" s="227"/>
      <c r="O22" s="227"/>
      <c r="P22" s="227"/>
      <c r="Q22" s="227"/>
      <c r="R22" s="227"/>
      <c r="S22" s="227"/>
    </row>
    <row r="23" spans="1:19">
      <c r="A23" s="227"/>
      <c r="B23" s="63" t="s">
        <v>20</v>
      </c>
      <c r="C23" s="239">
        <v>107034</v>
      </c>
      <c r="D23" s="239">
        <v>1215</v>
      </c>
      <c r="E23" s="227"/>
      <c r="F23" s="392">
        <v>76475</v>
      </c>
      <c r="G23" s="392">
        <v>57652</v>
      </c>
      <c r="H23" s="227"/>
      <c r="I23" s="227"/>
      <c r="J23" s="227"/>
      <c r="K23" s="227"/>
      <c r="L23" s="227"/>
      <c r="M23" s="227"/>
      <c r="N23" s="227"/>
      <c r="O23" s="227"/>
      <c r="P23" s="227"/>
      <c r="Q23" s="227"/>
      <c r="R23" s="227"/>
      <c r="S23" s="227"/>
    </row>
    <row r="24" spans="1:19">
      <c r="A24" s="227"/>
      <c r="B24" s="63" t="s">
        <v>19</v>
      </c>
      <c r="C24" s="239">
        <v>110969</v>
      </c>
      <c r="D24" s="239">
        <v>2182</v>
      </c>
      <c r="E24" s="227"/>
      <c r="F24" s="392">
        <v>76475</v>
      </c>
      <c r="G24" s="392">
        <v>57652</v>
      </c>
      <c r="H24" s="227"/>
      <c r="I24" s="227"/>
      <c r="J24" s="227"/>
      <c r="K24" s="227"/>
      <c r="L24" s="227"/>
      <c r="M24" s="227"/>
      <c r="N24" s="227"/>
      <c r="O24" s="227"/>
      <c r="P24" s="227"/>
      <c r="Q24" s="227"/>
      <c r="R24" s="227"/>
      <c r="S24" s="227"/>
    </row>
    <row r="25" spans="1:19">
      <c r="A25" s="227"/>
      <c r="B25" s="87" t="s">
        <v>64</v>
      </c>
      <c r="C25" s="88">
        <v>57652</v>
      </c>
      <c r="D25" s="89">
        <v>138</v>
      </c>
      <c r="E25" s="8"/>
      <c r="F25" s="227"/>
      <c r="G25" s="227"/>
      <c r="H25" s="227"/>
      <c r="I25" s="227"/>
      <c r="J25" s="227"/>
      <c r="K25" s="227"/>
      <c r="L25" s="227"/>
      <c r="M25" s="227"/>
      <c r="N25" s="227"/>
      <c r="O25" s="227"/>
      <c r="P25" s="227"/>
      <c r="Q25" s="227"/>
      <c r="R25" s="227"/>
      <c r="S25" s="227"/>
    </row>
    <row r="26" spans="1:19">
      <c r="A26" s="227"/>
      <c r="B26" s="87" t="s">
        <v>55</v>
      </c>
      <c r="C26" s="234">
        <v>76475</v>
      </c>
      <c r="D26" s="234">
        <v>425</v>
      </c>
      <c r="E26" s="227"/>
      <c r="F26" s="227"/>
      <c r="G26" s="227"/>
      <c r="H26" s="227"/>
      <c r="I26" s="227"/>
      <c r="J26" s="227"/>
      <c r="K26" s="227"/>
      <c r="L26" s="227"/>
      <c r="M26" s="227"/>
      <c r="N26" s="227"/>
      <c r="O26" s="227"/>
      <c r="P26" s="227"/>
      <c r="Q26" s="227"/>
      <c r="R26" s="227"/>
      <c r="S26" s="227"/>
    </row>
    <row r="27" spans="1:19">
      <c r="A27" s="227"/>
      <c r="B27" s="63"/>
      <c r="C27" s="227"/>
      <c r="D27" s="227"/>
      <c r="E27" s="227"/>
      <c r="F27" s="227"/>
      <c r="G27" s="227"/>
      <c r="H27" s="227"/>
      <c r="I27" s="227"/>
      <c r="J27" s="227"/>
      <c r="K27" s="227"/>
      <c r="L27" s="227"/>
      <c r="M27" s="227"/>
      <c r="N27" s="227"/>
      <c r="O27" s="227"/>
      <c r="P27" s="227"/>
      <c r="Q27" s="227"/>
      <c r="R27" s="227"/>
      <c r="S27" s="227"/>
    </row>
    <row r="28" spans="1:19">
      <c r="A28" s="456" t="s">
        <v>113</v>
      </c>
      <c r="B28" s="456"/>
      <c r="C28" s="456"/>
      <c r="D28" s="456"/>
      <c r="E28" s="456"/>
      <c r="F28" s="456"/>
      <c r="G28" s="456"/>
      <c r="H28" s="456"/>
      <c r="I28" s="227"/>
      <c r="J28" s="227"/>
      <c r="K28" s="227"/>
      <c r="L28" s="227"/>
      <c r="M28" s="227"/>
      <c r="N28" s="227"/>
      <c r="O28" s="227"/>
      <c r="P28" s="227"/>
      <c r="Q28" s="227"/>
      <c r="R28" s="227"/>
      <c r="S28" s="227"/>
    </row>
    <row r="29" spans="1:19">
      <c r="A29" s="455" t="s">
        <v>76</v>
      </c>
      <c r="B29" s="455"/>
      <c r="C29" s="455"/>
      <c r="D29" s="455"/>
      <c r="E29" s="455"/>
      <c r="F29" s="455"/>
      <c r="G29" s="455"/>
      <c r="H29" s="455"/>
      <c r="I29" s="227"/>
      <c r="J29" s="227"/>
      <c r="K29" s="227"/>
      <c r="L29" s="227"/>
      <c r="M29" s="227"/>
      <c r="N29" s="227"/>
      <c r="O29" s="227"/>
      <c r="P29" s="227"/>
      <c r="Q29" s="227"/>
      <c r="R29" s="227"/>
      <c r="S29" s="227"/>
    </row>
    <row r="31" spans="1:19" s="84" customFormat="1">
      <c r="A31" s="454" t="s">
        <v>433</v>
      </c>
      <c r="B31" s="454"/>
      <c r="C31" s="454"/>
      <c r="D31" s="454"/>
      <c r="E31" s="454"/>
      <c r="F31" s="454"/>
      <c r="G31" s="454"/>
      <c r="H31" s="454"/>
    </row>
    <row r="32" spans="1:19">
      <c r="A32" s="227"/>
      <c r="B32" s="227"/>
      <c r="C32" s="227"/>
      <c r="D32" s="227"/>
      <c r="E32" s="227"/>
      <c r="F32" s="227"/>
      <c r="G32" s="227"/>
      <c r="H32" s="227"/>
      <c r="I32" s="4"/>
      <c r="J32" s="4"/>
      <c r="K32" s="5"/>
      <c r="L32" s="5"/>
      <c r="M32" s="5"/>
      <c r="N32" s="5"/>
      <c r="O32" s="4"/>
      <c r="P32" s="4"/>
      <c r="Q32" s="4"/>
      <c r="R32" s="4"/>
      <c r="S32" s="4"/>
    </row>
    <row r="33" spans="1:19" ht="36">
      <c r="A33" s="227"/>
      <c r="B33" s="227"/>
      <c r="C33" s="82" t="s">
        <v>112</v>
      </c>
      <c r="D33" s="82" t="s">
        <v>48</v>
      </c>
      <c r="E33" s="13"/>
      <c r="F33" s="14"/>
      <c r="G33" s="227"/>
      <c r="H33" s="227"/>
      <c r="I33" s="4"/>
      <c r="J33" s="4"/>
      <c r="K33" s="5"/>
      <c r="L33" s="5"/>
      <c r="M33" s="5"/>
      <c r="N33" s="5"/>
      <c r="O33" s="4"/>
      <c r="P33" s="4"/>
      <c r="Q33" s="4"/>
      <c r="R33" s="4"/>
      <c r="S33" s="4"/>
    </row>
    <row r="34" spans="1:19">
      <c r="A34" s="227"/>
      <c r="B34" s="22">
        <v>2013</v>
      </c>
      <c r="C34" s="239">
        <v>73480</v>
      </c>
      <c r="D34" s="239">
        <v>1378</v>
      </c>
      <c r="E34" s="3"/>
      <c r="F34" s="3"/>
      <c r="G34" s="227"/>
      <c r="H34" s="227"/>
      <c r="I34" s="227"/>
      <c r="J34" s="227"/>
      <c r="K34" s="12"/>
      <c r="L34" s="12"/>
      <c r="M34" s="12"/>
      <c r="N34" s="12"/>
      <c r="O34" s="227"/>
      <c r="P34" s="227"/>
      <c r="Q34" s="227"/>
      <c r="R34" s="227"/>
      <c r="S34" s="227"/>
    </row>
    <row r="35" spans="1:19">
      <c r="A35" s="227"/>
      <c r="B35" s="22">
        <v>2014</v>
      </c>
      <c r="C35" s="239">
        <v>74118</v>
      </c>
      <c r="D35" s="239">
        <v>1465</v>
      </c>
      <c r="E35" s="3"/>
      <c r="F35" s="3"/>
      <c r="G35" s="227"/>
      <c r="H35" s="227"/>
      <c r="I35" s="227"/>
      <c r="J35" s="227"/>
      <c r="K35" s="12"/>
      <c r="L35" s="12"/>
      <c r="M35" s="12"/>
      <c r="N35" s="12"/>
      <c r="O35" s="227"/>
      <c r="P35" s="227"/>
      <c r="Q35" s="227"/>
      <c r="R35" s="227"/>
      <c r="S35" s="227"/>
    </row>
    <row r="36" spans="1:19">
      <c r="A36" s="227"/>
      <c r="B36" s="21">
        <v>2015</v>
      </c>
      <c r="C36" s="239">
        <v>72804</v>
      </c>
      <c r="D36" s="239">
        <v>1555</v>
      </c>
      <c r="E36" s="3"/>
      <c r="F36" s="3"/>
      <c r="G36" s="227"/>
      <c r="H36" s="227"/>
      <c r="I36" s="227"/>
      <c r="J36" s="227"/>
      <c r="K36" s="12"/>
      <c r="L36" s="12"/>
      <c r="M36" s="12"/>
      <c r="N36" s="12"/>
      <c r="O36" s="227"/>
      <c r="P36" s="227"/>
      <c r="Q36" s="227"/>
      <c r="R36" s="227"/>
      <c r="S36" s="227"/>
    </row>
    <row r="37" spans="1:19">
      <c r="A37" s="227"/>
      <c r="B37" s="22">
        <v>2016</v>
      </c>
      <c r="C37" s="239">
        <v>73966</v>
      </c>
      <c r="D37" s="239">
        <v>1714</v>
      </c>
      <c r="E37" s="3"/>
      <c r="F37" s="3"/>
      <c r="G37" s="227"/>
      <c r="H37" s="227"/>
      <c r="I37" s="227"/>
      <c r="J37" s="227"/>
      <c r="K37" s="12"/>
      <c r="L37" s="12"/>
      <c r="M37" s="12"/>
      <c r="N37" s="12"/>
      <c r="O37" s="227"/>
      <c r="P37" s="227"/>
      <c r="Q37" s="227"/>
      <c r="R37" s="227"/>
      <c r="S37" s="227"/>
    </row>
    <row r="38" spans="1:19">
      <c r="A38" s="227"/>
      <c r="B38" s="22">
        <v>2017</v>
      </c>
      <c r="C38" s="230">
        <v>77027</v>
      </c>
      <c r="D38" s="230">
        <v>1571</v>
      </c>
      <c r="E38" s="3"/>
      <c r="F38" s="3"/>
      <c r="G38" s="227"/>
      <c r="H38" s="227"/>
      <c r="I38" s="227"/>
      <c r="J38" s="227"/>
      <c r="K38" s="12"/>
      <c r="L38" s="12"/>
      <c r="M38" s="12"/>
      <c r="N38" s="12"/>
      <c r="O38" s="227"/>
      <c r="P38" s="227"/>
      <c r="Q38" s="227"/>
      <c r="R38" s="227"/>
      <c r="S38" s="227"/>
    </row>
    <row r="39" spans="1:19">
      <c r="A39" s="4"/>
      <c r="B39" s="4"/>
      <c r="C39" s="4"/>
      <c r="D39" s="4"/>
      <c r="E39" s="4"/>
      <c r="F39" s="4"/>
      <c r="G39" s="4"/>
      <c r="H39" s="4"/>
      <c r="I39" s="227"/>
      <c r="J39" s="227"/>
      <c r="K39" s="227"/>
      <c r="L39" s="227"/>
      <c r="M39" s="227"/>
      <c r="N39" s="227"/>
      <c r="O39" s="227"/>
      <c r="P39" s="227"/>
      <c r="Q39" s="227"/>
      <c r="R39" s="227"/>
      <c r="S39" s="227"/>
    </row>
    <row r="40" spans="1:19">
      <c r="A40" s="456" t="s">
        <v>114</v>
      </c>
      <c r="B40" s="456"/>
      <c r="C40" s="456"/>
      <c r="D40" s="456"/>
      <c r="E40" s="456"/>
      <c r="F40" s="456"/>
      <c r="G40" s="456"/>
      <c r="H40" s="456"/>
      <c r="I40" s="227"/>
      <c r="J40" s="227"/>
      <c r="K40" s="227"/>
      <c r="L40" s="227"/>
      <c r="M40" s="227"/>
      <c r="N40" s="227"/>
      <c r="O40" s="227"/>
      <c r="P40" s="227"/>
      <c r="Q40" s="227"/>
      <c r="R40" s="227"/>
      <c r="S40" s="227"/>
    </row>
    <row r="41" spans="1:19">
      <c r="A41" s="455" t="s">
        <v>76</v>
      </c>
      <c r="B41" s="455"/>
      <c r="C41" s="455"/>
      <c r="D41" s="455"/>
      <c r="E41" s="455"/>
      <c r="F41" s="455"/>
      <c r="G41" s="455"/>
      <c r="H41" s="455"/>
      <c r="I41" s="227"/>
      <c r="J41" s="227"/>
      <c r="K41" s="227"/>
      <c r="L41" s="227"/>
      <c r="M41" s="227"/>
      <c r="N41" s="227"/>
      <c r="O41" s="227"/>
      <c r="P41" s="227"/>
      <c r="Q41" s="227"/>
      <c r="R41" s="227"/>
      <c r="S41" s="227"/>
    </row>
    <row r="42" spans="1:19">
      <c r="A42" s="4"/>
      <c r="B42" s="4"/>
      <c r="C42" s="4"/>
      <c r="D42" s="4"/>
      <c r="E42" s="4"/>
      <c r="F42" s="4"/>
      <c r="G42" s="4"/>
      <c r="H42" s="4"/>
      <c r="I42" s="227"/>
      <c r="J42" s="20"/>
      <c r="K42" s="20"/>
      <c r="L42" s="20"/>
      <c r="M42" s="20"/>
      <c r="N42" s="20"/>
      <c r="O42" s="20"/>
      <c r="P42" s="227"/>
      <c r="Q42" s="227"/>
      <c r="R42" s="227"/>
      <c r="S42" s="227"/>
    </row>
    <row r="43" spans="1:19" s="84" customFormat="1">
      <c r="A43" s="454" t="s">
        <v>381</v>
      </c>
      <c r="B43" s="454"/>
      <c r="C43" s="454"/>
      <c r="D43" s="454"/>
      <c r="E43" s="454"/>
      <c r="F43" s="454"/>
      <c r="G43" s="454"/>
      <c r="H43" s="454"/>
    </row>
    <row r="44" spans="1:19">
      <c r="A44" s="227"/>
      <c r="B44" s="227"/>
      <c r="C44" s="227"/>
      <c r="D44" s="227"/>
      <c r="E44" s="227"/>
      <c r="F44" s="227"/>
      <c r="G44" s="227"/>
      <c r="H44" s="227"/>
      <c r="I44" s="4"/>
      <c r="J44" s="4"/>
      <c r="K44" s="5"/>
      <c r="L44" s="5"/>
      <c r="M44" s="5"/>
      <c r="N44" s="5"/>
      <c r="O44" s="4"/>
      <c r="P44" s="4"/>
      <c r="Q44" s="4"/>
      <c r="R44" s="4"/>
      <c r="S44" s="4"/>
    </row>
    <row r="45" spans="1:19" ht="45">
      <c r="A45" s="227"/>
      <c r="B45" s="4"/>
      <c r="C45" s="82" t="s">
        <v>112</v>
      </c>
      <c r="D45" s="82" t="s">
        <v>48</v>
      </c>
      <c r="E45" s="13" t="s">
        <v>503</v>
      </c>
      <c r="F45" s="14"/>
      <c r="G45" s="227"/>
      <c r="H45" s="227"/>
      <c r="I45" s="4"/>
      <c r="J45" s="4"/>
      <c r="K45" s="5"/>
      <c r="L45" s="5"/>
      <c r="M45" s="5"/>
      <c r="N45" s="5"/>
      <c r="O45" s="4"/>
      <c r="P45" s="4"/>
      <c r="Q45" s="4"/>
      <c r="R45" s="4"/>
      <c r="S45" s="4"/>
    </row>
    <row r="46" spans="1:19">
      <c r="A46" s="227"/>
      <c r="B46" t="s">
        <v>408</v>
      </c>
      <c r="C46" s="230">
        <v>35524</v>
      </c>
      <c r="D46" s="230">
        <v>1742</v>
      </c>
      <c r="E46" s="359">
        <v>77027</v>
      </c>
      <c r="F46" s="3"/>
      <c r="G46" s="227"/>
      <c r="H46" s="227"/>
      <c r="I46" s="227"/>
      <c r="J46" s="227"/>
      <c r="K46" s="12"/>
      <c r="L46" s="12"/>
      <c r="M46" s="12"/>
      <c r="N46" s="12"/>
      <c r="O46" s="227"/>
      <c r="P46" s="227"/>
      <c r="Q46" s="227"/>
      <c r="R46" s="227"/>
      <c r="S46" s="227"/>
    </row>
    <row r="47" spans="1:19">
      <c r="A47" s="227"/>
      <c r="B47" t="s">
        <v>399</v>
      </c>
      <c r="C47" s="230">
        <v>72973</v>
      </c>
      <c r="D47" s="230">
        <v>12408</v>
      </c>
      <c r="E47" s="359">
        <v>77027</v>
      </c>
      <c r="F47" s="3"/>
      <c r="G47" s="227"/>
      <c r="H47" s="227"/>
      <c r="I47" s="227"/>
      <c r="J47" s="227"/>
      <c r="K47" s="12"/>
      <c r="L47" s="12"/>
      <c r="M47" s="12"/>
      <c r="N47" s="12"/>
      <c r="O47" s="227"/>
      <c r="P47" s="227"/>
      <c r="Q47" s="227"/>
      <c r="R47" s="227"/>
      <c r="S47" s="227"/>
    </row>
    <row r="48" spans="1:19">
      <c r="A48" s="227"/>
      <c r="B48" t="s">
        <v>398</v>
      </c>
      <c r="C48" s="230">
        <v>73415</v>
      </c>
      <c r="D48" s="230">
        <v>3036</v>
      </c>
      <c r="E48" s="359">
        <v>77027</v>
      </c>
      <c r="F48" s="3"/>
      <c r="G48" s="227"/>
      <c r="H48" s="227"/>
      <c r="I48" s="227"/>
      <c r="J48" s="227"/>
      <c r="K48" s="12"/>
      <c r="L48" s="12"/>
      <c r="M48" s="12"/>
      <c r="N48" s="12"/>
      <c r="O48" s="227"/>
      <c r="P48" s="227"/>
      <c r="Q48" s="227"/>
      <c r="R48" s="227"/>
      <c r="S48" s="227"/>
    </row>
    <row r="49" spans="1:14">
      <c r="A49" s="227"/>
      <c r="B49" t="s">
        <v>397</v>
      </c>
      <c r="C49" s="230">
        <v>74534</v>
      </c>
      <c r="D49" s="230">
        <v>4353</v>
      </c>
      <c r="E49" s="359">
        <v>77027</v>
      </c>
      <c r="F49" s="3"/>
      <c r="G49" s="227"/>
      <c r="H49" s="227"/>
      <c r="I49" s="227"/>
      <c r="J49" s="227"/>
      <c r="K49" s="12"/>
      <c r="L49" s="12"/>
      <c r="M49" s="12"/>
      <c r="N49" s="12"/>
    </row>
    <row r="50" spans="1:14">
      <c r="A50" s="227"/>
      <c r="B50" t="s">
        <v>396</v>
      </c>
      <c r="C50" s="230">
        <v>85636</v>
      </c>
      <c r="D50" s="230">
        <v>4399</v>
      </c>
      <c r="E50" s="359">
        <v>77027</v>
      </c>
      <c r="F50" s="3"/>
      <c r="G50" s="227"/>
      <c r="H50" s="227"/>
      <c r="I50" s="227"/>
      <c r="J50" s="227"/>
      <c r="K50" s="12"/>
      <c r="L50" s="12"/>
      <c r="M50" s="12"/>
      <c r="N50" s="12"/>
    </row>
    <row r="51" spans="1:14">
      <c r="A51" s="227"/>
      <c r="B51" t="s">
        <v>402</v>
      </c>
      <c r="C51" s="230">
        <v>96529</v>
      </c>
      <c r="D51" s="230">
        <v>6938</v>
      </c>
      <c r="E51" s="359">
        <v>77027</v>
      </c>
      <c r="F51" s="3"/>
      <c r="G51" s="227"/>
      <c r="H51" s="227"/>
      <c r="I51" s="227"/>
      <c r="J51" s="227"/>
      <c r="K51" s="12"/>
      <c r="L51" s="12"/>
      <c r="M51" s="12"/>
      <c r="N51" s="12"/>
    </row>
    <row r="52" spans="1:14">
      <c r="A52" s="227"/>
      <c r="B52" t="s">
        <v>400</v>
      </c>
      <c r="C52" s="230">
        <v>113125</v>
      </c>
      <c r="D52" s="230">
        <v>23423</v>
      </c>
      <c r="E52" s="359">
        <v>77027</v>
      </c>
      <c r="F52" s="3"/>
      <c r="G52" s="227"/>
      <c r="H52" s="227"/>
      <c r="I52" s="227"/>
      <c r="J52" s="227"/>
      <c r="K52" s="12"/>
      <c r="L52" s="12"/>
      <c r="M52" s="12"/>
      <c r="N52" s="12"/>
    </row>
    <row r="53" spans="1:14">
      <c r="A53" s="227"/>
      <c r="B53" t="s">
        <v>403</v>
      </c>
      <c r="C53" s="230">
        <v>121667</v>
      </c>
      <c r="D53" s="230">
        <v>11637</v>
      </c>
      <c r="E53" s="359">
        <v>77027</v>
      </c>
      <c r="F53" s="3"/>
      <c r="G53" s="227"/>
      <c r="H53" s="227"/>
      <c r="I53" s="227"/>
      <c r="J53" s="227"/>
      <c r="K53" s="12"/>
      <c r="L53" s="12"/>
      <c r="M53" s="12"/>
      <c r="N53" s="12"/>
    </row>
    <row r="54" spans="1:14">
      <c r="A54" s="227"/>
      <c r="B54" t="s">
        <v>418</v>
      </c>
      <c r="C54" s="230">
        <v>125506</v>
      </c>
      <c r="D54" s="230">
        <v>8081</v>
      </c>
      <c r="E54" s="359">
        <v>77027</v>
      </c>
      <c r="F54" s="3"/>
      <c r="G54" s="227"/>
      <c r="H54" s="227"/>
      <c r="I54" s="227"/>
      <c r="J54" s="227"/>
      <c r="K54" s="12"/>
      <c r="L54" s="12"/>
      <c r="M54" s="12"/>
      <c r="N54" s="12"/>
    </row>
    <row r="55" spans="1:14">
      <c r="A55" s="227"/>
      <c r="B55" t="s">
        <v>543</v>
      </c>
      <c r="C55" s="230">
        <v>129320</v>
      </c>
      <c r="D55" s="230">
        <v>8997</v>
      </c>
      <c r="E55" s="359">
        <v>77027</v>
      </c>
      <c r="F55" s="1"/>
      <c r="G55" s="227"/>
      <c r="H55" s="227"/>
      <c r="I55" s="227"/>
      <c r="J55" s="227"/>
      <c r="K55" s="12"/>
      <c r="L55" s="12"/>
      <c r="M55" s="12"/>
      <c r="N55" s="12"/>
    </row>
    <row r="56" spans="1:14">
      <c r="A56" s="227"/>
      <c r="B56" t="s">
        <v>544</v>
      </c>
      <c r="C56" s="230">
        <v>137313</v>
      </c>
      <c r="D56" s="230">
        <v>15215</v>
      </c>
      <c r="E56" s="359">
        <v>77027</v>
      </c>
      <c r="F56" s="1"/>
      <c r="G56" s="227"/>
      <c r="H56" s="227"/>
      <c r="I56" s="227"/>
      <c r="J56" s="227"/>
      <c r="K56" s="12"/>
      <c r="L56" s="12"/>
      <c r="M56" s="12"/>
      <c r="N56" s="12"/>
    </row>
    <row r="57" spans="1:14">
      <c r="A57" s="227"/>
      <c r="B57" t="s">
        <v>409</v>
      </c>
      <c r="C57" s="230">
        <v>175684</v>
      </c>
      <c r="D57" s="230">
        <v>11669</v>
      </c>
      <c r="E57" s="359">
        <v>77027</v>
      </c>
      <c r="F57" s="3"/>
      <c r="G57" s="227"/>
      <c r="H57" s="227"/>
      <c r="I57" s="227"/>
      <c r="J57" s="227"/>
      <c r="K57" s="12"/>
      <c r="L57" s="12"/>
      <c r="M57" s="12"/>
      <c r="N57" s="12"/>
    </row>
    <row r="58" spans="1:14">
      <c r="A58" s="227"/>
      <c r="C58" s="230"/>
      <c r="D58" s="230"/>
      <c r="E58" s="3"/>
      <c r="F58" s="3"/>
      <c r="G58" s="227"/>
      <c r="H58" s="227"/>
      <c r="I58" s="227"/>
      <c r="J58" s="227"/>
      <c r="K58" s="12"/>
      <c r="L58" s="12"/>
      <c r="M58" s="12"/>
      <c r="N58" s="12"/>
    </row>
    <row r="59" spans="1:14">
      <c r="A59" s="227"/>
      <c r="B59" s="22"/>
      <c r="C59" s="230"/>
      <c r="D59" s="230"/>
      <c r="E59" s="3"/>
      <c r="F59" s="3"/>
      <c r="G59" s="227"/>
      <c r="H59" s="227"/>
      <c r="I59" s="227"/>
      <c r="J59" s="227"/>
      <c r="K59" s="12"/>
      <c r="L59" s="12"/>
      <c r="M59" s="12"/>
      <c r="N59" s="12"/>
    </row>
    <row r="60" spans="1:14">
      <c r="A60" s="227"/>
      <c r="B60" s="22"/>
      <c r="E60" s="3"/>
      <c r="F60" s="3"/>
      <c r="G60" s="227"/>
      <c r="H60" s="227"/>
      <c r="I60" s="227"/>
      <c r="J60" s="227"/>
      <c r="K60" s="12"/>
      <c r="L60" s="12"/>
      <c r="M60" s="12"/>
      <c r="N60" s="12"/>
    </row>
    <row r="61" spans="1:14">
      <c r="A61" s="227"/>
      <c r="B61" s="22"/>
      <c r="E61" s="3"/>
      <c r="F61" s="3"/>
      <c r="G61" s="227"/>
      <c r="H61" s="227"/>
      <c r="I61" s="227"/>
      <c r="J61" s="227"/>
      <c r="K61" s="12"/>
      <c r="L61" s="12"/>
      <c r="M61" s="12"/>
      <c r="N61" s="12"/>
    </row>
    <row r="62" spans="1:14">
      <c r="A62" s="227"/>
      <c r="B62" s="22"/>
      <c r="E62" s="3"/>
      <c r="F62" s="9"/>
      <c r="G62" s="227"/>
      <c r="H62" s="227"/>
      <c r="I62" s="227"/>
      <c r="J62" s="227"/>
      <c r="K62" s="12"/>
      <c r="L62" s="12"/>
      <c r="M62" s="12"/>
      <c r="N62" s="12"/>
    </row>
    <row r="63" spans="1:14">
      <c r="B63" s="22"/>
      <c r="E63" s="3"/>
      <c r="I63" s="227"/>
      <c r="J63" s="227"/>
      <c r="K63" s="227"/>
      <c r="L63" s="227"/>
      <c r="M63" s="227"/>
      <c r="N63" s="227"/>
    </row>
    <row r="64" spans="1:14">
      <c r="B64" s="22"/>
      <c r="E64" s="3"/>
      <c r="I64" s="227"/>
      <c r="J64" s="227"/>
      <c r="K64" s="227"/>
      <c r="L64" s="227"/>
      <c r="M64" s="227"/>
      <c r="N64" s="227"/>
    </row>
    <row r="65" spans="2:5">
      <c r="B65" s="22"/>
      <c r="E65" s="3"/>
    </row>
    <row r="66" spans="2:5">
      <c r="B66" s="22"/>
      <c r="E66" s="3"/>
    </row>
    <row r="67" spans="2:5">
      <c r="B67" s="22"/>
      <c r="E67" s="3"/>
    </row>
    <row r="68" spans="2:5">
      <c r="B68" s="22"/>
      <c r="E68" s="3"/>
    </row>
    <row r="69" spans="2:5">
      <c r="B69" s="22"/>
      <c r="E69" s="3"/>
    </row>
    <row r="70" spans="2:5">
      <c r="B70" s="22"/>
      <c r="E70" s="3"/>
    </row>
    <row r="71" spans="2:5">
      <c r="B71" s="22"/>
      <c r="E71" s="3"/>
    </row>
    <row r="117" spans="1:8">
      <c r="A117" s="456" t="s">
        <v>113</v>
      </c>
      <c r="B117" s="456"/>
      <c r="C117" s="456"/>
      <c r="D117" s="456"/>
      <c r="E117" s="456"/>
      <c r="F117" s="456"/>
      <c r="G117" s="456"/>
      <c r="H117" s="456"/>
    </row>
    <row r="118" spans="1:8">
      <c r="A118" s="455" t="s">
        <v>76</v>
      </c>
      <c r="B118" s="455"/>
      <c r="C118" s="455"/>
      <c r="D118" s="455"/>
      <c r="E118" s="455"/>
      <c r="F118" s="455"/>
      <c r="G118" s="455"/>
      <c r="H118" s="455"/>
    </row>
  </sheetData>
  <sortState ref="B46:D57">
    <sortCondition ref="C46:C57"/>
  </sortState>
  <mergeCells count="9">
    <mergeCell ref="A43:H43"/>
    <mergeCell ref="A117:H117"/>
    <mergeCell ref="A118:H118"/>
    <mergeCell ref="A41:H41"/>
    <mergeCell ref="A1:H1"/>
    <mergeCell ref="A28:H28"/>
    <mergeCell ref="A29:H29"/>
    <mergeCell ref="A31:H31"/>
    <mergeCell ref="A40:H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43"/>
  <sheetViews>
    <sheetView topLeftCell="A31" workbookViewId="0">
      <selection activeCell="G47" sqref="G47"/>
    </sheetView>
  </sheetViews>
  <sheetFormatPr defaultRowHeight="15"/>
  <cols>
    <col min="1" max="1" width="16.42578125" customWidth="1"/>
    <col min="2" max="2" width="19.42578125" customWidth="1"/>
    <col min="3" max="3" width="13.140625" customWidth="1"/>
    <col min="4" max="4" width="11.28515625" customWidth="1"/>
    <col min="5" max="5" width="11.140625" customWidth="1"/>
    <col min="6" max="6" width="10.42578125" customWidth="1"/>
    <col min="7" max="7" width="9.85546875" customWidth="1"/>
    <col min="8" max="8" width="10.28515625" customWidth="1"/>
  </cols>
  <sheetData>
    <row r="1" spans="1:15" s="84" customFormat="1">
      <c r="A1" s="454" t="s">
        <v>516</v>
      </c>
      <c r="B1" s="454"/>
      <c r="C1" s="454"/>
      <c r="D1" s="454"/>
      <c r="E1" s="454"/>
      <c r="F1" s="454"/>
      <c r="G1" s="454"/>
      <c r="H1" s="454"/>
      <c r="J1" s="273"/>
      <c r="K1" s="273"/>
      <c r="L1" s="273"/>
      <c r="M1" s="273"/>
      <c r="N1" s="273"/>
      <c r="O1" s="273"/>
    </row>
    <row r="2" spans="1:15">
      <c r="A2" s="256"/>
      <c r="B2" s="256"/>
      <c r="D2" s="256"/>
      <c r="E2" s="256"/>
      <c r="F2" s="256"/>
      <c r="G2" s="256"/>
      <c r="H2" s="256"/>
      <c r="I2" s="227"/>
      <c r="J2" s="227"/>
      <c r="K2" s="227"/>
      <c r="L2" s="227"/>
      <c r="M2" s="227"/>
      <c r="N2" s="227"/>
      <c r="O2" s="227"/>
    </row>
    <row r="3" spans="1:15" ht="36.75">
      <c r="A3" s="227"/>
      <c r="B3" s="63"/>
      <c r="C3" s="256" t="s">
        <v>376</v>
      </c>
      <c r="D3" s="175" t="s">
        <v>48</v>
      </c>
      <c r="E3" s="227" t="s">
        <v>82</v>
      </c>
      <c r="F3" s="393" t="s">
        <v>477</v>
      </c>
      <c r="G3" s="227"/>
      <c r="H3" s="227"/>
      <c r="I3" s="227"/>
      <c r="J3" s="227"/>
      <c r="K3" s="227"/>
      <c r="L3" s="227"/>
      <c r="M3" s="227"/>
      <c r="N3" s="227"/>
      <c r="O3" s="227"/>
    </row>
    <row r="4" spans="1:15">
      <c r="A4" s="227"/>
      <c r="B4" s="63" t="s">
        <v>19</v>
      </c>
      <c r="C4" s="176">
        <v>0.13</v>
      </c>
      <c r="D4" s="178" t="s">
        <v>124</v>
      </c>
      <c r="E4" s="227"/>
      <c r="F4" s="399">
        <v>0.19</v>
      </c>
      <c r="G4" s="227"/>
      <c r="H4" s="227"/>
      <c r="I4" s="227"/>
      <c r="J4" s="227"/>
      <c r="K4" s="227"/>
      <c r="L4" s="227"/>
      <c r="M4" s="227"/>
      <c r="N4" s="227"/>
      <c r="O4" s="227"/>
    </row>
    <row r="5" spans="1:15">
      <c r="A5" s="227"/>
      <c r="B5" s="63" t="s">
        <v>23</v>
      </c>
      <c r="C5" s="176">
        <v>0.14000000000000001</v>
      </c>
      <c r="D5" s="177" t="s">
        <v>117</v>
      </c>
      <c r="E5" s="227"/>
      <c r="F5" s="399">
        <v>0.19</v>
      </c>
      <c r="G5" s="227"/>
      <c r="H5" s="227"/>
      <c r="I5" s="227"/>
      <c r="J5" s="227"/>
      <c r="K5" s="227"/>
      <c r="L5" s="227"/>
      <c r="M5" s="227"/>
      <c r="N5" s="227"/>
      <c r="O5" s="227"/>
    </row>
    <row r="6" spans="1:15">
      <c r="A6" s="227"/>
      <c r="B6" s="63" t="s">
        <v>20</v>
      </c>
      <c r="C6" s="176">
        <v>0.14000000000000001</v>
      </c>
      <c r="D6" s="178" t="s">
        <v>127</v>
      </c>
      <c r="E6" s="227"/>
      <c r="F6" s="399">
        <v>0.19</v>
      </c>
      <c r="G6" s="227"/>
      <c r="H6" s="227"/>
      <c r="I6" s="227"/>
      <c r="J6" s="227"/>
      <c r="K6" s="227"/>
      <c r="L6" s="227"/>
      <c r="M6" s="227"/>
      <c r="N6" s="227"/>
      <c r="O6" s="227"/>
    </row>
    <row r="7" spans="1:15">
      <c r="A7" s="227"/>
      <c r="B7" s="63" t="s">
        <v>22</v>
      </c>
      <c r="C7" s="176">
        <v>0.14000000000000001</v>
      </c>
      <c r="D7" s="178" t="s">
        <v>130</v>
      </c>
      <c r="E7" s="227"/>
      <c r="F7" s="399">
        <v>0.19</v>
      </c>
      <c r="G7" s="227"/>
      <c r="H7" s="227"/>
      <c r="I7" s="227"/>
      <c r="J7" s="227"/>
      <c r="K7" s="227"/>
      <c r="L7" s="227"/>
      <c r="M7" s="227"/>
      <c r="N7" s="227"/>
      <c r="O7" s="227"/>
    </row>
    <row r="8" spans="1:15">
      <c r="A8" s="227"/>
      <c r="B8" s="63" t="s">
        <v>27</v>
      </c>
      <c r="C8" s="176">
        <v>0.15</v>
      </c>
      <c r="D8" s="177" t="s">
        <v>122</v>
      </c>
      <c r="E8" s="227"/>
      <c r="F8" s="399">
        <v>0.19</v>
      </c>
      <c r="G8" s="227"/>
      <c r="H8" s="227"/>
      <c r="I8" s="227"/>
      <c r="J8" s="227"/>
      <c r="K8" s="227"/>
      <c r="L8" s="227"/>
      <c r="M8" s="227"/>
      <c r="N8" s="227"/>
      <c r="O8" s="227"/>
    </row>
    <row r="9" spans="1:15">
      <c r="A9" s="227"/>
      <c r="B9" s="63" t="s">
        <v>21</v>
      </c>
      <c r="C9" s="176">
        <v>0.15</v>
      </c>
      <c r="D9" s="178" t="s">
        <v>122</v>
      </c>
      <c r="E9" s="227"/>
      <c r="F9" s="399">
        <v>0.19</v>
      </c>
      <c r="G9" s="227"/>
      <c r="H9" s="227"/>
      <c r="I9" s="227"/>
      <c r="J9" s="227"/>
      <c r="K9" s="227"/>
      <c r="L9" s="227"/>
      <c r="M9" s="227"/>
      <c r="N9" s="227"/>
      <c r="O9" s="227"/>
    </row>
    <row r="10" spans="1:15">
      <c r="A10" s="227"/>
      <c r="B10" s="63" t="s">
        <v>28</v>
      </c>
      <c r="C10" s="176">
        <v>0.15</v>
      </c>
      <c r="D10" s="178" t="s">
        <v>130</v>
      </c>
      <c r="E10" s="227"/>
      <c r="F10" s="399">
        <v>0.19</v>
      </c>
      <c r="G10" s="227"/>
      <c r="H10" s="227"/>
      <c r="I10" s="227"/>
      <c r="J10" s="227"/>
      <c r="K10" s="227"/>
      <c r="L10" s="227"/>
      <c r="M10" s="227"/>
      <c r="N10" s="227"/>
      <c r="O10" s="227"/>
    </row>
    <row r="11" spans="1:15">
      <c r="A11" s="227"/>
      <c r="B11" s="63" t="s">
        <v>35</v>
      </c>
      <c r="C11" s="176">
        <v>0.16</v>
      </c>
      <c r="D11" s="178" t="s">
        <v>129</v>
      </c>
      <c r="E11" s="227"/>
      <c r="F11" s="399">
        <v>0.19</v>
      </c>
      <c r="G11" s="227"/>
      <c r="H11" s="227"/>
      <c r="I11" s="227"/>
      <c r="J11" s="227"/>
      <c r="K11" s="227"/>
      <c r="L11" s="227"/>
      <c r="M11" s="227"/>
      <c r="N11" s="227"/>
      <c r="O11" s="227"/>
    </row>
    <row r="12" spans="1:15">
      <c r="A12" s="227"/>
      <c r="B12" s="64" t="s">
        <v>30</v>
      </c>
      <c r="D12" s="274" t="s">
        <v>125</v>
      </c>
      <c r="E12" s="179">
        <v>0.17</v>
      </c>
      <c r="F12" s="399">
        <v>0.19</v>
      </c>
      <c r="G12" s="227"/>
      <c r="H12" s="227"/>
      <c r="I12" s="227"/>
      <c r="J12" s="227"/>
      <c r="K12" s="227"/>
      <c r="L12" s="227"/>
      <c r="M12" s="227"/>
      <c r="N12" s="227"/>
      <c r="O12" s="227"/>
    </row>
    <row r="13" spans="1:15">
      <c r="A13" s="227"/>
      <c r="B13" s="63" t="s">
        <v>26</v>
      </c>
      <c r="C13" s="176">
        <v>0.17</v>
      </c>
      <c r="D13" s="178" t="s">
        <v>126</v>
      </c>
      <c r="E13" s="227"/>
      <c r="F13" s="399">
        <v>0.19</v>
      </c>
      <c r="G13" s="227"/>
      <c r="H13" s="227"/>
      <c r="I13" s="227"/>
      <c r="J13" s="227"/>
      <c r="K13" s="227"/>
      <c r="L13" s="227"/>
      <c r="M13" s="227"/>
      <c r="N13" s="227"/>
      <c r="O13" s="227"/>
    </row>
    <row r="14" spans="1:15">
      <c r="A14" s="227"/>
      <c r="B14" s="63" t="s">
        <v>25</v>
      </c>
      <c r="C14" s="176">
        <v>0.18</v>
      </c>
      <c r="D14" s="178" t="s">
        <v>118</v>
      </c>
      <c r="E14" s="227"/>
      <c r="F14" s="399">
        <v>0.19</v>
      </c>
      <c r="G14" s="227"/>
      <c r="H14" s="227"/>
      <c r="I14" s="227"/>
      <c r="J14" s="227"/>
      <c r="K14" s="227"/>
      <c r="L14" s="227"/>
      <c r="M14" s="227"/>
      <c r="N14" s="227"/>
      <c r="O14" s="227"/>
    </row>
    <row r="15" spans="1:15">
      <c r="A15" s="227"/>
      <c r="B15" s="63" t="s">
        <v>33</v>
      </c>
      <c r="C15" s="176">
        <v>0.19</v>
      </c>
      <c r="D15" s="177" t="s">
        <v>118</v>
      </c>
      <c r="E15" s="227"/>
      <c r="F15" s="399">
        <v>0.19</v>
      </c>
      <c r="G15" s="227"/>
      <c r="H15" s="227"/>
      <c r="I15" s="227"/>
      <c r="J15" s="227"/>
      <c r="K15" s="227"/>
      <c r="L15" s="227"/>
      <c r="M15" s="227"/>
      <c r="N15" s="227"/>
      <c r="O15" s="227"/>
    </row>
    <row r="16" spans="1:15">
      <c r="A16" s="227"/>
      <c r="B16" s="63" t="s">
        <v>31</v>
      </c>
      <c r="C16" s="176">
        <v>0.19</v>
      </c>
      <c r="D16" s="178" t="s">
        <v>118</v>
      </c>
      <c r="E16" s="227"/>
      <c r="F16" s="399">
        <v>0.19</v>
      </c>
      <c r="G16" s="227"/>
      <c r="H16" s="227"/>
      <c r="I16" s="227"/>
      <c r="J16" s="227"/>
      <c r="K16" s="227"/>
      <c r="L16" s="227"/>
      <c r="M16" s="227"/>
      <c r="N16" s="227"/>
      <c r="O16" s="227"/>
    </row>
    <row r="17" spans="1:19">
      <c r="A17" s="227"/>
      <c r="B17" s="63" t="s">
        <v>24</v>
      </c>
      <c r="C17" s="176">
        <v>0.2</v>
      </c>
      <c r="D17" s="177" t="s">
        <v>116</v>
      </c>
      <c r="E17" s="227"/>
      <c r="F17" s="399">
        <v>0.19</v>
      </c>
      <c r="G17" s="227"/>
      <c r="H17" s="227"/>
      <c r="I17" s="227"/>
      <c r="J17" s="227"/>
      <c r="K17" s="227"/>
      <c r="L17" s="227"/>
      <c r="M17" s="227"/>
      <c r="N17" s="227"/>
      <c r="O17" s="227"/>
      <c r="P17" s="227"/>
      <c r="Q17" s="227"/>
      <c r="R17" s="227"/>
      <c r="S17" s="227"/>
    </row>
    <row r="18" spans="1:19">
      <c r="A18" s="227"/>
      <c r="B18" s="63" t="s">
        <v>32</v>
      </c>
      <c r="C18" s="176">
        <v>0.2</v>
      </c>
      <c r="D18" s="177" t="s">
        <v>119</v>
      </c>
      <c r="E18" s="227"/>
      <c r="F18" s="399">
        <v>0.19</v>
      </c>
      <c r="G18" s="227"/>
      <c r="H18" s="227"/>
      <c r="I18" s="227"/>
      <c r="J18" s="227"/>
      <c r="K18" s="227"/>
      <c r="L18" s="227"/>
      <c r="M18" s="227"/>
      <c r="N18" s="227"/>
      <c r="O18" s="227"/>
      <c r="P18" s="227"/>
      <c r="Q18" s="227"/>
      <c r="R18" s="227"/>
      <c r="S18" s="227"/>
    </row>
    <row r="19" spans="1:19">
      <c r="A19" s="227"/>
      <c r="B19" s="63" t="s">
        <v>39</v>
      </c>
      <c r="C19" s="176">
        <v>0.21</v>
      </c>
      <c r="D19" s="177" t="s">
        <v>120</v>
      </c>
      <c r="E19" s="227"/>
      <c r="F19" s="399">
        <v>0.19</v>
      </c>
      <c r="G19" s="227"/>
      <c r="H19" s="227"/>
      <c r="I19" s="227"/>
      <c r="J19" s="227"/>
      <c r="K19" s="227"/>
      <c r="L19" s="227"/>
      <c r="M19" s="227"/>
      <c r="N19" s="227"/>
      <c r="O19" s="227"/>
      <c r="P19" s="227"/>
      <c r="Q19" s="227"/>
      <c r="R19" s="227"/>
      <c r="S19" s="227"/>
    </row>
    <row r="20" spans="1:19">
      <c r="A20" s="227"/>
      <c r="B20" s="63" t="s">
        <v>29</v>
      </c>
      <c r="C20" s="176">
        <v>0.22</v>
      </c>
      <c r="D20" s="178" t="s">
        <v>131</v>
      </c>
      <c r="E20" s="227"/>
      <c r="F20" s="399">
        <v>0.19</v>
      </c>
      <c r="G20" s="227"/>
      <c r="H20" s="227"/>
      <c r="I20" s="227"/>
      <c r="J20" s="227"/>
      <c r="K20" s="227"/>
      <c r="L20" s="227"/>
      <c r="M20" s="227"/>
      <c r="N20" s="227"/>
      <c r="O20" s="227"/>
      <c r="P20" s="227"/>
      <c r="Q20" s="227"/>
      <c r="R20" s="227"/>
      <c r="S20" s="227"/>
    </row>
    <row r="21" spans="1:19">
      <c r="A21" s="227"/>
      <c r="B21" s="63" t="s">
        <v>36</v>
      </c>
      <c r="C21" s="176">
        <v>0.23</v>
      </c>
      <c r="D21" s="177" t="s">
        <v>115</v>
      </c>
      <c r="E21" s="227"/>
      <c r="F21" s="399">
        <v>0.19</v>
      </c>
      <c r="G21" s="227"/>
      <c r="H21" s="227"/>
      <c r="I21" s="227"/>
      <c r="J21" s="227"/>
      <c r="K21" s="227"/>
      <c r="L21" s="227"/>
      <c r="M21" s="227"/>
      <c r="N21" s="227"/>
      <c r="O21" s="227"/>
      <c r="P21" s="227"/>
      <c r="Q21" s="227"/>
      <c r="R21" s="227"/>
      <c r="S21" s="227"/>
    </row>
    <row r="22" spans="1:19">
      <c r="A22" s="227"/>
      <c r="B22" s="63" t="s">
        <v>37</v>
      </c>
      <c r="C22" s="176">
        <v>0.23</v>
      </c>
      <c r="D22" s="177" t="s">
        <v>123</v>
      </c>
      <c r="E22" s="227"/>
      <c r="F22" s="399">
        <v>0.19</v>
      </c>
      <c r="G22" s="227"/>
      <c r="H22" s="227"/>
      <c r="I22" s="227"/>
      <c r="J22" s="227"/>
      <c r="K22" s="227"/>
      <c r="L22" s="227"/>
      <c r="M22" s="227"/>
      <c r="N22" s="227"/>
      <c r="O22" s="227"/>
      <c r="P22" s="227"/>
      <c r="Q22" s="227"/>
      <c r="R22" s="227"/>
      <c r="S22" s="227"/>
    </row>
    <row r="23" spans="1:19">
      <c r="A23" s="227"/>
      <c r="B23" s="63" t="s">
        <v>34</v>
      </c>
      <c r="C23" s="176">
        <v>0.25</v>
      </c>
      <c r="D23" s="177" t="s">
        <v>121</v>
      </c>
      <c r="E23" s="227"/>
      <c r="F23" s="399">
        <v>0.19</v>
      </c>
      <c r="G23" s="227"/>
      <c r="H23" s="227"/>
      <c r="I23" s="227"/>
      <c r="J23" s="227"/>
      <c r="K23" s="227"/>
      <c r="L23" s="227"/>
      <c r="M23" s="227"/>
      <c r="N23" s="227"/>
      <c r="O23" s="227"/>
      <c r="P23" s="227"/>
      <c r="Q23" s="227"/>
      <c r="R23" s="227"/>
      <c r="S23" s="227"/>
    </row>
    <row r="24" spans="1:19">
      <c r="A24" s="227"/>
      <c r="B24" s="21" t="s">
        <v>38</v>
      </c>
      <c r="C24" s="176">
        <v>0.26</v>
      </c>
      <c r="D24" s="178" t="s">
        <v>128</v>
      </c>
      <c r="E24" s="227"/>
      <c r="F24" s="399">
        <v>0.19</v>
      </c>
      <c r="G24" s="227"/>
      <c r="H24" s="227"/>
      <c r="I24" s="227"/>
      <c r="J24" s="227"/>
      <c r="K24" s="227"/>
      <c r="L24" s="227"/>
      <c r="M24" s="227"/>
      <c r="N24" s="227"/>
      <c r="O24" s="227"/>
      <c r="P24" s="227"/>
      <c r="Q24" s="227"/>
      <c r="R24" s="227"/>
      <c r="S24" s="227"/>
    </row>
    <row r="25" spans="1:19">
      <c r="A25" s="227"/>
      <c r="B25" s="87" t="s">
        <v>64</v>
      </c>
      <c r="C25" s="180">
        <v>0.11</v>
      </c>
      <c r="D25" s="181"/>
      <c r="E25" s="8"/>
      <c r="F25" s="227"/>
      <c r="G25" s="227"/>
      <c r="H25" s="227"/>
      <c r="I25" s="227"/>
      <c r="J25" s="227"/>
      <c r="K25" s="227"/>
      <c r="L25" s="227"/>
      <c r="M25" s="227"/>
      <c r="N25" s="227"/>
      <c r="O25" s="227"/>
      <c r="P25" s="227"/>
      <c r="Q25" s="227"/>
      <c r="R25" s="227"/>
      <c r="S25" s="227"/>
    </row>
    <row r="26" spans="1:19">
      <c r="A26" s="227"/>
      <c r="B26" s="87" t="s">
        <v>55</v>
      </c>
      <c r="C26" s="180">
        <v>0.19</v>
      </c>
      <c r="D26" s="182"/>
      <c r="E26" s="227"/>
      <c r="F26" s="227"/>
      <c r="G26" s="227"/>
      <c r="H26" s="227"/>
      <c r="I26" s="227"/>
      <c r="J26" s="227"/>
      <c r="K26" s="227"/>
      <c r="L26" s="227"/>
      <c r="M26" s="227"/>
      <c r="N26" s="227"/>
      <c r="O26" s="227"/>
      <c r="P26" s="227"/>
      <c r="Q26" s="227"/>
      <c r="R26" s="227"/>
      <c r="S26" s="227"/>
    </row>
    <row r="27" spans="1:19">
      <c r="A27" s="256"/>
      <c r="B27" s="256"/>
      <c r="C27" s="256"/>
      <c r="D27" s="256"/>
      <c r="E27" s="256"/>
      <c r="F27" s="256"/>
      <c r="G27" s="256"/>
      <c r="H27" s="256"/>
      <c r="I27" s="227"/>
      <c r="J27" s="227"/>
      <c r="K27" s="227"/>
      <c r="L27" s="227"/>
      <c r="M27" s="227"/>
      <c r="N27" s="227"/>
      <c r="O27" s="227"/>
      <c r="P27" s="227"/>
      <c r="Q27" s="227"/>
      <c r="R27" s="227"/>
      <c r="S27" s="227"/>
    </row>
    <row r="28" spans="1:19" ht="14.25" customHeight="1">
      <c r="A28" s="455" t="s">
        <v>375</v>
      </c>
      <c r="B28" s="455"/>
      <c r="C28" s="455"/>
      <c r="D28" s="455"/>
      <c r="E28" s="455"/>
      <c r="F28" s="455"/>
      <c r="G28" s="455"/>
      <c r="H28" s="455"/>
      <c r="I28" s="227"/>
      <c r="J28" s="227"/>
      <c r="K28" s="227"/>
      <c r="L28" s="227"/>
      <c r="M28" s="227"/>
      <c r="N28" s="227"/>
      <c r="O28" s="227"/>
      <c r="P28" s="227"/>
      <c r="Q28" s="227"/>
      <c r="R28" s="227"/>
      <c r="S28" s="227"/>
    </row>
    <row r="29" spans="1:19" s="4" customFormat="1" ht="25.35" customHeight="1">
      <c r="A29" s="462" t="s">
        <v>132</v>
      </c>
      <c r="B29" s="462"/>
      <c r="C29" s="462"/>
      <c r="D29" s="462"/>
      <c r="E29" s="462"/>
      <c r="F29" s="462"/>
      <c r="G29" s="462"/>
      <c r="H29" s="462"/>
    </row>
    <row r="30" spans="1:19">
      <c r="A30" s="256"/>
      <c r="B30" s="256"/>
      <c r="C30" s="256"/>
      <c r="D30" s="256"/>
      <c r="E30" s="256"/>
      <c r="F30" s="256"/>
      <c r="G30" s="256"/>
      <c r="H30" s="256"/>
      <c r="I30" s="227"/>
      <c r="J30" s="227"/>
      <c r="K30" s="227"/>
      <c r="L30" s="227"/>
      <c r="M30" s="227"/>
      <c r="N30" s="227"/>
      <c r="O30" s="227"/>
      <c r="P30" s="227"/>
      <c r="Q30" s="227"/>
      <c r="R30" s="227"/>
      <c r="S30" s="227"/>
    </row>
    <row r="31" spans="1:19" s="84" customFormat="1">
      <c r="A31" s="454" t="s">
        <v>539</v>
      </c>
      <c r="B31" s="454"/>
      <c r="C31" s="454"/>
      <c r="D31" s="454"/>
      <c r="E31" s="454"/>
      <c r="F31" s="454"/>
      <c r="G31" s="454"/>
      <c r="H31" s="454"/>
    </row>
    <row r="32" spans="1:19">
      <c r="A32" s="227"/>
      <c r="B32" s="227"/>
      <c r="C32" s="227"/>
      <c r="D32" s="227"/>
      <c r="E32" s="227"/>
      <c r="F32" s="227"/>
      <c r="G32" s="227"/>
      <c r="H32" s="227"/>
      <c r="I32" s="4"/>
      <c r="J32" s="4"/>
      <c r="K32" s="5"/>
      <c r="L32" s="5"/>
      <c r="M32" s="5"/>
      <c r="N32" s="5"/>
      <c r="O32" s="4"/>
      <c r="P32" s="4"/>
      <c r="Q32" s="4"/>
      <c r="R32" s="4"/>
      <c r="S32" s="4"/>
    </row>
    <row r="33" spans="1:19" ht="48">
      <c r="A33" s="227"/>
      <c r="B33" s="227"/>
      <c r="C33" s="80" t="s">
        <v>133</v>
      </c>
      <c r="D33" s="82" t="s">
        <v>48</v>
      </c>
      <c r="E33" s="13"/>
      <c r="F33" s="14"/>
      <c r="G33" s="227"/>
      <c r="H33" s="227"/>
      <c r="I33" s="4"/>
      <c r="J33" s="4"/>
      <c r="K33" s="5"/>
      <c r="L33" s="5"/>
      <c r="M33" s="5"/>
      <c r="N33" s="5"/>
      <c r="O33" s="4"/>
      <c r="P33" s="4"/>
      <c r="Q33" s="4"/>
      <c r="R33" s="4"/>
      <c r="S33" s="4"/>
    </row>
    <row r="34" spans="1:19">
      <c r="A34" s="227"/>
      <c r="B34" s="160">
        <v>2014</v>
      </c>
      <c r="C34" s="176">
        <v>0.18</v>
      </c>
      <c r="D34" s="177" t="s">
        <v>423</v>
      </c>
      <c r="E34" s="3"/>
      <c r="F34" s="3"/>
      <c r="G34" s="227"/>
      <c r="H34" s="227"/>
      <c r="I34" s="227"/>
      <c r="J34" s="227"/>
      <c r="K34" s="12"/>
      <c r="L34" s="12"/>
      <c r="M34" s="12"/>
      <c r="N34" s="12"/>
      <c r="O34" s="227"/>
      <c r="P34" s="227"/>
      <c r="Q34" s="227"/>
      <c r="R34" s="227"/>
      <c r="S34" s="227"/>
    </row>
    <row r="35" spans="1:19">
      <c r="A35" s="227"/>
      <c r="B35" s="160">
        <v>2015</v>
      </c>
      <c r="C35" s="176">
        <v>0.19</v>
      </c>
      <c r="D35" s="177" t="s">
        <v>424</v>
      </c>
      <c r="E35" s="3"/>
      <c r="F35" s="3"/>
      <c r="G35" s="227"/>
      <c r="H35" s="227"/>
      <c r="I35" s="227"/>
      <c r="J35" s="227"/>
      <c r="K35" s="12"/>
      <c r="L35" s="12"/>
      <c r="M35" s="12"/>
      <c r="N35" s="12"/>
      <c r="O35" s="227"/>
      <c r="P35" s="227"/>
      <c r="Q35" s="227"/>
      <c r="R35" s="227"/>
      <c r="S35" s="227"/>
    </row>
    <row r="36" spans="1:19">
      <c r="A36" s="227"/>
      <c r="B36" s="160">
        <v>2016</v>
      </c>
      <c r="C36" s="176">
        <v>0.19</v>
      </c>
      <c r="D36" s="177" t="s">
        <v>424</v>
      </c>
      <c r="E36" s="3"/>
      <c r="F36" s="3"/>
      <c r="G36" s="227"/>
      <c r="H36" s="227"/>
      <c r="I36" s="227"/>
      <c r="J36" s="227"/>
      <c r="K36" s="12"/>
      <c r="L36" s="12"/>
      <c r="M36" s="12"/>
      <c r="N36" s="12"/>
      <c r="O36" s="227"/>
      <c r="P36" s="227"/>
      <c r="Q36" s="227"/>
      <c r="R36" s="227"/>
      <c r="S36" s="227"/>
    </row>
    <row r="37" spans="1:19">
      <c r="A37" s="227"/>
      <c r="B37" s="160">
        <v>2017</v>
      </c>
      <c r="C37" s="176">
        <v>0.19</v>
      </c>
      <c r="D37" s="178" t="s">
        <v>424</v>
      </c>
      <c r="E37" s="3"/>
      <c r="F37" s="3"/>
      <c r="G37" s="227"/>
      <c r="H37" s="227"/>
      <c r="I37" s="227"/>
      <c r="J37" s="227"/>
      <c r="K37" s="12"/>
      <c r="L37" s="12"/>
      <c r="M37" s="12"/>
      <c r="N37" s="12"/>
      <c r="O37" s="227"/>
      <c r="P37" s="227"/>
      <c r="Q37" s="227"/>
      <c r="R37" s="227"/>
      <c r="S37" s="227"/>
    </row>
    <row r="38" spans="1:19">
      <c r="A38" s="227"/>
      <c r="B38" s="160">
        <v>2018</v>
      </c>
      <c r="C38" s="176">
        <v>0.2</v>
      </c>
      <c r="D38" s="178" t="s">
        <v>116</v>
      </c>
      <c r="E38" s="3"/>
      <c r="F38" s="3"/>
      <c r="G38" s="227"/>
      <c r="H38" s="227"/>
      <c r="I38" s="227"/>
      <c r="J38" s="227"/>
      <c r="K38" s="12"/>
      <c r="L38" s="12"/>
      <c r="M38" s="12"/>
      <c r="N38" s="12"/>
      <c r="O38" s="227"/>
      <c r="P38" s="227"/>
      <c r="Q38" s="227"/>
      <c r="R38" s="227"/>
      <c r="S38" s="227"/>
    </row>
    <row r="39" spans="1:19">
      <c r="A39" s="4"/>
      <c r="B39" s="160">
        <v>2019</v>
      </c>
      <c r="C39" s="339">
        <v>0.19</v>
      </c>
      <c r="D39" s="340" t="s">
        <v>424</v>
      </c>
      <c r="E39" s="4"/>
      <c r="F39" s="4"/>
      <c r="G39" s="4"/>
      <c r="H39" s="4"/>
      <c r="I39" s="227"/>
      <c r="J39" s="227"/>
      <c r="K39" s="227"/>
      <c r="L39" s="227"/>
      <c r="M39" s="227"/>
      <c r="N39" s="227"/>
      <c r="O39" s="227"/>
      <c r="P39" s="227"/>
      <c r="Q39" s="227"/>
      <c r="R39" s="227"/>
      <c r="S39" s="227"/>
    </row>
    <row r="40" spans="1:19" s="4" customFormat="1">
      <c r="B40" s="207"/>
      <c r="C40" s="176"/>
      <c r="D40" s="178"/>
    </row>
    <row r="41" spans="1:19" s="4" customFormat="1" ht="14.25" customHeight="1">
      <c r="A41" s="455" t="s">
        <v>134</v>
      </c>
      <c r="B41" s="455"/>
      <c r="C41" s="455"/>
      <c r="D41" s="455"/>
      <c r="E41" s="455"/>
      <c r="F41" s="455"/>
      <c r="G41" s="455"/>
      <c r="H41" s="455"/>
    </row>
    <row r="42" spans="1:19" s="4" customFormat="1" ht="66.75" customHeight="1">
      <c r="A42" s="462" t="s">
        <v>135</v>
      </c>
      <c r="B42" s="462"/>
      <c r="C42" s="462"/>
      <c r="D42" s="462"/>
      <c r="E42" s="462"/>
      <c r="F42" s="462"/>
      <c r="G42" s="462"/>
      <c r="H42" s="462"/>
    </row>
    <row r="43" spans="1:19">
      <c r="A43" s="256"/>
      <c r="B43" s="256"/>
      <c r="C43" s="256"/>
      <c r="D43" s="256"/>
      <c r="E43" s="256"/>
      <c r="F43" s="256"/>
      <c r="G43" s="256"/>
      <c r="H43" s="256"/>
      <c r="I43" s="227"/>
      <c r="J43" s="227"/>
      <c r="K43" s="227"/>
      <c r="L43" s="227"/>
      <c r="M43" s="227"/>
      <c r="N43" s="227"/>
      <c r="O43" s="227"/>
      <c r="P43" s="227"/>
      <c r="Q43" s="227"/>
      <c r="R43" s="227"/>
      <c r="S43" s="227"/>
    </row>
  </sheetData>
  <sortState ref="B4:D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154"/>
  <sheetViews>
    <sheetView topLeftCell="A142" workbookViewId="0">
      <selection activeCell="K159" sqref="K159"/>
    </sheetView>
  </sheetViews>
  <sheetFormatPr defaultRowHeight="15"/>
  <cols>
    <col min="2" max="2" width="14.140625" customWidth="1"/>
    <col min="3" max="3" width="11.28515625" customWidth="1"/>
  </cols>
  <sheetData>
    <row r="1" spans="1:8" s="84" customFormat="1">
      <c r="A1" s="454" t="s">
        <v>136</v>
      </c>
      <c r="B1" s="454"/>
      <c r="C1" s="454"/>
      <c r="D1" s="454"/>
      <c r="E1" s="454"/>
      <c r="F1" s="454"/>
      <c r="G1" s="454"/>
      <c r="H1" s="454"/>
    </row>
    <row r="3" spans="1:8">
      <c r="A3" s="227"/>
      <c r="B3" s="227"/>
      <c r="C3" s="85">
        <v>2015</v>
      </c>
      <c r="D3" s="85">
        <v>2016</v>
      </c>
      <c r="E3" s="85">
        <v>2017</v>
      </c>
      <c r="F3" s="23"/>
      <c r="G3" s="85"/>
      <c r="H3" s="23"/>
    </row>
    <row r="4" spans="1:8">
      <c r="A4" s="227"/>
      <c r="B4" s="33" t="s">
        <v>27</v>
      </c>
      <c r="C4" s="157">
        <v>0.105</v>
      </c>
      <c r="D4" s="157">
        <v>9.9000000000000005E-2</v>
      </c>
      <c r="E4" s="157">
        <v>9.1999999999999998E-2</v>
      </c>
      <c r="F4" s="157"/>
      <c r="G4" s="31"/>
      <c r="H4" s="31"/>
    </row>
    <row r="5" spans="1:8">
      <c r="A5" s="227"/>
      <c r="B5" s="33" t="s">
        <v>35</v>
      </c>
      <c r="C5" s="157">
        <v>0.13400000000000001</v>
      </c>
      <c r="D5" s="157">
        <v>0.13</v>
      </c>
      <c r="E5" s="157">
        <v>0.127</v>
      </c>
      <c r="F5" s="157"/>
      <c r="G5" s="31"/>
      <c r="H5" s="31"/>
    </row>
    <row r="6" spans="1:8">
      <c r="A6" s="227"/>
      <c r="B6" s="33" t="s">
        <v>36</v>
      </c>
      <c r="C6" s="157">
        <v>0.13900000000000001</v>
      </c>
      <c r="D6" s="157">
        <v>0.129</v>
      </c>
      <c r="E6" s="157">
        <v>0.127</v>
      </c>
      <c r="F6" s="157"/>
      <c r="G6" s="31"/>
      <c r="H6" s="31"/>
    </row>
    <row r="7" spans="1:8">
      <c r="A7" s="227"/>
      <c r="B7" s="33" t="s">
        <v>34</v>
      </c>
      <c r="C7" s="157">
        <v>0.17399999999999999</v>
      </c>
      <c r="D7" s="157">
        <v>0.17100000000000001</v>
      </c>
      <c r="E7" s="157">
        <v>0.16300000000000001</v>
      </c>
      <c r="F7" s="157"/>
      <c r="G7" s="31"/>
      <c r="H7" s="31"/>
    </row>
    <row r="8" spans="1:8">
      <c r="A8" s="227"/>
      <c r="B8" s="33" t="s">
        <v>39</v>
      </c>
      <c r="C8" s="157">
        <v>0.129</v>
      </c>
      <c r="D8" s="157">
        <v>0.129</v>
      </c>
      <c r="E8" s="157">
        <v>0.129</v>
      </c>
      <c r="F8" s="157"/>
      <c r="G8" s="31"/>
      <c r="H8" s="31"/>
    </row>
    <row r="9" spans="1:8">
      <c r="A9" s="227"/>
      <c r="B9" s="33" t="s">
        <v>32</v>
      </c>
      <c r="C9" s="157">
        <v>0.13300000000000001</v>
      </c>
      <c r="D9" s="157">
        <v>0.124</v>
      </c>
      <c r="E9" s="157">
        <v>0.11899999999999999</v>
      </c>
      <c r="F9" s="157"/>
      <c r="G9" s="31"/>
      <c r="H9" s="31"/>
    </row>
    <row r="10" spans="1:8">
      <c r="A10" s="227"/>
      <c r="B10" s="34" t="s">
        <v>30</v>
      </c>
      <c r="C10" s="159">
        <v>0.114</v>
      </c>
      <c r="D10" s="159">
        <v>0.11</v>
      </c>
      <c r="E10" s="159">
        <v>0.106</v>
      </c>
      <c r="F10" s="157"/>
      <c r="G10" s="31"/>
      <c r="H10" s="31"/>
    </row>
    <row r="11" spans="1:8">
      <c r="A11" s="227"/>
      <c r="B11" s="33" t="s">
        <v>33</v>
      </c>
      <c r="C11" s="157">
        <v>0.126</v>
      </c>
      <c r="D11" s="157">
        <v>0.122</v>
      </c>
      <c r="E11" s="157">
        <v>0.11799999999999999</v>
      </c>
      <c r="F11" s="157"/>
      <c r="G11" s="31"/>
      <c r="H11" s="31"/>
    </row>
    <row r="12" spans="1:8">
      <c r="A12" s="227"/>
      <c r="B12" s="33" t="s">
        <v>37</v>
      </c>
      <c r="C12" s="157">
        <v>0.106</v>
      </c>
      <c r="D12" s="157">
        <v>0.105</v>
      </c>
      <c r="E12" s="157">
        <v>0.107</v>
      </c>
      <c r="F12" s="157"/>
      <c r="G12" s="31"/>
      <c r="H12" s="31"/>
    </row>
    <row r="13" spans="1:8">
      <c r="A13" s="227"/>
      <c r="B13" s="33" t="s">
        <v>38</v>
      </c>
      <c r="C13" s="157">
        <v>9.8000000000000004E-2</v>
      </c>
      <c r="D13" s="157">
        <v>9.6000000000000002E-2</v>
      </c>
      <c r="E13" s="157">
        <v>9.8000000000000004E-2</v>
      </c>
      <c r="F13" s="159"/>
      <c r="G13" s="90"/>
      <c r="H13" s="31"/>
    </row>
    <row r="14" spans="1:8">
      <c r="A14" s="227"/>
      <c r="B14" s="33" t="s">
        <v>29</v>
      </c>
      <c r="C14" s="157">
        <v>0.1</v>
      </c>
      <c r="D14" s="157">
        <v>9.6000000000000002E-2</v>
      </c>
      <c r="E14" s="157">
        <v>9.2999999999999999E-2</v>
      </c>
      <c r="F14" s="157"/>
      <c r="G14" s="31"/>
      <c r="H14" s="31"/>
    </row>
    <row r="15" spans="1:8">
      <c r="A15" s="227"/>
      <c r="B15" s="33" t="s">
        <v>31</v>
      </c>
      <c r="C15" s="157">
        <v>9.9000000000000005E-2</v>
      </c>
      <c r="D15" s="157">
        <v>9.4E-2</v>
      </c>
      <c r="E15" s="157">
        <v>0.09</v>
      </c>
      <c r="F15" s="157"/>
      <c r="G15" s="31"/>
      <c r="H15" s="31"/>
    </row>
    <row r="16" spans="1:8">
      <c r="A16" s="227"/>
      <c r="B16" s="33" t="s">
        <v>23</v>
      </c>
      <c r="C16" s="157">
        <v>0.105</v>
      </c>
      <c r="D16" s="157">
        <v>9.9000000000000005E-2</v>
      </c>
      <c r="E16" s="157">
        <v>9.2999999999999999E-2</v>
      </c>
      <c r="F16" s="157"/>
      <c r="G16" s="31"/>
      <c r="H16" s="31"/>
    </row>
    <row r="17" spans="1:8">
      <c r="A17" s="227"/>
      <c r="B17" s="33" t="s">
        <v>28</v>
      </c>
      <c r="C17" s="157">
        <v>9.7000000000000003E-2</v>
      </c>
      <c r="D17" s="157">
        <v>0.09</v>
      </c>
      <c r="E17" s="157">
        <v>8.6999999999999994E-2</v>
      </c>
      <c r="F17" s="157"/>
      <c r="G17" s="31"/>
      <c r="H17" s="31"/>
    </row>
    <row r="18" spans="1:8">
      <c r="A18" s="227"/>
      <c r="B18" s="33" t="s">
        <v>25</v>
      </c>
      <c r="C18" s="157">
        <v>8.8999999999999996E-2</v>
      </c>
      <c r="D18" s="157">
        <v>8.5000000000000006E-2</v>
      </c>
      <c r="E18" s="157">
        <v>0.08</v>
      </c>
      <c r="F18" s="157"/>
      <c r="G18" s="31"/>
      <c r="H18" s="31"/>
    </row>
    <row r="19" spans="1:8">
      <c r="A19" s="227"/>
      <c r="B19" s="33" t="s">
        <v>26</v>
      </c>
      <c r="C19" s="157">
        <v>8.7999999999999995E-2</v>
      </c>
      <c r="D19" s="157">
        <v>8.4000000000000005E-2</v>
      </c>
      <c r="E19" s="157">
        <v>8.2000000000000003E-2</v>
      </c>
      <c r="F19" s="157"/>
      <c r="G19" s="31"/>
      <c r="H19" s="31"/>
    </row>
    <row r="20" spans="1:8">
      <c r="A20" s="227"/>
      <c r="B20" s="33" t="s">
        <v>24</v>
      </c>
      <c r="C20" s="157">
        <v>0.08</v>
      </c>
      <c r="D20" s="157">
        <v>7.4999999999999997E-2</v>
      </c>
      <c r="E20" s="157">
        <v>7.1999999999999995E-2</v>
      </c>
      <c r="F20" s="157"/>
      <c r="G20" s="31"/>
      <c r="H20" s="31"/>
    </row>
    <row r="21" spans="1:8">
      <c r="A21" s="227"/>
      <c r="B21" s="33" t="s">
        <v>22</v>
      </c>
      <c r="C21" s="157">
        <v>7.5999999999999998E-2</v>
      </c>
      <c r="D21" s="157">
        <v>7.1999999999999995E-2</v>
      </c>
      <c r="E21" s="157">
        <v>6.7000000000000004E-2</v>
      </c>
      <c r="F21" s="157"/>
      <c r="G21" s="31"/>
      <c r="H21" s="31"/>
    </row>
    <row r="22" spans="1:8">
      <c r="A22" s="227"/>
      <c r="B22" s="33" t="s">
        <v>21</v>
      </c>
      <c r="C22" s="157">
        <v>7.0999999999999994E-2</v>
      </c>
      <c r="D22" s="157">
        <v>6.9000000000000006E-2</v>
      </c>
      <c r="E22" s="157">
        <v>6.2E-2</v>
      </c>
      <c r="F22" s="157"/>
      <c r="G22" s="31"/>
      <c r="H22" s="31"/>
    </row>
    <row r="23" spans="1:8">
      <c r="A23" s="227"/>
      <c r="B23" s="33" t="s">
        <v>19</v>
      </c>
      <c r="C23" s="157">
        <v>6.6000000000000003E-2</v>
      </c>
      <c r="D23" s="157">
        <v>6.3E-2</v>
      </c>
      <c r="E23" s="157">
        <v>5.6000000000000001E-2</v>
      </c>
      <c r="F23" s="157"/>
      <c r="G23" s="31"/>
      <c r="H23" s="31"/>
    </row>
    <row r="24" spans="1:8">
      <c r="A24" s="227"/>
      <c r="B24" s="33" t="s">
        <v>20</v>
      </c>
      <c r="C24" s="157">
        <v>6.5000000000000002E-2</v>
      </c>
      <c r="D24" s="157">
        <v>6.0999999999999999E-2</v>
      </c>
      <c r="E24" s="157">
        <v>5.6000000000000001E-2</v>
      </c>
      <c r="F24" s="157"/>
      <c r="G24" s="31"/>
      <c r="H24" s="31"/>
    </row>
    <row r="25" spans="1:8">
      <c r="A25" s="227"/>
      <c r="B25" s="93" t="s">
        <v>55</v>
      </c>
      <c r="C25" s="158">
        <v>0.108</v>
      </c>
      <c r="D25" s="158">
        <v>0.10299999999999999</v>
      </c>
      <c r="E25" s="157">
        <v>9.6000000000000002E-2</v>
      </c>
      <c r="F25" s="157"/>
      <c r="G25" s="91"/>
      <c r="H25" s="31"/>
    </row>
    <row r="26" spans="1:8">
      <c r="A26" s="227"/>
      <c r="B26" s="93" t="s">
        <v>64</v>
      </c>
      <c r="C26" s="158">
        <v>0.13400000000000001</v>
      </c>
      <c r="D26" s="158">
        <v>0.129</v>
      </c>
      <c r="E26" s="157">
        <v>0.125</v>
      </c>
      <c r="F26" s="157"/>
      <c r="G26" s="91"/>
      <c r="H26" s="31"/>
    </row>
    <row r="27" spans="1:8" s="393" customFormat="1">
      <c r="B27" s="395" t="s">
        <v>30</v>
      </c>
      <c r="C27" s="398">
        <v>0.114</v>
      </c>
      <c r="D27" s="398">
        <v>0.11</v>
      </c>
      <c r="E27" s="398">
        <v>0.106</v>
      </c>
      <c r="F27" s="397"/>
      <c r="G27" s="396"/>
      <c r="H27" s="394"/>
    </row>
    <row r="28" spans="1:8" ht="14.25" customHeight="1">
      <c r="A28" s="455" t="s">
        <v>137</v>
      </c>
      <c r="B28" s="455"/>
      <c r="C28" s="455"/>
      <c r="D28" s="455"/>
      <c r="E28" s="455"/>
      <c r="F28" s="455"/>
      <c r="G28" s="455"/>
      <c r="H28" s="455"/>
    </row>
    <row r="29" spans="1:8" ht="14.25" customHeight="1">
      <c r="A29" s="463" t="s">
        <v>138</v>
      </c>
      <c r="B29" s="463"/>
      <c r="C29" s="463"/>
      <c r="D29" s="463"/>
      <c r="E29" s="463"/>
      <c r="F29" s="463"/>
      <c r="G29" s="463"/>
      <c r="H29" s="463"/>
    </row>
    <row r="30" spans="1:8">
      <c r="A30" s="463"/>
      <c r="B30" s="463"/>
      <c r="C30" s="463"/>
      <c r="D30" s="463"/>
      <c r="E30" s="463"/>
      <c r="F30" s="463"/>
      <c r="G30" s="463"/>
      <c r="H30" s="463"/>
    </row>
    <row r="31" spans="1:8">
      <c r="A31" s="463"/>
      <c r="B31" s="463"/>
      <c r="C31" s="463"/>
      <c r="D31" s="463"/>
      <c r="E31" s="463"/>
      <c r="F31" s="463"/>
      <c r="G31" s="463"/>
      <c r="H31" s="463"/>
    </row>
    <row r="32" spans="1:8" s="227" customFormat="1">
      <c r="A32" s="258"/>
      <c r="B32" s="258"/>
      <c r="C32" s="258"/>
      <c r="D32" s="258"/>
      <c r="E32" s="258"/>
      <c r="F32" s="258"/>
      <c r="G32" s="258"/>
      <c r="H32" s="258"/>
    </row>
    <row r="33" spans="1:8" s="193" customFormat="1">
      <c r="A33" s="275" t="s">
        <v>139</v>
      </c>
      <c r="B33" s="276"/>
      <c r="C33" s="276"/>
      <c r="D33" s="276"/>
      <c r="E33" s="276"/>
      <c r="F33" s="276"/>
      <c r="G33" s="276"/>
      <c r="H33" s="276"/>
    </row>
    <row r="34" spans="1:8" s="227" customFormat="1">
      <c r="A34" s="258"/>
      <c r="B34" s="258"/>
      <c r="C34" s="258"/>
      <c r="D34" s="258"/>
      <c r="E34" s="258"/>
      <c r="F34" s="258"/>
      <c r="G34" s="258"/>
      <c r="H34" s="258"/>
    </row>
    <row r="35" spans="1:8" s="227" customFormat="1">
      <c r="C35" s="85">
        <v>2017</v>
      </c>
      <c r="D35" s="85" t="s">
        <v>82</v>
      </c>
      <c r="E35" s="402" t="s">
        <v>478</v>
      </c>
      <c r="F35" s="401" t="s">
        <v>479</v>
      </c>
      <c r="G35" s="85"/>
      <c r="H35" s="23"/>
    </row>
    <row r="36" spans="1:8" s="227" customFormat="1">
      <c r="B36" s="33" t="s">
        <v>19</v>
      </c>
      <c r="C36" s="157">
        <v>5.6000000000000001E-2</v>
      </c>
      <c r="D36" s="157"/>
      <c r="E36" s="404">
        <v>0.125</v>
      </c>
      <c r="F36" s="403">
        <v>9.6000000000000002E-2</v>
      </c>
      <c r="G36" s="31"/>
      <c r="H36" s="31"/>
    </row>
    <row r="37" spans="1:8" s="227" customFormat="1">
      <c r="B37" s="33" t="s">
        <v>20</v>
      </c>
      <c r="C37" s="157">
        <v>5.6000000000000001E-2</v>
      </c>
      <c r="D37" s="157"/>
      <c r="E37" s="404">
        <v>0.125</v>
      </c>
      <c r="F37" s="403">
        <v>9.6000000000000002E-2</v>
      </c>
      <c r="G37" s="31"/>
      <c r="H37" s="31"/>
    </row>
    <row r="38" spans="1:8" s="227" customFormat="1">
      <c r="B38" s="33" t="s">
        <v>21</v>
      </c>
      <c r="C38" s="157">
        <v>6.2E-2</v>
      </c>
      <c r="D38" s="158"/>
      <c r="E38" s="404">
        <v>0.125</v>
      </c>
      <c r="F38" s="403">
        <v>9.6000000000000002E-2</v>
      </c>
      <c r="G38" s="91"/>
      <c r="H38" s="31"/>
    </row>
    <row r="39" spans="1:8" s="227" customFormat="1">
      <c r="B39" s="33" t="s">
        <v>22</v>
      </c>
      <c r="C39" s="157">
        <v>6.7000000000000004E-2</v>
      </c>
      <c r="D39" s="157"/>
      <c r="E39" s="404">
        <v>0.125</v>
      </c>
      <c r="F39" s="403">
        <v>9.6000000000000002E-2</v>
      </c>
      <c r="G39" s="31"/>
      <c r="H39" s="31"/>
    </row>
    <row r="40" spans="1:8" s="227" customFormat="1">
      <c r="B40" s="33" t="s">
        <v>24</v>
      </c>
      <c r="C40" s="157">
        <v>7.1999999999999995E-2</v>
      </c>
      <c r="D40" s="157"/>
      <c r="E40" s="404">
        <v>0.125</v>
      </c>
      <c r="F40" s="403">
        <v>9.6000000000000002E-2</v>
      </c>
      <c r="G40" s="31"/>
      <c r="H40" s="31"/>
    </row>
    <row r="41" spans="1:8" s="227" customFormat="1">
      <c r="B41" s="33" t="s">
        <v>25</v>
      </c>
      <c r="C41" s="157">
        <v>0.08</v>
      </c>
      <c r="D41" s="157"/>
      <c r="E41" s="404">
        <v>0.125</v>
      </c>
      <c r="F41" s="403">
        <v>9.6000000000000002E-2</v>
      </c>
      <c r="G41" s="31"/>
      <c r="H41" s="31"/>
    </row>
    <row r="42" spans="1:8" s="227" customFormat="1">
      <c r="B42" s="33" t="s">
        <v>26</v>
      </c>
      <c r="C42" s="157">
        <v>8.2000000000000003E-2</v>
      </c>
      <c r="D42" s="157"/>
      <c r="E42" s="404">
        <v>0.125</v>
      </c>
      <c r="F42" s="403">
        <v>9.6000000000000002E-2</v>
      </c>
      <c r="G42" s="31"/>
      <c r="H42" s="31"/>
    </row>
    <row r="43" spans="1:8" s="227" customFormat="1">
      <c r="B43" s="33" t="s">
        <v>28</v>
      </c>
      <c r="C43" s="157">
        <v>8.6999999999999994E-2</v>
      </c>
      <c r="D43" s="157"/>
      <c r="E43" s="404">
        <v>0.125</v>
      </c>
      <c r="F43" s="403">
        <v>9.6000000000000002E-2</v>
      </c>
      <c r="G43" s="31"/>
      <c r="H43" s="31"/>
    </row>
    <row r="44" spans="1:8" s="227" customFormat="1">
      <c r="B44" s="33" t="s">
        <v>31</v>
      </c>
      <c r="C44" s="157">
        <v>0.09</v>
      </c>
      <c r="D44" s="158"/>
      <c r="E44" s="404">
        <v>0.125</v>
      </c>
      <c r="F44" s="403">
        <v>9.6000000000000002E-2</v>
      </c>
      <c r="G44" s="91"/>
      <c r="H44" s="31"/>
    </row>
    <row r="45" spans="1:8" s="227" customFormat="1">
      <c r="B45" s="33" t="s">
        <v>27</v>
      </c>
      <c r="C45" s="157">
        <v>9.1999999999999998E-2</v>
      </c>
      <c r="D45" s="157"/>
      <c r="E45" s="404">
        <v>0.125</v>
      </c>
      <c r="F45" s="403">
        <v>9.6000000000000002E-2</v>
      </c>
      <c r="G45" s="31"/>
      <c r="H45" s="31"/>
    </row>
    <row r="46" spans="1:8" s="227" customFormat="1">
      <c r="B46" s="33" t="s">
        <v>29</v>
      </c>
      <c r="C46" s="157">
        <v>9.2999999999999999E-2</v>
      </c>
      <c r="D46" s="157"/>
      <c r="E46" s="404">
        <v>0.125</v>
      </c>
      <c r="F46" s="403">
        <v>9.6000000000000002E-2</v>
      </c>
      <c r="G46" s="31"/>
      <c r="H46" s="31"/>
    </row>
    <row r="47" spans="1:8" s="227" customFormat="1">
      <c r="B47" s="33" t="s">
        <v>23</v>
      </c>
      <c r="C47" s="157">
        <v>9.2999999999999999E-2</v>
      </c>
      <c r="D47" s="159"/>
      <c r="E47" s="404">
        <v>0.125</v>
      </c>
      <c r="F47" s="403">
        <v>9.6000000000000002E-2</v>
      </c>
      <c r="G47" s="90"/>
      <c r="H47" s="31"/>
    </row>
    <row r="48" spans="1:8" s="227" customFormat="1">
      <c r="B48" s="33" t="s">
        <v>38</v>
      </c>
      <c r="C48" s="157">
        <v>9.8000000000000004E-2</v>
      </c>
      <c r="D48" s="157"/>
      <c r="E48" s="404">
        <v>0.125</v>
      </c>
      <c r="F48" s="403">
        <v>9.6000000000000002E-2</v>
      </c>
      <c r="G48" s="31"/>
      <c r="H48" s="31"/>
    </row>
    <row r="49" spans="1:8" s="227" customFormat="1">
      <c r="B49" s="34" t="s">
        <v>30</v>
      </c>
      <c r="D49" s="159">
        <v>0.106</v>
      </c>
      <c r="E49" s="404">
        <v>0.125</v>
      </c>
      <c r="F49" s="403">
        <v>9.6000000000000002E-2</v>
      </c>
      <c r="G49" s="31"/>
      <c r="H49" s="31"/>
    </row>
    <row r="50" spans="1:8" s="227" customFormat="1">
      <c r="B50" s="33" t="s">
        <v>37</v>
      </c>
      <c r="C50" s="157">
        <v>0.107</v>
      </c>
      <c r="D50" s="157"/>
      <c r="E50" s="404">
        <v>0.125</v>
      </c>
      <c r="F50" s="403">
        <v>9.6000000000000002E-2</v>
      </c>
      <c r="G50" s="31"/>
      <c r="H50" s="31"/>
    </row>
    <row r="51" spans="1:8" s="227" customFormat="1">
      <c r="B51" s="33" t="s">
        <v>33</v>
      </c>
      <c r="C51" s="157">
        <v>0.11799999999999999</v>
      </c>
      <c r="D51" s="157"/>
      <c r="E51" s="404">
        <v>0.125</v>
      </c>
      <c r="F51" s="403">
        <v>9.6000000000000002E-2</v>
      </c>
      <c r="G51" s="31"/>
      <c r="H51" s="31"/>
    </row>
    <row r="52" spans="1:8" s="227" customFormat="1">
      <c r="B52" s="33" t="s">
        <v>32</v>
      </c>
      <c r="C52" s="157">
        <v>0.11899999999999999</v>
      </c>
      <c r="D52" s="157"/>
      <c r="E52" s="404">
        <v>0.125</v>
      </c>
      <c r="F52" s="403">
        <v>9.6000000000000002E-2</v>
      </c>
      <c r="G52" s="31"/>
      <c r="H52" s="31"/>
    </row>
    <row r="53" spans="1:8" s="227" customFormat="1">
      <c r="B53" s="33" t="s">
        <v>35</v>
      </c>
      <c r="C53" s="157">
        <v>0.127</v>
      </c>
      <c r="D53" s="157"/>
      <c r="E53" s="404">
        <v>0.125</v>
      </c>
      <c r="F53" s="403">
        <v>9.6000000000000002E-2</v>
      </c>
      <c r="G53" s="31"/>
      <c r="H53" s="31"/>
    </row>
    <row r="54" spans="1:8" s="227" customFormat="1">
      <c r="B54" s="33" t="s">
        <v>36</v>
      </c>
      <c r="C54" s="157">
        <v>0.127</v>
      </c>
      <c r="D54" s="157"/>
      <c r="E54" s="404">
        <v>0.125</v>
      </c>
      <c r="F54" s="403">
        <v>9.6000000000000002E-2</v>
      </c>
      <c r="G54" s="31"/>
      <c r="H54" s="31"/>
    </row>
    <row r="55" spans="1:8" s="227" customFormat="1">
      <c r="B55" s="33" t="s">
        <v>39</v>
      </c>
      <c r="C55" s="157">
        <v>0.129</v>
      </c>
      <c r="D55" s="157"/>
      <c r="E55" s="404">
        <v>0.125</v>
      </c>
      <c r="F55" s="403">
        <v>9.6000000000000002E-2</v>
      </c>
      <c r="G55" s="31"/>
      <c r="H55" s="31"/>
    </row>
    <row r="56" spans="1:8" s="227" customFormat="1">
      <c r="B56" s="33" t="s">
        <v>34</v>
      </c>
      <c r="C56" s="157">
        <v>0.16300000000000001</v>
      </c>
      <c r="D56" s="157"/>
      <c r="E56" s="404">
        <v>0.125</v>
      </c>
      <c r="F56" s="403">
        <v>9.6000000000000002E-2</v>
      </c>
      <c r="G56" s="31"/>
      <c r="H56" s="31"/>
    </row>
    <row r="57" spans="1:8" s="227" customFormat="1">
      <c r="A57" s="349"/>
      <c r="B57" s="93" t="s">
        <v>64</v>
      </c>
      <c r="C57" s="157">
        <v>0.125</v>
      </c>
      <c r="D57" s="157"/>
      <c r="E57" s="349"/>
      <c r="F57" s="10"/>
    </row>
    <row r="58" spans="1:8" s="349" customFormat="1">
      <c r="B58" s="93" t="s">
        <v>55</v>
      </c>
      <c r="C58" s="157">
        <v>9.6000000000000002E-2</v>
      </c>
      <c r="D58" s="157"/>
      <c r="F58" s="10"/>
    </row>
    <row r="59" spans="1:8" s="441" customFormat="1">
      <c r="B59" s="358"/>
      <c r="C59" s="403"/>
      <c r="D59" s="403"/>
      <c r="F59" s="10"/>
    </row>
    <row r="60" spans="1:8" s="227" customFormat="1" ht="15" customHeight="1">
      <c r="A60" s="455" t="s">
        <v>369</v>
      </c>
      <c r="B60" s="455"/>
      <c r="C60" s="455"/>
      <c r="D60" s="455"/>
      <c r="E60" s="455"/>
      <c r="F60" s="455"/>
      <c r="G60" s="455"/>
      <c r="H60" s="455"/>
    </row>
    <row r="61" spans="1:8" s="227" customFormat="1" ht="15" customHeight="1">
      <c r="A61" s="463" t="s">
        <v>138</v>
      </c>
      <c r="B61" s="463"/>
      <c r="C61" s="463"/>
      <c r="D61" s="463"/>
      <c r="E61" s="463"/>
      <c r="F61" s="463"/>
      <c r="G61" s="463"/>
      <c r="H61" s="463"/>
    </row>
    <row r="62" spans="1:8" s="227" customFormat="1">
      <c r="A62" s="463"/>
      <c r="B62" s="463"/>
      <c r="C62" s="463"/>
      <c r="D62" s="463"/>
      <c r="E62" s="463"/>
      <c r="F62" s="463"/>
      <c r="G62" s="463"/>
      <c r="H62" s="463"/>
    </row>
    <row r="63" spans="1:8" s="227" customFormat="1">
      <c r="A63" s="463"/>
      <c r="B63" s="463"/>
      <c r="C63" s="463"/>
      <c r="D63" s="463"/>
      <c r="E63" s="463"/>
      <c r="F63" s="463"/>
      <c r="G63" s="463"/>
      <c r="H63" s="463"/>
    </row>
    <row r="64" spans="1:8" s="227" customFormat="1">
      <c r="A64" s="258"/>
      <c r="B64" s="258"/>
      <c r="C64" s="258"/>
      <c r="D64" s="258"/>
      <c r="E64" s="258"/>
      <c r="F64" s="258"/>
      <c r="G64" s="258"/>
      <c r="H64" s="258"/>
    </row>
    <row r="65" spans="1:9" s="227" customFormat="1">
      <c r="A65" s="258"/>
      <c r="B65" s="258"/>
      <c r="C65" s="258"/>
      <c r="D65" s="258"/>
      <c r="E65" s="258"/>
      <c r="F65" s="258"/>
      <c r="G65" s="258"/>
      <c r="H65" s="258"/>
    </row>
    <row r="66" spans="1:9" s="227" customFormat="1">
      <c r="A66" s="258"/>
      <c r="B66" s="258"/>
      <c r="C66" s="258"/>
      <c r="D66" s="258"/>
      <c r="E66" s="258"/>
      <c r="F66" s="258"/>
      <c r="G66" s="258"/>
      <c r="H66" s="258"/>
    </row>
    <row r="67" spans="1:9" s="227" customFormat="1" ht="15" customHeight="1">
      <c r="A67" s="258"/>
      <c r="B67" s="258"/>
      <c r="C67" s="258"/>
      <c r="D67" s="258"/>
      <c r="E67" s="258"/>
      <c r="F67" s="258"/>
      <c r="G67" s="258"/>
      <c r="H67" s="258"/>
    </row>
    <row r="68" spans="1:9" ht="15" customHeight="1">
      <c r="A68" s="227"/>
      <c r="B68" s="227"/>
      <c r="C68" s="227"/>
      <c r="D68" s="227"/>
      <c r="E68" s="227"/>
      <c r="F68" s="227"/>
      <c r="G68" s="227"/>
      <c r="H68" s="227"/>
      <c r="I68" s="227"/>
    </row>
    <row r="69" spans="1:9" s="84" customFormat="1">
      <c r="A69" s="454" t="s">
        <v>434</v>
      </c>
      <c r="B69" s="454"/>
      <c r="C69" s="454"/>
      <c r="D69" s="454"/>
      <c r="E69" s="454"/>
      <c r="F69" s="454"/>
      <c r="G69" s="454"/>
      <c r="H69" s="454"/>
    </row>
    <row r="70" spans="1:9">
      <c r="A70" s="22"/>
      <c r="B70" s="22"/>
      <c r="C70" s="22"/>
      <c r="D70" s="22"/>
      <c r="E70" s="22"/>
      <c r="F70" s="22"/>
      <c r="G70" s="22"/>
      <c r="H70" s="22"/>
      <c r="I70" s="22"/>
    </row>
    <row r="71" spans="1:9">
      <c r="A71" s="22"/>
      <c r="B71" s="152" t="s">
        <v>140</v>
      </c>
      <c r="C71" s="154">
        <v>2013</v>
      </c>
      <c r="D71" s="154">
        <v>2014</v>
      </c>
      <c r="E71" s="154">
        <v>2015</v>
      </c>
      <c r="F71" s="154">
        <v>2016</v>
      </c>
      <c r="G71" s="154">
        <v>2017</v>
      </c>
      <c r="H71" s="152"/>
      <c r="I71" s="22"/>
    </row>
    <row r="72" spans="1:9">
      <c r="A72" s="22"/>
      <c r="B72" s="142" t="s">
        <v>55</v>
      </c>
      <c r="C72" s="153">
        <v>185097</v>
      </c>
      <c r="D72" s="153">
        <v>180154</v>
      </c>
      <c r="E72" s="153">
        <v>178852</v>
      </c>
      <c r="F72" s="153">
        <v>171530</v>
      </c>
      <c r="G72" s="153">
        <v>163305</v>
      </c>
      <c r="H72" s="144"/>
      <c r="I72" s="22"/>
    </row>
    <row r="73" spans="1:9">
      <c r="A73" s="22"/>
      <c r="B73" s="145" t="s">
        <v>36</v>
      </c>
      <c r="C73" s="146">
        <v>6463</v>
      </c>
      <c r="D73" s="146">
        <v>5848</v>
      </c>
      <c r="E73" s="146">
        <v>5905</v>
      </c>
      <c r="F73" s="146">
        <v>5958</v>
      </c>
      <c r="G73" s="146">
        <v>5863</v>
      </c>
      <c r="H73" s="144"/>
      <c r="I73" s="22"/>
    </row>
    <row r="74" spans="1:9">
      <c r="A74" s="22"/>
      <c r="B74" s="145" t="s">
        <v>24</v>
      </c>
      <c r="C74" s="146">
        <v>7834</v>
      </c>
      <c r="D74" s="146">
        <v>7764</v>
      </c>
      <c r="E74" s="146">
        <v>7767</v>
      </c>
      <c r="F74" s="146">
        <v>7336</v>
      </c>
      <c r="G74" s="146">
        <v>6840</v>
      </c>
      <c r="H74" s="144"/>
      <c r="I74" s="22"/>
    </row>
    <row r="75" spans="1:9">
      <c r="A75" s="22"/>
      <c r="B75" s="145" t="s">
        <v>23</v>
      </c>
      <c r="C75" s="146">
        <v>5641</v>
      </c>
      <c r="D75" s="146">
        <v>5320</v>
      </c>
      <c r="E75" s="146">
        <v>5046</v>
      </c>
      <c r="F75" s="146">
        <v>4703</v>
      </c>
      <c r="G75" s="146">
        <v>4450</v>
      </c>
      <c r="H75" s="144"/>
      <c r="I75" s="22"/>
    </row>
    <row r="76" spans="1:9">
      <c r="A76" s="22"/>
      <c r="B76" s="145" t="s">
        <v>33</v>
      </c>
      <c r="C76" s="146">
        <v>13085</v>
      </c>
      <c r="D76" s="146">
        <v>12459</v>
      </c>
      <c r="E76" s="146">
        <v>12413</v>
      </c>
      <c r="F76" s="146">
        <v>11612</v>
      </c>
      <c r="G76" s="146">
        <v>11104</v>
      </c>
      <c r="H76" s="144"/>
      <c r="I76" s="22"/>
    </row>
    <row r="77" spans="1:9">
      <c r="A77" s="22"/>
      <c r="B77" s="145" t="s">
        <v>32</v>
      </c>
      <c r="C77" s="146">
        <v>1835</v>
      </c>
      <c r="D77" s="146">
        <v>1856</v>
      </c>
      <c r="E77" s="146">
        <v>1685</v>
      </c>
      <c r="F77" s="146">
        <v>1513</v>
      </c>
      <c r="G77" s="146">
        <v>1445</v>
      </c>
      <c r="H77" s="144"/>
      <c r="I77" s="22"/>
    </row>
    <row r="78" spans="1:9">
      <c r="A78" s="22"/>
      <c r="B78" s="145" t="s">
        <v>39</v>
      </c>
      <c r="C78" s="146">
        <v>6614</v>
      </c>
      <c r="D78" s="146">
        <v>6270</v>
      </c>
      <c r="E78" s="146">
        <v>5978</v>
      </c>
      <c r="F78" s="146">
        <v>5270</v>
      </c>
      <c r="G78" s="146">
        <v>5287</v>
      </c>
      <c r="H78" s="144"/>
      <c r="I78" s="22"/>
    </row>
    <row r="79" spans="1:9">
      <c r="A79" s="22"/>
      <c r="B79" s="145" t="s">
        <v>34</v>
      </c>
      <c r="C79" s="146">
        <v>23849</v>
      </c>
      <c r="D79" s="146">
        <v>22564</v>
      </c>
      <c r="E79" s="146">
        <v>22248</v>
      </c>
      <c r="F79" s="146">
        <v>21825</v>
      </c>
      <c r="G79" s="146">
        <v>20792</v>
      </c>
      <c r="H79" s="144"/>
      <c r="I79" s="22"/>
    </row>
    <row r="80" spans="1:9">
      <c r="A80" s="22"/>
      <c r="B80" s="145" t="s">
        <v>27</v>
      </c>
      <c r="C80" s="146">
        <v>4029</v>
      </c>
      <c r="D80" s="146">
        <v>3901</v>
      </c>
      <c r="E80" s="146">
        <v>3739</v>
      </c>
      <c r="F80" s="146">
        <v>3445</v>
      </c>
      <c r="G80" s="146">
        <v>3274</v>
      </c>
      <c r="H80" s="144"/>
      <c r="I80" s="22"/>
    </row>
    <row r="81" spans="1:9">
      <c r="A81" s="22"/>
      <c r="B81" s="145" t="s">
        <v>37</v>
      </c>
      <c r="C81" s="146">
        <v>23004</v>
      </c>
      <c r="D81" s="146">
        <v>22448</v>
      </c>
      <c r="E81" s="146">
        <v>22193</v>
      </c>
      <c r="F81" s="146">
        <v>21619</v>
      </c>
      <c r="G81" s="146">
        <v>20129</v>
      </c>
      <c r="H81" s="144"/>
      <c r="I81" s="22"/>
    </row>
    <row r="82" spans="1:9">
      <c r="A82" s="22"/>
      <c r="B82" s="145" t="s">
        <v>19</v>
      </c>
      <c r="C82" s="145">
        <v>518</v>
      </c>
      <c r="D82" s="145">
        <v>514</v>
      </c>
      <c r="E82" s="145">
        <v>526</v>
      </c>
      <c r="F82" s="145">
        <v>495</v>
      </c>
      <c r="G82" s="145">
        <v>439</v>
      </c>
      <c r="H82" s="143"/>
      <c r="I82" s="22"/>
    </row>
    <row r="83" spans="1:9">
      <c r="A83" s="22"/>
      <c r="B83" s="147" t="s">
        <v>30</v>
      </c>
      <c r="C83" s="148">
        <v>8127</v>
      </c>
      <c r="D83" s="148">
        <v>8080</v>
      </c>
      <c r="E83" s="148">
        <v>8655</v>
      </c>
      <c r="F83" s="148">
        <v>8349</v>
      </c>
      <c r="G83" s="148">
        <v>7990</v>
      </c>
      <c r="H83" s="144"/>
      <c r="I83" s="22"/>
    </row>
    <row r="84" spans="1:9">
      <c r="A84" s="22"/>
      <c r="B84" s="145" t="s">
        <v>26</v>
      </c>
      <c r="C84" s="146">
        <v>14869</v>
      </c>
      <c r="D84" s="146">
        <v>14243</v>
      </c>
      <c r="E84" s="146">
        <v>14276</v>
      </c>
      <c r="F84" s="146">
        <v>13652</v>
      </c>
      <c r="G84" s="146">
        <v>13361</v>
      </c>
      <c r="H84" s="144"/>
      <c r="I84" s="22"/>
    </row>
    <row r="85" spans="1:9">
      <c r="A85" s="22"/>
      <c r="B85" s="145" t="s">
        <v>25</v>
      </c>
      <c r="C85" s="146">
        <v>8413</v>
      </c>
      <c r="D85" s="146">
        <v>8281</v>
      </c>
      <c r="E85" s="146">
        <v>8140</v>
      </c>
      <c r="F85" s="146">
        <v>7585</v>
      </c>
      <c r="G85" s="146">
        <v>6900</v>
      </c>
      <c r="H85" s="144"/>
      <c r="I85" s="22"/>
    </row>
    <row r="86" spans="1:9">
      <c r="A86" s="22"/>
      <c r="B86" s="145" t="s">
        <v>20</v>
      </c>
      <c r="C86" s="146">
        <v>2963</v>
      </c>
      <c r="D86" s="146">
        <v>2949</v>
      </c>
      <c r="E86" s="146">
        <v>3007</v>
      </c>
      <c r="F86" s="146">
        <v>2837</v>
      </c>
      <c r="G86" s="146">
        <v>2654</v>
      </c>
      <c r="H86" s="144"/>
      <c r="I86" s="22"/>
    </row>
    <row r="87" spans="1:9">
      <c r="A87" s="22"/>
      <c r="B87" s="145" t="s">
        <v>31</v>
      </c>
      <c r="C87" s="146">
        <v>19957</v>
      </c>
      <c r="D87" s="146">
        <v>20460</v>
      </c>
      <c r="E87" s="146">
        <v>20241</v>
      </c>
      <c r="F87" s="146">
        <v>19062</v>
      </c>
      <c r="G87" s="146">
        <v>18528</v>
      </c>
      <c r="H87" s="144"/>
      <c r="I87" s="22"/>
    </row>
    <row r="88" spans="1:9">
      <c r="A88" s="22"/>
      <c r="B88" s="145" t="s">
        <v>38</v>
      </c>
      <c r="C88" s="146">
        <v>17924</v>
      </c>
      <c r="D88" s="146">
        <v>17845</v>
      </c>
      <c r="E88" s="146">
        <v>17652</v>
      </c>
      <c r="F88" s="146">
        <v>17614</v>
      </c>
      <c r="G88" s="146">
        <v>16712</v>
      </c>
      <c r="H88" s="144"/>
      <c r="I88" s="22"/>
    </row>
    <row r="89" spans="1:9">
      <c r="A89" s="22"/>
      <c r="B89" s="145" t="s">
        <v>35</v>
      </c>
      <c r="C89" s="146">
        <v>1359</v>
      </c>
      <c r="D89" s="146">
        <v>1251</v>
      </c>
      <c r="E89" s="146">
        <v>1233</v>
      </c>
      <c r="F89" s="146">
        <v>1005</v>
      </c>
      <c r="G89" s="146">
        <v>1001</v>
      </c>
      <c r="H89" s="144"/>
      <c r="I89" s="22"/>
    </row>
    <row r="90" spans="1:9">
      <c r="A90" s="22"/>
      <c r="B90" s="145" t="s">
        <v>21</v>
      </c>
      <c r="C90" s="146">
        <v>3635</v>
      </c>
      <c r="D90" s="146">
        <v>3618</v>
      </c>
      <c r="E90" s="146">
        <v>3471</v>
      </c>
      <c r="F90" s="146">
        <v>3307</v>
      </c>
      <c r="G90" s="146">
        <v>3023</v>
      </c>
      <c r="H90" s="144"/>
      <c r="I90" s="22"/>
    </row>
    <row r="91" spans="1:9">
      <c r="A91" s="22"/>
      <c r="B91" s="145" t="s">
        <v>22</v>
      </c>
      <c r="C91" s="146">
        <v>1004</v>
      </c>
      <c r="D91" s="145">
        <v>930</v>
      </c>
      <c r="E91" s="145">
        <v>864</v>
      </c>
      <c r="F91" s="145">
        <v>866</v>
      </c>
      <c r="G91" s="145">
        <v>789</v>
      </c>
      <c r="H91" s="143"/>
      <c r="I91" s="22"/>
    </row>
    <row r="92" spans="1:9">
      <c r="A92" s="22"/>
      <c r="B92" s="145" t="s">
        <v>29</v>
      </c>
      <c r="C92" s="146">
        <v>12639</v>
      </c>
      <c r="D92" s="146">
        <v>12177</v>
      </c>
      <c r="E92" s="146">
        <v>12568</v>
      </c>
      <c r="F92" s="146">
        <v>12299</v>
      </c>
      <c r="G92" s="146">
        <v>11582</v>
      </c>
      <c r="H92" s="144"/>
      <c r="I92" s="22"/>
    </row>
    <row r="93" spans="1:9">
      <c r="A93" s="22"/>
      <c r="B93" s="145" t="s">
        <v>28</v>
      </c>
      <c r="C93" s="146">
        <v>1335</v>
      </c>
      <c r="D93" s="146">
        <v>1376</v>
      </c>
      <c r="E93" s="146">
        <v>1245</v>
      </c>
      <c r="F93" s="146">
        <v>1178</v>
      </c>
      <c r="G93" s="146">
        <v>1142</v>
      </c>
      <c r="H93" s="144"/>
      <c r="I93" s="22"/>
    </row>
    <row r="94" spans="1:9">
      <c r="A94" s="22"/>
      <c r="B94" s="147" t="s">
        <v>30</v>
      </c>
      <c r="C94" s="148">
        <v>8127</v>
      </c>
      <c r="D94" s="148">
        <v>8080</v>
      </c>
      <c r="E94" s="148">
        <v>8655</v>
      </c>
      <c r="F94" s="148">
        <v>8349</v>
      </c>
      <c r="G94" s="148">
        <v>7990</v>
      </c>
      <c r="H94" s="144"/>
      <c r="I94" s="22"/>
    </row>
    <row r="95" spans="1:9" ht="14.25" customHeight="1">
      <c r="A95" s="464" t="s">
        <v>141</v>
      </c>
      <c r="B95" s="464"/>
      <c r="C95" s="464"/>
      <c r="D95" s="464"/>
      <c r="E95" s="464"/>
      <c r="F95" s="464"/>
      <c r="G95" s="464"/>
      <c r="H95" s="464"/>
      <c r="I95" s="22"/>
    </row>
    <row r="96" spans="1:9">
      <c r="A96" s="455" t="s">
        <v>526</v>
      </c>
      <c r="B96" s="455"/>
      <c r="C96" s="455"/>
      <c r="D96" s="455"/>
      <c r="E96" s="455"/>
      <c r="F96" s="455"/>
      <c r="G96" s="455"/>
      <c r="H96" s="455"/>
      <c r="I96" s="227"/>
    </row>
    <row r="98" spans="1:9" s="84" customFormat="1">
      <c r="A98" s="454" t="s">
        <v>435</v>
      </c>
      <c r="B98" s="454"/>
      <c r="C98" s="454"/>
      <c r="D98" s="454"/>
      <c r="E98" s="454"/>
      <c r="F98" s="454"/>
      <c r="G98" s="454"/>
      <c r="H98" s="454"/>
    </row>
    <row r="100" spans="1:9" ht="20.45" customHeight="1">
      <c r="A100" s="227"/>
      <c r="B100" s="1"/>
      <c r="C100" s="150" t="s">
        <v>142</v>
      </c>
      <c r="D100" s="151" t="s">
        <v>143</v>
      </c>
      <c r="E100" s="151" t="s">
        <v>144</v>
      </c>
      <c r="F100" s="150" t="s">
        <v>145</v>
      </c>
      <c r="G100" s="150" t="s">
        <v>146</v>
      </c>
      <c r="H100" s="227"/>
      <c r="I100" s="227"/>
    </row>
    <row r="101" spans="1:9">
      <c r="A101" s="227"/>
      <c r="B101" s="93" t="s">
        <v>55</v>
      </c>
      <c r="C101" s="149">
        <v>400070</v>
      </c>
      <c r="D101" s="93">
        <v>406996</v>
      </c>
      <c r="E101" s="93">
        <v>402944</v>
      </c>
      <c r="F101" s="93">
        <v>401697</v>
      </c>
      <c r="G101" s="93">
        <v>399308</v>
      </c>
      <c r="H101" s="227"/>
      <c r="I101" s="227"/>
    </row>
    <row r="102" spans="1:9">
      <c r="A102" s="227"/>
      <c r="B102" s="145" t="s">
        <v>36</v>
      </c>
      <c r="C102" s="146">
        <v>20049</v>
      </c>
      <c r="D102" s="146">
        <v>19901</v>
      </c>
      <c r="E102" s="146">
        <v>20071</v>
      </c>
      <c r="F102" s="146">
        <v>19032</v>
      </c>
      <c r="G102" s="146">
        <v>19119</v>
      </c>
      <c r="H102" s="227"/>
      <c r="I102" s="227"/>
    </row>
    <row r="103" spans="1:9">
      <c r="A103" s="227"/>
      <c r="B103" s="145" t="s">
        <v>24</v>
      </c>
      <c r="C103" s="146">
        <v>20544</v>
      </c>
      <c r="D103" s="146">
        <v>20729</v>
      </c>
      <c r="E103" s="146">
        <v>20155</v>
      </c>
      <c r="F103" s="146">
        <v>20008</v>
      </c>
      <c r="G103" s="146">
        <v>19439</v>
      </c>
      <c r="H103" s="227"/>
      <c r="I103" s="227"/>
    </row>
    <row r="104" spans="1:9">
      <c r="A104" s="227"/>
      <c r="B104" s="145" t="s">
        <v>23</v>
      </c>
      <c r="C104" s="146">
        <v>14839</v>
      </c>
      <c r="D104" s="146">
        <v>14737</v>
      </c>
      <c r="E104" s="146">
        <v>14371</v>
      </c>
      <c r="F104" s="146">
        <v>13959</v>
      </c>
      <c r="G104" s="146">
        <v>13720</v>
      </c>
      <c r="H104" s="227"/>
      <c r="I104" s="227"/>
    </row>
    <row r="105" spans="1:9">
      <c r="A105" s="227"/>
      <c r="B105" s="145" t="s">
        <v>33</v>
      </c>
      <c r="C105" s="146">
        <v>31500</v>
      </c>
      <c r="D105" s="146">
        <v>32353</v>
      </c>
      <c r="E105" s="146">
        <v>32131</v>
      </c>
      <c r="F105" s="146">
        <v>31785</v>
      </c>
      <c r="G105" s="146">
        <v>31343</v>
      </c>
      <c r="H105" s="227"/>
      <c r="I105" s="227"/>
    </row>
    <row r="106" spans="1:9">
      <c r="A106" s="227"/>
      <c r="B106" s="145" t="s">
        <v>32</v>
      </c>
      <c r="C106" s="146">
        <v>3765</v>
      </c>
      <c r="D106" s="146">
        <v>3725</v>
      </c>
      <c r="E106" s="146">
        <v>3579</v>
      </c>
      <c r="F106" s="146">
        <v>3627</v>
      </c>
      <c r="G106" s="146">
        <v>3555</v>
      </c>
      <c r="H106" s="227"/>
      <c r="I106" s="227"/>
    </row>
    <row r="107" spans="1:9">
      <c r="A107" s="227"/>
      <c r="B107" s="145" t="s">
        <v>39</v>
      </c>
      <c r="C107" s="146">
        <v>16561</v>
      </c>
      <c r="D107" s="146">
        <v>16063</v>
      </c>
      <c r="E107" s="146">
        <v>16263</v>
      </c>
      <c r="F107" s="146">
        <v>16370</v>
      </c>
      <c r="G107" s="146">
        <v>16449</v>
      </c>
      <c r="H107" s="227"/>
      <c r="I107" s="227"/>
    </row>
    <row r="108" spans="1:9">
      <c r="A108" s="227"/>
      <c r="B108" s="145" t="s">
        <v>34</v>
      </c>
      <c r="C108" s="146">
        <v>53327</v>
      </c>
      <c r="D108" s="146">
        <v>52818</v>
      </c>
      <c r="E108" s="146">
        <v>52039</v>
      </c>
      <c r="F108" s="146">
        <v>54502</v>
      </c>
      <c r="G108" s="146">
        <v>55440</v>
      </c>
      <c r="H108" s="227"/>
      <c r="I108" s="227"/>
    </row>
    <row r="109" spans="1:9">
      <c r="A109" s="227"/>
      <c r="B109" s="145" t="s">
        <v>27</v>
      </c>
      <c r="C109" s="146">
        <v>10161</v>
      </c>
      <c r="D109" s="146">
        <v>10371</v>
      </c>
      <c r="E109" s="146">
        <v>10076</v>
      </c>
      <c r="F109" s="146">
        <v>9891</v>
      </c>
      <c r="G109" s="146">
        <v>9161</v>
      </c>
      <c r="H109" s="227"/>
      <c r="I109" s="227"/>
    </row>
    <row r="110" spans="1:9">
      <c r="A110" s="227"/>
      <c r="B110" s="145" t="s">
        <v>37</v>
      </c>
      <c r="C110" s="146">
        <v>40243</v>
      </c>
      <c r="D110" s="146">
        <v>41241</v>
      </c>
      <c r="E110" s="146">
        <v>41691</v>
      </c>
      <c r="F110" s="146">
        <v>41181</v>
      </c>
      <c r="G110" s="146">
        <v>40101</v>
      </c>
      <c r="H110" s="227"/>
      <c r="I110" s="227"/>
    </row>
    <row r="111" spans="1:9">
      <c r="A111" s="227"/>
      <c r="B111" s="145" t="s">
        <v>19</v>
      </c>
      <c r="C111" s="146">
        <v>1310</v>
      </c>
      <c r="D111" s="146">
        <v>1338</v>
      </c>
      <c r="E111" s="146">
        <v>1266</v>
      </c>
      <c r="F111" s="146">
        <v>1210</v>
      </c>
      <c r="G111" s="146">
        <v>1250</v>
      </c>
      <c r="H111" s="227"/>
      <c r="I111" s="227"/>
    </row>
    <row r="112" spans="1:9">
      <c r="A112" s="227"/>
      <c r="B112" s="147" t="s">
        <v>30</v>
      </c>
      <c r="C112" s="148">
        <v>17579</v>
      </c>
      <c r="D112" s="148">
        <v>17988</v>
      </c>
      <c r="E112" s="148">
        <v>17841</v>
      </c>
      <c r="F112" s="148">
        <v>17529</v>
      </c>
      <c r="G112" s="148">
        <v>17416</v>
      </c>
      <c r="H112" s="227"/>
      <c r="I112" s="227"/>
    </row>
    <row r="113" spans="1:8">
      <c r="A113" s="227"/>
      <c r="B113" s="145" t="s">
        <v>26</v>
      </c>
      <c r="C113" s="146">
        <v>33730</v>
      </c>
      <c r="D113" s="146">
        <v>34647</v>
      </c>
      <c r="E113" s="146">
        <v>34838</v>
      </c>
      <c r="F113" s="146">
        <v>34413</v>
      </c>
      <c r="G113" s="146">
        <v>35341</v>
      </c>
      <c r="H113" s="227"/>
    </row>
    <row r="114" spans="1:8">
      <c r="A114" s="227"/>
      <c r="B114" s="145" t="s">
        <v>25</v>
      </c>
      <c r="C114" s="146">
        <v>18314</v>
      </c>
      <c r="D114" s="146">
        <v>18996</v>
      </c>
      <c r="E114" s="146">
        <v>18782</v>
      </c>
      <c r="F114" s="146">
        <v>18477</v>
      </c>
      <c r="G114" s="146">
        <v>18150</v>
      </c>
      <c r="H114" s="227"/>
    </row>
    <row r="115" spans="1:8">
      <c r="A115" s="227"/>
      <c r="B115" s="145" t="s">
        <v>20</v>
      </c>
      <c r="C115" s="146">
        <v>7176</v>
      </c>
      <c r="D115" s="146">
        <v>7566</v>
      </c>
      <c r="E115" s="146">
        <v>7059</v>
      </c>
      <c r="F115" s="146">
        <v>6963</v>
      </c>
      <c r="G115" s="146">
        <v>6994</v>
      </c>
      <c r="H115" s="227"/>
    </row>
    <row r="116" spans="1:8">
      <c r="A116" s="227"/>
      <c r="B116" s="145" t="s">
        <v>31</v>
      </c>
      <c r="C116" s="146">
        <v>17000</v>
      </c>
      <c r="D116" s="146">
        <v>17224</v>
      </c>
      <c r="E116" s="146">
        <v>17142</v>
      </c>
      <c r="F116" s="146">
        <v>16785</v>
      </c>
      <c r="G116" s="146">
        <v>16307</v>
      </c>
      <c r="H116" s="227"/>
    </row>
    <row r="117" spans="1:8">
      <c r="A117" s="227"/>
      <c r="B117" s="145" t="s">
        <v>38</v>
      </c>
      <c r="C117" s="146">
        <v>40575</v>
      </c>
      <c r="D117" s="146">
        <v>44022</v>
      </c>
      <c r="E117" s="146">
        <v>43503</v>
      </c>
      <c r="F117" s="146">
        <v>43395</v>
      </c>
      <c r="G117" s="146">
        <v>43065</v>
      </c>
      <c r="H117" s="227"/>
    </row>
    <row r="118" spans="1:8">
      <c r="A118" s="227"/>
      <c r="B118" s="145" t="s">
        <v>35</v>
      </c>
      <c r="C118" s="146">
        <v>4119</v>
      </c>
      <c r="D118" s="146">
        <v>4121</v>
      </c>
      <c r="E118" s="146">
        <v>4049</v>
      </c>
      <c r="F118" s="146">
        <v>3885</v>
      </c>
      <c r="G118" s="146">
        <v>3861</v>
      </c>
      <c r="H118" s="227"/>
    </row>
    <row r="119" spans="1:8">
      <c r="A119" s="227"/>
      <c r="B119" s="145" t="s">
        <v>21</v>
      </c>
      <c r="C119" s="146">
        <v>8253</v>
      </c>
      <c r="D119" s="146">
        <v>8261</v>
      </c>
      <c r="E119" s="146">
        <v>8197</v>
      </c>
      <c r="F119" s="146">
        <v>8213</v>
      </c>
      <c r="G119" s="146">
        <v>7914</v>
      </c>
      <c r="H119" s="227"/>
    </row>
    <row r="120" spans="1:8">
      <c r="A120" s="227"/>
      <c r="B120" s="145" t="s">
        <v>22</v>
      </c>
      <c r="C120" s="146">
        <v>2592</v>
      </c>
      <c r="D120" s="146">
        <v>2647</v>
      </c>
      <c r="E120" s="146">
        <v>2350</v>
      </c>
      <c r="F120" s="146">
        <v>2239</v>
      </c>
      <c r="G120" s="146">
        <v>2126</v>
      </c>
      <c r="H120" s="227"/>
    </row>
    <row r="121" spans="1:8">
      <c r="A121" s="227"/>
      <c r="B121" s="145" t="s">
        <v>29</v>
      </c>
      <c r="C121" s="146">
        <v>35142</v>
      </c>
      <c r="D121" s="146">
        <v>34824</v>
      </c>
      <c r="E121" s="146">
        <v>34156</v>
      </c>
      <c r="F121" s="146">
        <v>34921</v>
      </c>
      <c r="G121" s="146">
        <v>35290</v>
      </c>
      <c r="H121" s="227"/>
    </row>
    <row r="122" spans="1:8">
      <c r="A122" s="227"/>
      <c r="B122" s="145" t="s">
        <v>28</v>
      </c>
      <c r="C122" s="146">
        <v>3291</v>
      </c>
      <c r="D122" s="146">
        <v>3424</v>
      </c>
      <c r="E122" s="146">
        <v>3385</v>
      </c>
      <c r="F122" s="146">
        <v>3312</v>
      </c>
      <c r="G122" s="146">
        <v>3267</v>
      </c>
      <c r="H122" s="227"/>
    </row>
    <row r="123" spans="1:8">
      <c r="A123" s="227"/>
      <c r="B123" s="147" t="s">
        <v>30</v>
      </c>
      <c r="C123" s="148">
        <v>17579</v>
      </c>
      <c r="D123" s="148">
        <v>17988</v>
      </c>
      <c r="E123" s="148">
        <v>17841</v>
      </c>
      <c r="F123" s="148">
        <v>17529</v>
      </c>
      <c r="G123" s="148">
        <v>17416</v>
      </c>
      <c r="H123" s="227"/>
    </row>
    <row r="124" spans="1:8" ht="14.25" customHeight="1">
      <c r="A124" s="455" t="s">
        <v>147</v>
      </c>
      <c r="B124" s="455"/>
      <c r="C124" s="455"/>
      <c r="D124" s="455"/>
      <c r="E124" s="455"/>
      <c r="F124" s="455"/>
      <c r="G124" s="455"/>
      <c r="H124" s="455"/>
    </row>
    <row r="125" spans="1:8" ht="39.4" customHeight="1">
      <c r="A125" s="455" t="s">
        <v>527</v>
      </c>
      <c r="B125" s="455"/>
      <c r="C125" s="455"/>
      <c r="D125" s="455"/>
      <c r="E125" s="455"/>
      <c r="F125" s="455"/>
      <c r="G125" s="455"/>
      <c r="H125" s="455"/>
    </row>
    <row r="126" spans="1:8">
      <c r="A126" s="4"/>
      <c r="B126" s="4"/>
      <c r="C126" s="4"/>
      <c r="D126" s="4"/>
      <c r="E126" s="4"/>
      <c r="F126" s="4"/>
      <c r="G126" s="4"/>
      <c r="H126" s="4"/>
    </row>
    <row r="127" spans="1:8" s="84" customFormat="1">
      <c r="A127" s="454" t="s">
        <v>436</v>
      </c>
      <c r="B127" s="454"/>
      <c r="C127" s="454"/>
      <c r="D127" s="454"/>
      <c r="E127" s="454"/>
      <c r="F127" s="454"/>
      <c r="G127" s="454"/>
      <c r="H127" s="454"/>
    </row>
    <row r="129" spans="1:8">
      <c r="A129" s="227"/>
      <c r="B129" s="155"/>
      <c r="C129" s="156">
        <v>2013</v>
      </c>
      <c r="D129" s="156">
        <v>2014</v>
      </c>
      <c r="E129" s="156">
        <v>2015</v>
      </c>
      <c r="F129" s="156">
        <v>2016</v>
      </c>
      <c r="G129" s="156">
        <v>2017</v>
      </c>
      <c r="H129" s="22"/>
    </row>
    <row r="130" spans="1:8">
      <c r="A130" s="227"/>
      <c r="B130" s="142" t="s">
        <v>55</v>
      </c>
      <c r="C130" s="153">
        <v>419410</v>
      </c>
      <c r="D130" s="153">
        <v>417044</v>
      </c>
      <c r="E130" s="153">
        <v>415927</v>
      </c>
      <c r="F130" s="153">
        <v>406259</v>
      </c>
      <c r="G130" s="153">
        <v>373920</v>
      </c>
      <c r="H130" s="144"/>
    </row>
    <row r="131" spans="1:8">
      <c r="A131" s="227"/>
      <c r="B131" s="145" t="s">
        <v>36</v>
      </c>
      <c r="C131" s="146">
        <v>19215</v>
      </c>
      <c r="D131" s="146">
        <v>19858</v>
      </c>
      <c r="E131" s="146">
        <v>20193</v>
      </c>
      <c r="F131" s="146">
        <v>19273</v>
      </c>
      <c r="G131" s="146">
        <v>17975</v>
      </c>
      <c r="H131" s="144"/>
    </row>
    <row r="132" spans="1:8">
      <c r="A132" s="227"/>
      <c r="B132" s="145" t="s">
        <v>24</v>
      </c>
      <c r="C132" s="146">
        <v>14120</v>
      </c>
      <c r="D132" s="146">
        <v>13798</v>
      </c>
      <c r="E132" s="146">
        <v>15192</v>
      </c>
      <c r="F132" s="146">
        <v>14829</v>
      </c>
      <c r="G132" s="146">
        <v>13347</v>
      </c>
      <c r="H132" s="144"/>
    </row>
    <row r="133" spans="1:8">
      <c r="A133" s="227"/>
      <c r="B133" s="145" t="s">
        <v>23</v>
      </c>
      <c r="C133" s="146">
        <v>11914</v>
      </c>
      <c r="D133" s="146">
        <v>11560</v>
      </c>
      <c r="E133" s="146">
        <v>12036</v>
      </c>
      <c r="F133" s="146">
        <v>11324</v>
      </c>
      <c r="G133" s="146">
        <v>9921</v>
      </c>
      <c r="H133" s="144"/>
    </row>
    <row r="134" spans="1:8">
      <c r="A134" s="227"/>
      <c r="B134" s="145" t="s">
        <v>33</v>
      </c>
      <c r="C134" s="146">
        <v>33981</v>
      </c>
      <c r="D134" s="146">
        <v>32085</v>
      </c>
      <c r="E134" s="146">
        <v>32494</v>
      </c>
      <c r="F134" s="146">
        <v>31826</v>
      </c>
      <c r="G134" s="146">
        <v>30484</v>
      </c>
      <c r="H134" s="144"/>
    </row>
    <row r="135" spans="1:8">
      <c r="A135" s="227"/>
      <c r="B135" s="145" t="s">
        <v>32</v>
      </c>
      <c r="C135" s="146">
        <v>4396</v>
      </c>
      <c r="D135" s="146">
        <v>3394</v>
      </c>
      <c r="E135" s="146">
        <v>3919</v>
      </c>
      <c r="F135" s="146">
        <v>3845</v>
      </c>
      <c r="G135" s="146">
        <v>3482</v>
      </c>
      <c r="H135" s="144"/>
    </row>
    <row r="136" spans="1:8">
      <c r="A136" s="227"/>
      <c r="B136" s="145" t="s">
        <v>39</v>
      </c>
      <c r="C136" s="146">
        <v>15583</v>
      </c>
      <c r="D136" s="146">
        <v>15682</v>
      </c>
      <c r="E136" s="146">
        <v>15360</v>
      </c>
      <c r="F136" s="146">
        <v>14767</v>
      </c>
      <c r="G136" s="146">
        <v>13676</v>
      </c>
      <c r="H136" s="144"/>
    </row>
    <row r="137" spans="1:8">
      <c r="A137" s="227"/>
      <c r="B137" s="145" t="s">
        <v>34</v>
      </c>
      <c r="C137" s="146">
        <v>64362</v>
      </c>
      <c r="D137" s="146">
        <v>64464</v>
      </c>
      <c r="E137" s="146">
        <v>62064</v>
      </c>
      <c r="F137" s="146">
        <v>62327</v>
      </c>
      <c r="G137" s="146">
        <v>55898</v>
      </c>
      <c r="H137" s="144"/>
    </row>
    <row r="138" spans="1:8">
      <c r="A138" s="227"/>
      <c r="B138" s="145" t="s">
        <v>27</v>
      </c>
      <c r="C138" s="146">
        <v>10848</v>
      </c>
      <c r="D138" s="146">
        <v>10515</v>
      </c>
      <c r="E138" s="146">
        <v>9873</v>
      </c>
      <c r="F138" s="146">
        <v>8987</v>
      </c>
      <c r="G138" s="146">
        <v>8197</v>
      </c>
      <c r="H138" s="144"/>
    </row>
    <row r="139" spans="1:8">
      <c r="A139" s="227"/>
      <c r="B139" s="145" t="s">
        <v>37</v>
      </c>
      <c r="C139" s="146">
        <v>52615</v>
      </c>
      <c r="D139" s="146">
        <v>52193</v>
      </c>
      <c r="E139" s="146">
        <v>50631</v>
      </c>
      <c r="F139" s="146">
        <v>49140</v>
      </c>
      <c r="G139" s="146">
        <v>43904</v>
      </c>
      <c r="H139" s="144"/>
    </row>
    <row r="140" spans="1:8">
      <c r="A140" s="227"/>
      <c r="B140" s="145" t="s">
        <v>19</v>
      </c>
      <c r="C140" s="146">
        <v>1296</v>
      </c>
      <c r="D140" s="146">
        <v>1294</v>
      </c>
      <c r="E140" s="146">
        <v>1231</v>
      </c>
      <c r="F140" s="146">
        <v>1181</v>
      </c>
      <c r="G140" s="146">
        <v>1017</v>
      </c>
      <c r="H140" s="144"/>
    </row>
    <row r="141" spans="1:8">
      <c r="A141" s="227"/>
      <c r="B141" s="147" t="s">
        <v>30</v>
      </c>
      <c r="C141" s="148">
        <v>16674</v>
      </c>
      <c r="D141" s="148">
        <v>15754</v>
      </c>
      <c r="E141" s="148">
        <v>15547</v>
      </c>
      <c r="F141" s="148">
        <v>15166</v>
      </c>
      <c r="G141" s="148">
        <v>14223</v>
      </c>
      <c r="H141" s="144"/>
    </row>
    <row r="142" spans="1:8">
      <c r="A142" s="227"/>
      <c r="B142" s="145" t="s">
        <v>26</v>
      </c>
      <c r="C142" s="146">
        <v>26068</v>
      </c>
      <c r="D142" s="146">
        <v>26725</v>
      </c>
      <c r="E142" s="146">
        <v>27364</v>
      </c>
      <c r="F142" s="146">
        <v>27848</v>
      </c>
      <c r="G142" s="146">
        <v>25477</v>
      </c>
      <c r="H142" s="144"/>
    </row>
    <row r="143" spans="1:8">
      <c r="A143" s="227"/>
      <c r="B143" s="145" t="s">
        <v>25</v>
      </c>
      <c r="C143" s="146">
        <v>16375</v>
      </c>
      <c r="D143" s="146">
        <v>16944</v>
      </c>
      <c r="E143" s="146">
        <v>17013</v>
      </c>
      <c r="F143" s="146">
        <v>16569</v>
      </c>
      <c r="G143" s="146">
        <v>15042</v>
      </c>
      <c r="H143" s="144"/>
    </row>
    <row r="144" spans="1:8">
      <c r="A144" s="227"/>
      <c r="B144" s="145" t="s">
        <v>20</v>
      </c>
      <c r="C144" s="146">
        <v>6270</v>
      </c>
      <c r="D144" s="146">
        <v>5513</v>
      </c>
      <c r="E144" s="146">
        <v>6236</v>
      </c>
      <c r="F144" s="146">
        <v>5680</v>
      </c>
      <c r="G144" s="146">
        <v>5024</v>
      </c>
      <c r="H144" s="144"/>
    </row>
    <row r="145" spans="1:8">
      <c r="A145" s="227"/>
      <c r="B145" s="145" t="s">
        <v>31</v>
      </c>
      <c r="C145" s="146">
        <v>33786</v>
      </c>
      <c r="D145" s="146">
        <v>34309</v>
      </c>
      <c r="E145" s="146">
        <v>34860</v>
      </c>
      <c r="F145" s="146">
        <v>33325</v>
      </c>
      <c r="G145" s="146">
        <v>31911</v>
      </c>
      <c r="H145" s="144"/>
    </row>
    <row r="146" spans="1:8">
      <c r="A146" s="227"/>
      <c r="B146" s="145" t="s">
        <v>38</v>
      </c>
      <c r="C146" s="146">
        <v>52609</v>
      </c>
      <c r="D146" s="146">
        <v>52662</v>
      </c>
      <c r="E146" s="146">
        <v>51738</v>
      </c>
      <c r="F146" s="146">
        <v>51768</v>
      </c>
      <c r="G146" s="146">
        <v>49346</v>
      </c>
      <c r="H146" s="144"/>
    </row>
    <row r="147" spans="1:8">
      <c r="A147" s="227"/>
      <c r="B147" s="145" t="s">
        <v>35</v>
      </c>
      <c r="C147" s="146">
        <v>4234</v>
      </c>
      <c r="D147" s="146">
        <v>4417</v>
      </c>
      <c r="E147" s="146">
        <v>4255</v>
      </c>
      <c r="F147" s="146">
        <v>3974</v>
      </c>
      <c r="G147" s="146">
        <v>3849</v>
      </c>
      <c r="H147" s="144"/>
    </row>
    <row r="148" spans="1:8">
      <c r="A148" s="227"/>
      <c r="B148" s="145" t="s">
        <v>21</v>
      </c>
      <c r="C148" s="146">
        <v>6671</v>
      </c>
      <c r="D148" s="146">
        <v>6407</v>
      </c>
      <c r="E148" s="146">
        <v>6366</v>
      </c>
      <c r="F148" s="146">
        <v>5860</v>
      </c>
      <c r="G148" s="146">
        <v>5316</v>
      </c>
      <c r="H148" s="144"/>
    </row>
    <row r="149" spans="1:8">
      <c r="A149" s="227"/>
      <c r="B149" s="145" t="s">
        <v>22</v>
      </c>
      <c r="C149" s="146">
        <v>2167</v>
      </c>
      <c r="D149" s="146">
        <v>2004</v>
      </c>
      <c r="E149" s="146">
        <v>1778</v>
      </c>
      <c r="F149" s="146">
        <v>1585</v>
      </c>
      <c r="G149" s="146">
        <v>1521</v>
      </c>
      <c r="H149" s="144"/>
    </row>
    <row r="150" spans="1:8">
      <c r="A150" s="227"/>
      <c r="B150" s="145" t="s">
        <v>29</v>
      </c>
      <c r="C150" s="146">
        <v>22935</v>
      </c>
      <c r="D150" s="146">
        <v>24111</v>
      </c>
      <c r="E150" s="146">
        <v>24516</v>
      </c>
      <c r="F150" s="146">
        <v>23858</v>
      </c>
      <c r="G150" s="146">
        <v>21398</v>
      </c>
      <c r="H150" s="144"/>
    </row>
    <row r="151" spans="1:8">
      <c r="A151" s="227"/>
      <c r="B151" s="145" t="s">
        <v>28</v>
      </c>
      <c r="C151" s="146">
        <v>3291</v>
      </c>
      <c r="D151" s="146">
        <v>3355</v>
      </c>
      <c r="E151" s="146">
        <v>3261</v>
      </c>
      <c r="F151" s="146">
        <v>3127</v>
      </c>
      <c r="G151" s="146">
        <v>2912</v>
      </c>
      <c r="H151" s="144"/>
    </row>
    <row r="152" spans="1:8">
      <c r="B152" s="147" t="s">
        <v>30</v>
      </c>
      <c r="C152" s="148">
        <v>16674</v>
      </c>
      <c r="D152" s="148">
        <v>15754</v>
      </c>
      <c r="E152" s="148">
        <v>15547</v>
      </c>
      <c r="F152" s="148">
        <v>15166</v>
      </c>
      <c r="G152" s="148">
        <v>14223</v>
      </c>
    </row>
    <row r="153" spans="1:8" ht="14.25" customHeight="1">
      <c r="A153" s="455" t="s">
        <v>148</v>
      </c>
      <c r="B153" s="455"/>
      <c r="C153" s="455"/>
      <c r="D153" s="455"/>
      <c r="E153" s="455"/>
      <c r="F153" s="455"/>
      <c r="G153" s="455"/>
      <c r="H153" s="455"/>
    </row>
    <row r="154" spans="1:8">
      <c r="A154" s="455" t="s">
        <v>526</v>
      </c>
      <c r="B154" s="455"/>
      <c r="C154" s="455"/>
      <c r="D154" s="455"/>
      <c r="E154" s="455"/>
      <c r="F154" s="455"/>
      <c r="G154" s="455"/>
      <c r="H154" s="455"/>
    </row>
  </sheetData>
  <sortState ref="B36:C58">
    <sortCondition ref="C36:C58"/>
  </sortState>
  <mergeCells count="14">
    <mergeCell ref="A28:H28"/>
    <mergeCell ref="A125:H125"/>
    <mergeCell ref="A153:H153"/>
    <mergeCell ref="A154:H154"/>
    <mergeCell ref="A1:H1"/>
    <mergeCell ref="A127:H127"/>
    <mergeCell ref="A98:H98"/>
    <mergeCell ref="A29:H31"/>
    <mergeCell ref="A95:H95"/>
    <mergeCell ref="A124:H124"/>
    <mergeCell ref="A96:H96"/>
    <mergeCell ref="A69:H69"/>
    <mergeCell ref="A60:H60"/>
    <mergeCell ref="A61:H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65"/>
  <sheetViews>
    <sheetView topLeftCell="A52" workbookViewId="0">
      <selection activeCell="G76" sqref="G76"/>
    </sheetView>
  </sheetViews>
  <sheetFormatPr defaultRowHeight="15"/>
  <cols>
    <col min="2" max="2" width="15.42578125" customWidth="1"/>
    <col min="3" max="3" width="13.42578125" customWidth="1"/>
    <col min="4" max="4" width="14.42578125" customWidth="1"/>
    <col min="5" max="5" width="12.7109375" customWidth="1"/>
    <col min="7" max="7" width="12.42578125" customWidth="1"/>
    <col min="11" max="11" width="12.28515625" customWidth="1"/>
  </cols>
  <sheetData>
    <row r="1" spans="1:10" s="84" customFormat="1">
      <c r="A1" s="467" t="s">
        <v>149</v>
      </c>
      <c r="B1" s="467"/>
      <c r="C1" s="467"/>
      <c r="D1" s="467"/>
      <c r="E1" s="467"/>
      <c r="F1" s="467"/>
      <c r="G1" s="467"/>
      <c r="H1" s="467"/>
      <c r="I1" s="467"/>
      <c r="J1" s="467"/>
    </row>
    <row r="2" spans="1:10">
      <c r="A2" s="227"/>
      <c r="B2" s="17"/>
      <c r="C2" s="227"/>
      <c r="D2" s="227"/>
      <c r="E2" s="227"/>
      <c r="F2" s="227"/>
      <c r="G2" s="227"/>
      <c r="H2" s="227"/>
      <c r="I2" s="227"/>
      <c r="J2" s="227"/>
    </row>
    <row r="3" spans="1:10">
      <c r="A3" s="227"/>
      <c r="B3" s="228"/>
      <c r="C3" s="238" t="s">
        <v>150</v>
      </c>
      <c r="D3" s="238" t="s">
        <v>151</v>
      </c>
      <c r="E3" s="238" t="s">
        <v>152</v>
      </c>
      <c r="F3" s="237"/>
    </row>
    <row r="4" spans="1:10" ht="60">
      <c r="A4" s="227"/>
      <c r="B4" s="229" t="s">
        <v>39</v>
      </c>
      <c r="C4" s="230">
        <v>700</v>
      </c>
      <c r="D4" s="230">
        <v>700</v>
      </c>
      <c r="E4" s="230">
        <v>700</v>
      </c>
      <c r="F4" s="230"/>
      <c r="G4" s="237"/>
      <c r="H4" s="237" t="s">
        <v>163</v>
      </c>
      <c r="I4" s="237" t="s">
        <v>30</v>
      </c>
      <c r="J4" s="264" t="s">
        <v>157</v>
      </c>
    </row>
    <row r="5" spans="1:10">
      <c r="A5" s="227"/>
      <c r="B5" s="231" t="s">
        <v>35</v>
      </c>
      <c r="C5" s="230">
        <v>760</v>
      </c>
      <c r="D5" s="230">
        <v>740</v>
      </c>
      <c r="E5" s="230">
        <v>700</v>
      </c>
      <c r="F5" s="230"/>
      <c r="G5" s="230" t="s">
        <v>150</v>
      </c>
      <c r="H5" s="230">
        <v>700</v>
      </c>
      <c r="I5" s="230">
        <v>1384</v>
      </c>
      <c r="J5" s="230">
        <v>1420</v>
      </c>
    </row>
    <row r="6" spans="1:10">
      <c r="A6" s="227"/>
      <c r="B6" s="229" t="s">
        <v>37</v>
      </c>
      <c r="C6" s="230">
        <v>825</v>
      </c>
      <c r="D6" s="230">
        <v>757.75</v>
      </c>
      <c r="E6" s="230">
        <v>725</v>
      </c>
      <c r="F6" s="230"/>
      <c r="G6" s="230" t="s">
        <v>151</v>
      </c>
      <c r="H6" s="230">
        <v>700</v>
      </c>
      <c r="I6" s="230">
        <v>1184</v>
      </c>
      <c r="J6" s="230">
        <v>1443</v>
      </c>
    </row>
    <row r="7" spans="1:10">
      <c r="A7" s="227"/>
      <c r="B7" s="229" t="s">
        <v>32</v>
      </c>
      <c r="C7" s="230">
        <v>840</v>
      </c>
      <c r="D7" s="230">
        <v>840</v>
      </c>
      <c r="E7" s="230">
        <v>800</v>
      </c>
      <c r="F7" s="230"/>
      <c r="G7" s="230" t="s">
        <v>152</v>
      </c>
      <c r="H7" s="230">
        <v>700</v>
      </c>
      <c r="I7" s="230">
        <v>1000</v>
      </c>
      <c r="J7" s="230">
        <v>1025</v>
      </c>
    </row>
    <row r="8" spans="1:10">
      <c r="A8" s="227"/>
      <c r="B8" s="231" t="s">
        <v>34</v>
      </c>
      <c r="C8" s="230">
        <v>840</v>
      </c>
      <c r="D8" s="230">
        <v>757.75</v>
      </c>
      <c r="E8" s="230">
        <v>900</v>
      </c>
      <c r="F8" s="230"/>
      <c r="G8" s="230"/>
      <c r="H8" s="230"/>
      <c r="I8" s="227"/>
      <c r="J8" s="227"/>
    </row>
    <row r="9" spans="1:10">
      <c r="A9" s="227"/>
      <c r="B9" s="231" t="s">
        <v>36</v>
      </c>
      <c r="C9" s="230">
        <v>863.48</v>
      </c>
      <c r="D9" s="230">
        <v>740</v>
      </c>
      <c r="E9" s="230">
        <v>720</v>
      </c>
      <c r="F9" s="230"/>
      <c r="G9" s="230"/>
      <c r="H9" s="230"/>
      <c r="I9" s="227"/>
      <c r="J9" s="227"/>
    </row>
    <row r="10" spans="1:10">
      <c r="A10" s="227"/>
      <c r="B10" s="231" t="s">
        <v>31</v>
      </c>
      <c r="C10" s="230">
        <v>900</v>
      </c>
      <c r="D10" s="230">
        <v>810</v>
      </c>
      <c r="E10" s="230">
        <v>723</v>
      </c>
      <c r="F10" s="230"/>
      <c r="G10" s="230"/>
      <c r="H10" s="230"/>
      <c r="I10" s="227"/>
      <c r="J10" s="227"/>
    </row>
    <row r="11" spans="1:10">
      <c r="A11" s="227"/>
      <c r="B11" s="231" t="s">
        <v>153</v>
      </c>
      <c r="C11" s="230">
        <v>900</v>
      </c>
      <c r="D11" s="230">
        <v>900</v>
      </c>
      <c r="E11" s="230">
        <v>760</v>
      </c>
      <c r="F11" s="236"/>
      <c r="G11" s="236"/>
      <c r="H11" s="236"/>
      <c r="I11" s="227"/>
      <c r="J11" s="227"/>
    </row>
    <row r="12" spans="1:10">
      <c r="A12" s="227"/>
      <c r="B12" s="231" t="s">
        <v>22</v>
      </c>
      <c r="C12" s="230">
        <v>956.25</v>
      </c>
      <c r="D12" s="230">
        <v>910</v>
      </c>
      <c r="E12" s="230">
        <v>800</v>
      </c>
      <c r="F12" s="230"/>
      <c r="G12" s="230"/>
      <c r="H12" s="230"/>
      <c r="I12" s="227"/>
      <c r="J12" s="227"/>
    </row>
    <row r="13" spans="1:10">
      <c r="A13" s="227"/>
      <c r="B13" s="232" t="s">
        <v>21</v>
      </c>
      <c r="C13" s="230">
        <v>1000</v>
      </c>
      <c r="D13" s="230">
        <v>970</v>
      </c>
      <c r="E13" s="230">
        <v>945</v>
      </c>
      <c r="F13" s="230"/>
      <c r="G13" s="230"/>
      <c r="H13" s="230"/>
      <c r="I13" s="227"/>
      <c r="J13" s="227"/>
    </row>
    <row r="14" spans="1:10">
      <c r="A14" s="227"/>
      <c r="B14" s="232" t="s">
        <v>33</v>
      </c>
      <c r="C14" s="230">
        <v>1040</v>
      </c>
      <c r="D14" s="230">
        <v>909</v>
      </c>
      <c r="E14" s="230">
        <v>737</v>
      </c>
      <c r="F14" s="230"/>
      <c r="G14" s="230"/>
      <c r="H14" s="230"/>
      <c r="I14" s="227"/>
      <c r="J14" s="227"/>
    </row>
    <row r="15" spans="1:10">
      <c r="A15" s="227"/>
      <c r="B15" s="231" t="s">
        <v>29</v>
      </c>
      <c r="C15" s="230">
        <v>1050</v>
      </c>
      <c r="D15" s="230">
        <v>950</v>
      </c>
      <c r="E15" s="230">
        <v>820</v>
      </c>
      <c r="F15" s="230"/>
      <c r="G15" s="230"/>
      <c r="H15" s="230"/>
      <c r="I15" s="227"/>
      <c r="J15" s="227"/>
    </row>
    <row r="16" spans="1:10">
      <c r="A16" s="227"/>
      <c r="B16" s="231" t="s">
        <v>27</v>
      </c>
      <c r="C16" s="230">
        <v>1081</v>
      </c>
      <c r="D16" s="230">
        <v>975</v>
      </c>
      <c r="E16" s="230">
        <v>834</v>
      </c>
      <c r="F16" s="230"/>
      <c r="G16" s="230"/>
      <c r="H16" s="230"/>
      <c r="I16" s="227"/>
      <c r="J16" s="227"/>
    </row>
    <row r="17" spans="1:10">
      <c r="A17" s="227"/>
      <c r="B17" s="231" t="s">
        <v>26</v>
      </c>
      <c r="C17" s="230">
        <v>1125</v>
      </c>
      <c r="D17" s="230">
        <v>1020</v>
      </c>
      <c r="E17" s="230">
        <v>900</v>
      </c>
      <c r="F17" s="230"/>
      <c r="G17" s="230"/>
      <c r="H17" s="230"/>
      <c r="I17" s="227"/>
      <c r="J17" s="227"/>
    </row>
    <row r="18" spans="1:10">
      <c r="A18" s="227"/>
      <c r="B18" s="231" t="s">
        <v>28</v>
      </c>
      <c r="C18" s="230">
        <v>1125.8</v>
      </c>
      <c r="D18" s="230">
        <v>996</v>
      </c>
      <c r="E18" s="230">
        <v>775</v>
      </c>
      <c r="F18" s="230"/>
      <c r="G18" s="230"/>
      <c r="H18" s="230"/>
      <c r="I18" s="227"/>
      <c r="J18" s="227"/>
    </row>
    <row r="19" spans="1:10">
      <c r="A19" s="227"/>
      <c r="B19" s="231" t="s">
        <v>23</v>
      </c>
      <c r="C19" s="230">
        <v>1216</v>
      </c>
      <c r="D19" s="230">
        <v>1120</v>
      </c>
      <c r="E19" s="230">
        <v>860</v>
      </c>
      <c r="F19" s="230"/>
      <c r="G19" s="230"/>
      <c r="H19" s="230"/>
      <c r="I19" s="227"/>
      <c r="J19" s="227"/>
    </row>
    <row r="20" spans="1:10">
      <c r="A20" s="227"/>
      <c r="B20" s="231" t="s">
        <v>25</v>
      </c>
      <c r="C20" s="230">
        <v>1250</v>
      </c>
      <c r="D20" s="230">
        <v>1020</v>
      </c>
      <c r="E20" s="230">
        <v>989</v>
      </c>
      <c r="F20" s="230"/>
      <c r="G20" s="230"/>
      <c r="H20" s="230"/>
      <c r="I20" s="227"/>
      <c r="J20" s="227"/>
    </row>
    <row r="21" spans="1:10">
      <c r="A21" s="227"/>
      <c r="B21" s="231" t="s">
        <v>24</v>
      </c>
      <c r="C21" s="230">
        <v>1270</v>
      </c>
      <c r="D21" s="230">
        <v>1100</v>
      </c>
      <c r="E21" s="230">
        <v>945</v>
      </c>
      <c r="F21" s="230"/>
      <c r="G21" s="230"/>
      <c r="H21" s="230"/>
      <c r="I21" s="227"/>
      <c r="J21" s="227"/>
    </row>
    <row r="22" spans="1:10">
      <c r="A22" s="227"/>
      <c r="B22" s="231" t="s">
        <v>20</v>
      </c>
      <c r="C22" s="230">
        <v>1375</v>
      </c>
      <c r="D22" s="230">
        <v>1154</v>
      </c>
      <c r="E22" s="230">
        <v>1025</v>
      </c>
      <c r="F22" s="230"/>
      <c r="G22" s="230"/>
      <c r="H22" s="230"/>
      <c r="I22" s="227"/>
      <c r="J22" s="227"/>
    </row>
    <row r="23" spans="1:10">
      <c r="A23" s="227"/>
      <c r="B23" s="235" t="s">
        <v>30</v>
      </c>
      <c r="C23" s="236">
        <v>1384</v>
      </c>
      <c r="D23" s="236">
        <v>1184</v>
      </c>
      <c r="E23" s="236">
        <v>1000</v>
      </c>
      <c r="F23" s="230"/>
      <c r="G23" s="230"/>
      <c r="H23" s="230"/>
      <c r="I23" s="227"/>
      <c r="J23" s="227"/>
    </row>
    <row r="24" spans="1:10">
      <c r="A24" s="227"/>
      <c r="B24" s="231" t="s">
        <v>154</v>
      </c>
      <c r="C24" s="230">
        <v>1420</v>
      </c>
      <c r="D24" s="230">
        <v>1443</v>
      </c>
      <c r="E24" s="230">
        <v>835</v>
      </c>
      <c r="F24" s="230"/>
      <c r="G24" s="230"/>
      <c r="H24" s="230"/>
      <c r="I24" s="227"/>
      <c r="J24" s="227"/>
    </row>
    <row r="25" spans="1:10">
      <c r="A25" s="227"/>
      <c r="B25" s="233" t="s">
        <v>155</v>
      </c>
      <c r="C25" s="234">
        <f>AVERAGE(C4:C24)</f>
        <v>1043.8823809523808</v>
      </c>
      <c r="D25" s="234">
        <f t="shared" ref="D25:E25" si="0">AVERAGE(D4:D24)</f>
        <v>952.21428571428567</v>
      </c>
      <c r="E25" s="234">
        <f t="shared" si="0"/>
        <v>833</v>
      </c>
      <c r="F25" s="234"/>
      <c r="G25" s="234"/>
      <c r="H25" s="234"/>
      <c r="I25" s="227"/>
      <c r="J25" s="227"/>
    </row>
    <row r="26" spans="1:10">
      <c r="A26" s="227"/>
      <c r="B26" s="233"/>
      <c r="C26" s="234"/>
      <c r="D26" s="234"/>
      <c r="E26" s="234"/>
      <c r="F26" s="234"/>
      <c r="G26" s="234"/>
      <c r="H26" s="234"/>
      <c r="I26" s="227"/>
      <c r="J26" s="227"/>
    </row>
    <row r="27" spans="1:10" ht="25.5">
      <c r="A27" s="227"/>
      <c r="B27" s="224" t="s">
        <v>156</v>
      </c>
      <c r="C27" s="223">
        <v>700</v>
      </c>
      <c r="D27" s="223">
        <v>700</v>
      </c>
      <c r="E27" s="223">
        <v>700</v>
      </c>
      <c r="F27" s="234"/>
      <c r="G27" s="234"/>
      <c r="H27" s="234"/>
      <c r="I27" s="227"/>
      <c r="J27" s="227"/>
    </row>
    <row r="28" spans="1:10">
      <c r="A28" s="227"/>
      <c r="B28" s="235" t="s">
        <v>30</v>
      </c>
      <c r="C28" s="236">
        <v>1384</v>
      </c>
      <c r="D28" s="236">
        <v>1184</v>
      </c>
      <c r="E28" s="236">
        <v>1000</v>
      </c>
      <c r="F28" s="234"/>
      <c r="G28" s="234"/>
      <c r="H28" s="234"/>
      <c r="I28" s="227"/>
      <c r="J28" s="227"/>
    </row>
    <row r="29" spans="1:10" ht="25.5">
      <c r="A29" s="227"/>
      <c r="B29" s="224" t="s">
        <v>157</v>
      </c>
      <c r="C29" s="223">
        <v>1420</v>
      </c>
      <c r="D29" s="223">
        <v>1443</v>
      </c>
      <c r="E29" s="223">
        <v>1025</v>
      </c>
      <c r="F29" s="234"/>
      <c r="G29" s="234"/>
      <c r="H29" s="234"/>
      <c r="I29" s="227"/>
      <c r="J29" s="227"/>
    </row>
    <row r="30" spans="1:10">
      <c r="A30" s="227"/>
      <c r="B30" s="17"/>
      <c r="C30" s="227"/>
      <c r="D30" s="227"/>
      <c r="E30" s="227"/>
      <c r="F30" s="227"/>
      <c r="G30" s="227"/>
      <c r="H30" s="227"/>
      <c r="I30" s="227"/>
      <c r="J30" s="227"/>
    </row>
    <row r="31" spans="1:10">
      <c r="A31" s="19" t="s">
        <v>158</v>
      </c>
      <c r="B31" s="19"/>
      <c r="C31" s="227"/>
      <c r="D31" s="227"/>
      <c r="E31" s="227"/>
      <c r="F31" s="227"/>
      <c r="G31" s="227"/>
      <c r="H31" s="227"/>
      <c r="I31" s="227"/>
      <c r="J31" s="227"/>
    </row>
    <row r="32" spans="1:10" ht="14.25" customHeight="1">
      <c r="A32" s="466" t="s">
        <v>159</v>
      </c>
      <c r="B32" s="466"/>
      <c r="C32" s="466"/>
      <c r="D32" s="466"/>
      <c r="E32" s="466"/>
      <c r="F32" s="466"/>
      <c r="G32" s="466"/>
      <c r="H32" s="466"/>
      <c r="I32" s="466"/>
      <c r="J32" s="466"/>
    </row>
    <row r="33" spans="1:11" ht="22.5" customHeight="1">
      <c r="A33" s="466"/>
      <c r="B33" s="466"/>
      <c r="C33" s="466"/>
      <c r="D33" s="466"/>
      <c r="E33" s="466"/>
      <c r="F33" s="466"/>
      <c r="G33" s="466"/>
      <c r="H33" s="466"/>
      <c r="I33" s="466"/>
      <c r="J33" s="466"/>
      <c r="K33" s="227"/>
    </row>
    <row r="36" spans="1:11" s="84" customFormat="1">
      <c r="A36" s="467" t="s">
        <v>540</v>
      </c>
      <c r="B36" s="467"/>
      <c r="C36" s="467"/>
      <c r="D36" s="467"/>
      <c r="E36" s="467"/>
      <c r="F36" s="467"/>
      <c r="G36" s="467"/>
      <c r="H36" s="467"/>
      <c r="I36" s="467"/>
      <c r="J36" s="467"/>
    </row>
    <row r="39" spans="1:11" ht="72" customHeight="1">
      <c r="A39" s="465" t="s">
        <v>160</v>
      </c>
      <c r="B39" s="465"/>
      <c r="C39" s="465"/>
      <c r="D39" s="465"/>
      <c r="E39" s="465"/>
      <c r="F39" s="465"/>
      <c r="G39" s="465"/>
      <c r="H39" s="465"/>
      <c r="I39" s="465"/>
      <c r="J39" s="227"/>
      <c r="K39" s="227"/>
    </row>
    <row r="40" spans="1:11">
      <c r="A40" s="227" t="s">
        <v>161</v>
      </c>
      <c r="B40" s="227"/>
      <c r="C40" s="227"/>
      <c r="D40" s="227"/>
      <c r="E40" s="227"/>
      <c r="F40" s="227"/>
      <c r="G40" s="227"/>
      <c r="H40" s="227"/>
      <c r="I40" s="227"/>
      <c r="J40" s="227"/>
      <c r="K40" s="227"/>
    </row>
    <row r="41" spans="1:11" ht="36" customHeight="1">
      <c r="A41" s="465" t="s">
        <v>162</v>
      </c>
      <c r="B41" s="465"/>
      <c r="C41" s="465"/>
      <c r="D41" s="465"/>
      <c r="E41" s="465"/>
      <c r="F41" s="465"/>
      <c r="G41" s="465"/>
      <c r="H41" s="465"/>
      <c r="I41" s="465"/>
      <c r="J41" s="465"/>
      <c r="K41" s="465"/>
    </row>
    <row r="42" spans="1:11" ht="36" customHeight="1">
      <c r="A42" s="228"/>
      <c r="B42" t="s">
        <v>480</v>
      </c>
      <c r="C42" s="238" t="s">
        <v>150</v>
      </c>
      <c r="D42" s="238" t="s">
        <v>151</v>
      </c>
      <c r="E42" s="238" t="s">
        <v>152</v>
      </c>
      <c r="F42" s="406" t="s">
        <v>481</v>
      </c>
      <c r="G42" s="241" t="s">
        <v>112</v>
      </c>
      <c r="J42" s="259"/>
      <c r="K42" s="259"/>
    </row>
    <row r="43" spans="1:11" ht="25.5">
      <c r="A43" s="244" t="s">
        <v>39</v>
      </c>
      <c r="C43" s="239">
        <v>700</v>
      </c>
      <c r="D43" s="239">
        <v>700</v>
      </c>
      <c r="E43" s="239">
        <v>700</v>
      </c>
      <c r="G43" s="240">
        <v>50000</v>
      </c>
      <c r="J43" s="63"/>
      <c r="K43" s="239"/>
    </row>
    <row r="44" spans="1:11">
      <c r="A44" s="231" t="s">
        <v>34</v>
      </c>
      <c r="C44" s="230">
        <v>840</v>
      </c>
      <c r="D44" s="230">
        <v>757.75</v>
      </c>
      <c r="E44" s="230">
        <v>900</v>
      </c>
      <c r="G44" s="240">
        <v>57365</v>
      </c>
      <c r="J44" s="63"/>
      <c r="K44" s="239"/>
    </row>
    <row r="45" spans="1:11">
      <c r="A45" s="231" t="s">
        <v>36</v>
      </c>
      <c r="C45" s="230">
        <v>863.48</v>
      </c>
      <c r="D45" s="230">
        <v>740</v>
      </c>
      <c r="E45" s="230">
        <v>720</v>
      </c>
      <c r="G45" s="240">
        <v>57514</v>
      </c>
      <c r="J45" s="63"/>
      <c r="K45" s="239"/>
    </row>
    <row r="46" spans="1:11">
      <c r="A46" s="229" t="s">
        <v>32</v>
      </c>
      <c r="C46" s="230">
        <v>840</v>
      </c>
      <c r="D46" s="230">
        <v>840</v>
      </c>
      <c r="E46" s="230">
        <v>800</v>
      </c>
      <c r="G46" s="240">
        <v>62332</v>
      </c>
      <c r="H46" s="227"/>
      <c r="I46" s="227"/>
      <c r="J46" s="63"/>
      <c r="K46" s="239"/>
    </row>
    <row r="47" spans="1:11">
      <c r="A47" s="229" t="s">
        <v>37</v>
      </c>
      <c r="C47" s="230">
        <v>825</v>
      </c>
      <c r="D47" s="230">
        <v>757.75</v>
      </c>
      <c r="E47" s="230">
        <v>725</v>
      </c>
      <c r="G47" s="240">
        <v>62681</v>
      </c>
      <c r="H47" s="227"/>
      <c r="I47" s="227"/>
      <c r="J47" s="63"/>
      <c r="K47" s="239"/>
    </row>
    <row r="48" spans="1:11">
      <c r="A48" s="231" t="s">
        <v>153</v>
      </c>
      <c r="C48" s="359">
        <v>900</v>
      </c>
      <c r="D48" s="359">
        <v>900</v>
      </c>
      <c r="E48" s="359">
        <v>760</v>
      </c>
      <c r="G48" s="240">
        <v>63339</v>
      </c>
      <c r="H48" s="227"/>
      <c r="I48" s="227"/>
      <c r="J48" s="63"/>
      <c r="K48" s="239"/>
    </row>
    <row r="49" spans="1:11">
      <c r="A49" s="231" t="s">
        <v>35</v>
      </c>
      <c r="C49" s="230">
        <v>760</v>
      </c>
      <c r="D49" s="230">
        <v>740</v>
      </c>
      <c r="E49" s="230">
        <v>700</v>
      </c>
      <c r="G49" s="240">
        <v>63934</v>
      </c>
      <c r="H49" s="227"/>
      <c r="I49" s="227"/>
      <c r="J49" s="63"/>
      <c r="K49" s="239"/>
    </row>
    <row r="50" spans="1:11">
      <c r="A50" s="232" t="s">
        <v>33</v>
      </c>
      <c r="C50" s="230">
        <v>1040</v>
      </c>
      <c r="D50" s="230">
        <v>909</v>
      </c>
      <c r="E50" s="230">
        <v>737</v>
      </c>
      <c r="G50" s="240">
        <v>65037</v>
      </c>
      <c r="H50" s="227"/>
      <c r="I50" s="227"/>
      <c r="J50" s="63"/>
      <c r="K50" s="239"/>
    </row>
    <row r="51" spans="1:11">
      <c r="A51" s="231" t="s">
        <v>31</v>
      </c>
      <c r="C51" s="230">
        <v>900</v>
      </c>
      <c r="D51" s="230">
        <v>810</v>
      </c>
      <c r="E51" s="230">
        <v>723</v>
      </c>
      <c r="G51" s="240">
        <v>65771</v>
      </c>
      <c r="H51" s="227"/>
      <c r="I51" s="227"/>
      <c r="J51" s="63"/>
      <c r="K51" s="239"/>
    </row>
    <row r="52" spans="1:11">
      <c r="A52" s="231" t="s">
        <v>29</v>
      </c>
      <c r="C52" s="230">
        <v>1050</v>
      </c>
      <c r="D52" s="230">
        <v>950</v>
      </c>
      <c r="E52" s="230">
        <v>820</v>
      </c>
      <c r="G52" s="240">
        <v>73376</v>
      </c>
      <c r="H52" s="227"/>
      <c r="I52" s="227"/>
      <c r="J52" s="63"/>
      <c r="K52" s="239"/>
    </row>
    <row r="53" spans="1:11">
      <c r="A53" s="231" t="s">
        <v>28</v>
      </c>
      <c r="B53" s="441"/>
      <c r="C53" s="359">
        <v>1125.8</v>
      </c>
      <c r="D53" s="359">
        <v>996</v>
      </c>
      <c r="E53" s="359">
        <v>775</v>
      </c>
      <c r="F53" s="441"/>
      <c r="G53" s="240">
        <v>75500</v>
      </c>
      <c r="H53" s="227"/>
      <c r="I53" s="227"/>
      <c r="J53" s="63"/>
      <c r="K53" s="239"/>
    </row>
    <row r="54" spans="1:11" ht="25.5">
      <c r="A54" s="233" t="s">
        <v>155</v>
      </c>
      <c r="C54" s="234">
        <v>1044</v>
      </c>
      <c r="D54" s="234">
        <v>952</v>
      </c>
      <c r="E54" s="234">
        <v>833</v>
      </c>
      <c r="G54" s="242">
        <v>76475</v>
      </c>
      <c r="H54" s="227"/>
      <c r="I54" s="227"/>
      <c r="J54" s="63"/>
      <c r="K54" s="239"/>
    </row>
    <row r="55" spans="1:11">
      <c r="A55" s="235" t="s">
        <v>30</v>
      </c>
      <c r="B55" s="405">
        <v>1384</v>
      </c>
      <c r="C55" s="405">
        <v>1384</v>
      </c>
      <c r="D55" s="405">
        <v>1184</v>
      </c>
      <c r="E55" s="405">
        <v>1000</v>
      </c>
      <c r="F55" s="405">
        <v>1000</v>
      </c>
      <c r="G55" s="243">
        <v>77027</v>
      </c>
      <c r="H55" s="227"/>
      <c r="I55" s="227"/>
      <c r="J55" s="63"/>
      <c r="K55" s="239"/>
    </row>
    <row r="56" spans="1:11" ht="25.5">
      <c r="A56" s="231" t="s">
        <v>27</v>
      </c>
      <c r="C56" s="230">
        <v>1081</v>
      </c>
      <c r="D56" s="230">
        <v>975</v>
      </c>
      <c r="E56" s="230">
        <v>834</v>
      </c>
      <c r="G56" s="240">
        <v>81489</v>
      </c>
      <c r="H56" s="227"/>
      <c r="I56" s="227"/>
      <c r="J56" s="63"/>
      <c r="K56" s="239"/>
    </row>
    <row r="57" spans="1:11" ht="25.5">
      <c r="A57" s="231" t="s">
        <v>23</v>
      </c>
      <c r="C57" s="359">
        <v>1216</v>
      </c>
      <c r="D57" s="359">
        <v>1120</v>
      </c>
      <c r="E57" s="359">
        <v>860</v>
      </c>
      <c r="G57" s="240">
        <v>82839</v>
      </c>
      <c r="H57" s="227"/>
      <c r="I57" s="227"/>
      <c r="J57" s="63"/>
      <c r="K57" s="239"/>
    </row>
    <row r="58" spans="1:11">
      <c r="A58" s="231" t="s">
        <v>26</v>
      </c>
      <c r="C58" s="230">
        <v>1125</v>
      </c>
      <c r="D58" s="230">
        <v>1020</v>
      </c>
      <c r="E58" s="230">
        <v>900</v>
      </c>
      <c r="G58" s="240">
        <v>83133</v>
      </c>
      <c r="H58" s="227"/>
      <c r="I58" s="227"/>
      <c r="J58" s="45"/>
      <c r="K58" s="174"/>
    </row>
    <row r="59" spans="1:11">
      <c r="A59" s="231" t="s">
        <v>22</v>
      </c>
      <c r="C59" s="230">
        <v>956.25</v>
      </c>
      <c r="D59" s="230">
        <v>910</v>
      </c>
      <c r="E59" s="230">
        <v>800</v>
      </c>
      <c r="G59" s="240">
        <v>89238</v>
      </c>
      <c r="H59" s="227"/>
      <c r="I59" s="227"/>
      <c r="J59" s="63"/>
      <c r="K59" s="239"/>
    </row>
    <row r="60" spans="1:11">
      <c r="A60" s="231" t="s">
        <v>24</v>
      </c>
      <c r="C60" s="230">
        <v>1270</v>
      </c>
      <c r="D60" s="230">
        <v>1100</v>
      </c>
      <c r="E60" s="230">
        <v>945</v>
      </c>
      <c r="G60" s="240">
        <v>91572</v>
      </c>
      <c r="H60" s="227"/>
      <c r="I60" s="227"/>
      <c r="J60" s="63"/>
      <c r="K60" s="239"/>
    </row>
    <row r="61" spans="1:11" ht="25.5">
      <c r="A61" s="231" t="s">
        <v>25</v>
      </c>
      <c r="C61" s="230">
        <v>1250</v>
      </c>
      <c r="D61" s="230">
        <v>1020</v>
      </c>
      <c r="E61" s="230">
        <v>989</v>
      </c>
      <c r="G61" s="240">
        <v>91807</v>
      </c>
      <c r="H61" s="227"/>
      <c r="I61" s="227"/>
      <c r="J61" s="63"/>
      <c r="K61" s="239"/>
    </row>
    <row r="62" spans="1:11">
      <c r="A62" s="232" t="s">
        <v>21</v>
      </c>
      <c r="C62" s="230">
        <v>1000</v>
      </c>
      <c r="D62" s="230">
        <v>970</v>
      </c>
      <c r="E62" s="230">
        <v>945</v>
      </c>
      <c r="G62" s="240">
        <v>106046</v>
      </c>
      <c r="H62" s="227"/>
      <c r="I62" s="227"/>
      <c r="J62" s="63"/>
      <c r="K62" s="239"/>
    </row>
    <row r="63" spans="1:11">
      <c r="A63" s="231" t="s">
        <v>20</v>
      </c>
      <c r="C63" s="230">
        <v>1375</v>
      </c>
      <c r="D63" s="230">
        <v>1154</v>
      </c>
      <c r="E63" s="230">
        <v>1025</v>
      </c>
      <c r="G63" s="240">
        <v>107034</v>
      </c>
      <c r="H63" s="227"/>
      <c r="I63" s="227"/>
      <c r="J63" s="63"/>
      <c r="K63" s="239"/>
    </row>
    <row r="64" spans="1:11" ht="25.5">
      <c r="A64" s="231" t="s">
        <v>154</v>
      </c>
      <c r="C64" s="230">
        <v>1420</v>
      </c>
      <c r="D64" s="230">
        <v>1443</v>
      </c>
      <c r="E64" s="230">
        <v>835</v>
      </c>
      <c r="G64" s="240">
        <v>110969</v>
      </c>
      <c r="H64" s="227"/>
      <c r="I64" s="227"/>
      <c r="J64" s="87"/>
      <c r="K64" s="88"/>
    </row>
    <row r="65" spans="10:11">
      <c r="J65" s="87"/>
      <c r="K65" s="234"/>
    </row>
  </sheetData>
  <sortState ref="A43:G64">
    <sortCondition ref="G43:G64"/>
  </sortState>
  <mergeCells count="5">
    <mergeCell ref="A41:K41"/>
    <mergeCell ref="A39:I39"/>
    <mergeCell ref="A32:J33"/>
    <mergeCell ref="A1:J1"/>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Violence</vt:lpstr>
      <vt:lpstr>12. Domestic Violence</vt:lpstr>
      <vt:lpstr>13. Substance Abuse Disorder</vt:lpstr>
      <vt:lpstr>14. Mental Health Services</vt:lpstr>
      <vt:lpstr>15. Education</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cp:lastPrinted>2020-01-15T15:56:16Z</cp:lastPrinted>
  <dcterms:created xsi:type="dcterms:W3CDTF">2015-06-05T18:17:20Z</dcterms:created>
  <dcterms:modified xsi:type="dcterms:W3CDTF">2020-01-30T18:09:04Z</dcterms:modified>
</cp:coreProperties>
</file>