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_xlnm._FilterDatabase" localSheetId="10" hidden="1">'9. Health Ins. &amp; Health Care'!$A$156:$C$177</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55" i="1" l="1"/>
  <c r="E66" i="1"/>
  <c r="E63" i="1"/>
  <c r="E60" i="1"/>
  <c r="E57" i="1"/>
  <c r="E52" i="1"/>
  <c r="E65" i="1"/>
  <c r="E47" i="1"/>
  <c r="E54" i="1"/>
  <c r="E51" i="1"/>
  <c r="E48" i="1"/>
  <c r="E46" i="1"/>
  <c r="E49" i="1"/>
  <c r="E53" i="1"/>
  <c r="E59" i="1"/>
  <c r="E58" i="1"/>
  <c r="E64" i="1"/>
  <c r="E50" i="1"/>
  <c r="E61" i="1"/>
  <c r="E67" i="1"/>
  <c r="E56" i="1"/>
  <c r="E62" i="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F52" i="11"/>
  <c r="E53" i="11"/>
  <c r="E54" i="11"/>
  <c r="E55" i="11"/>
  <c r="E56" i="11"/>
  <c r="E57" i="11"/>
  <c r="E68" i="11"/>
  <c r="E59" i="11"/>
  <c r="E58" i="11"/>
  <c r="E60" i="11"/>
  <c r="E61" i="11"/>
  <c r="E62" i="11"/>
  <c r="E63" i="11"/>
  <c r="E64" i="11"/>
  <c r="E65" i="11"/>
  <c r="E66" i="11"/>
  <c r="E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<sst xmlns="http://schemas.openxmlformats.org/spreadsheetml/2006/main" count="2470" uniqueCount="690">
  <si>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</si>
  <si>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</si>
  <si>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</si>
  <si>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</si>
  <si>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</si>
  <si>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</si>
  <si>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</si>
  <si>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</si>
  <si>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</si>
  <si>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</si>
  <si>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</si>
  <si>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</si>
  <si>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</si>
  <si>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</si>
  <si>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</si>
  <si>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</si>
  <si>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</si>
  <si>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</si>
  <si>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</si>
  <si>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</si>
  <si>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</si>
  <si>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</si>
  <si>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</si>
  <si>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</si>
  <si>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</si>
  <si>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</si>
  <si>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</si>
  <si>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</si>
  <si>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</si>
  <si>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</si>
  <si>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</si>
  <si>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</si>
  <si>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</si>
  <si>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</si>
  <si>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</si>
  <si>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</si>
  <si>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</si>
  <si>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</si>
  <si>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</si>
  <si>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</si>
  <si>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</si>
  <si>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</si>
  <si>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</si>
  <si>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</si>
  <si>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</si>
  <si>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</si>
  <si>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</si>
  <si>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</si>
  <si>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</si>
  <si>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</si>
  <si>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</si>
  <si>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</si>
  <si>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</si>
  <si>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</si>
  <si>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</si>
  <si>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</si>
  <si>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</si>
  <si>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</si>
  <si>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</si>
  <si>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</si>
  <si>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</si>
  <si>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</si>
  <si>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</si>
  <si>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</si>
  <si>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</si>
  <si>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</si>
  <si>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</si>
  <si>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</si>
  <si>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</si>
  <si>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</si>
  <si>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</si>
  <si>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</si>
  <si>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</si>
  <si>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</si>
  <si>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</si>
  <si>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</si>
  <si>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</si>
  <si>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</si>
  <si>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</si>
  <si>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</si>
  <si>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</si>
  <si>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</si>
  <si>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</si>
  <si>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</si>
  <si>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</si>
  <si>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</si>
  <si>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</si>
  <si>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</si>
  <si>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</si>
  <si>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</si>
  <si>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</si>
  <si>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</si>
  <si>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</si>
  <si>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</si>
  <si>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</si>
  <si>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</si>
  <si>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</si>
  <si>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</si>
  <si>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</si>
  <si>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</si>
  <si>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</si>
  <si>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</si>
  <si>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</si>
  <si>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</si>
  <si>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</si>
  <si>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</si>
  <si>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</si>
  <si>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</si>
  <si>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</si>
  <si>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</si>
  <si>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</si>
  <si>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</si>
  <si>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</si>
  <si>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</si>
  <si>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</si>
  <si>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</si>
  <si>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</si>
  <si>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</si>
  <si>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</si>
  <si>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</si>
  <si>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</si>
  <si>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</si>
  <si>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</si>
  <si>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</si>
  <si>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</si>
  <si>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</si>
  <si>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</si>
  <si>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</si>
  <si>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</si>
  <si>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</si>
  <si>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</si>
  <si>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</si>
  <si>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</si>
  <si>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</si>
  <si>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</si>
  <si>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</si>
  <si>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</si>
  <si>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</si>
  <si>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</si>
  <si>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</si>
  <si>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</si>
  <si>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</si>
  <si>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</si>
  <si>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</si>
  <si>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</si>
  <si>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</si>
  <si>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</si>
  <si>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</si>
  <si>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</si>
  <si>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</si>
  <si>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</si>
  <si>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</si>
  <si>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</si>
  <si>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</si>
  <si>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</si>
  <si>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</si>
  <si>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</si>
  <si>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</si>
  <si>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</si>
  <si>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</si>
  <si>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</si>
  <si>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</si>
  <si>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</si>
  <si>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</si>
  <si>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June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</si>
  <si>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</si>
  <si>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</si>
  <si>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</si>
  <si>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</si>
  <si>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</si>
  <si>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</si>
  <si>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</si>
  <si>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</si>
  <si>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</si>
  <si>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</si>
  <si>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</si>
  <si>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</si>
  <si>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</si>
  <si>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</si>
  <si>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</si>
  <si>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</si>
  <si>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</si>
  <si>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</si>
  <si>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</si>
  <si>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</si>
  <si>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</si>
  <si>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</si>
  <si>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</si>
  <si>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</si>
  <si>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</si>
  <si>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</si>
  <si>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</si>
  <si>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</si>
  <si>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</si>
  <si>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</si>
  <si>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</si>
  <si>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</si>
  <si>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</si>
  <si>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</si>
  <si>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</si>
  <si>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</si>
  <si>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</si>
  <si>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</si>
  <si>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</si>
  <si>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</si>
  <si>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</si>
  <si>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</si>
  <si>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</si>
  <si>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</si>
  <si>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</si>
  <si>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</si>
  <si>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</si>
  <si>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</si>
  <si>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</si>
  <si>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</si>
  <si>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</si>
  <si>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</si>
  <si>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</si>
  <si>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</si>
  <si>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</si>
  <si>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</si>
  <si>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</si>
  <si>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</si>
  <si>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</si>
  <si>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</si>
  <si>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</si>
  <si>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</si>
  <si>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</si>
  <si>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</si>
  <si>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</si>
  <si>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</si>
  <si>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</si>
  <si>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</si>
  <si>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</si>
  <si>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</si>
  <si>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</si>
  <si>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</si>
  <si>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</si>
  <si>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</si>
  <si>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</si>
  <si>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</si>
  <si>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</si>
  <si>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</si>
  <si>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</si>
  <si>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</si>
  <si>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</si>
  <si>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</si>
  <si>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</si>
  <si>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</si>
  <si>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</si>
  <si>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</si>
  <si>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</si>
  <si>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</si>
  <si>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</si>
  <si>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</si>
  <si>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</si>
  <si>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</si>
  <si>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</si>
  <si>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</si>
  <si>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</si>
  <si>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</si>
  <si>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</si>
  <si>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</si>
  <si>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</si>
  <si>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</si>
  <si>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</si>
  <si>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</si>
  <si>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</si>
  <si>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</si>
  <si>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</si>
  <si>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</si>
  <si>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</si>
  <si>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</si>
  <si>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</si>
  <si>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</si>
  <si>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</si>
  <si>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</si>
  <si>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</si>
  <si>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</si>
  <si>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Essex Total</t>
  </si>
  <si>
    <t>Essex County</t>
  </si>
  <si>
    <t>11.4. Essex county juvenile arrest rate, 2012-2016</t>
  </si>
  <si>
    <t>14.1. Essex county mental health services (programs), 2017</t>
  </si>
  <si>
    <t>0.2 Essex County Service Needs Overview</t>
  </si>
  <si>
    <t>0.1 Essex County Basic Needs Overview</t>
  </si>
  <si>
    <t>Belleville</t>
  </si>
  <si>
    <t>Bloomfield</t>
  </si>
  <si>
    <t>Caldwell</t>
  </si>
  <si>
    <t>Cedar Grove</t>
  </si>
  <si>
    <t>City of Orange</t>
  </si>
  <si>
    <t>East Orange</t>
  </si>
  <si>
    <t>Essex Fells</t>
  </si>
  <si>
    <t>Fairfield</t>
  </si>
  <si>
    <t>Glen Ridge</t>
  </si>
  <si>
    <t>Irvington</t>
  </si>
  <si>
    <t>Livingston</t>
  </si>
  <si>
    <t>Maplewood</t>
  </si>
  <si>
    <t>Millburn</t>
  </si>
  <si>
    <t>Montclair</t>
  </si>
  <si>
    <t>Newark</t>
  </si>
  <si>
    <t>North Caldwell</t>
  </si>
  <si>
    <t>Nutley</t>
  </si>
  <si>
    <t>Roseland</t>
  </si>
  <si>
    <t>South Orange</t>
  </si>
  <si>
    <t>Verona</t>
  </si>
  <si>
    <t>West Caldwell</t>
  </si>
  <si>
    <t>West Orange</t>
  </si>
  <si>
    <t>South Orange Village</t>
  </si>
  <si>
    <t>28-30%</t>
  </si>
  <si>
    <t>29-30%</t>
  </si>
  <si>
    <t>Orange</t>
  </si>
  <si>
    <t>Asian, non-Hispanic</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</si>
  <si>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</si>
  <si>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Belleville township</t>
  </si>
  <si>
    <t>Bloomfield township</t>
  </si>
  <si>
    <t>Caldwell borough</t>
  </si>
  <si>
    <t>Cedar Grove township</t>
  </si>
  <si>
    <t>City of Orange township</t>
  </si>
  <si>
    <t>East Orange city</t>
  </si>
  <si>
    <t>Essex Fells borough</t>
  </si>
  <si>
    <t>Fairfield township</t>
  </si>
  <si>
    <t>Glen Ridge borough</t>
  </si>
  <si>
    <t>Irvington township</t>
  </si>
  <si>
    <t>Livingston township</t>
  </si>
  <si>
    <t>Maplewood township</t>
  </si>
  <si>
    <t>Millburn township</t>
  </si>
  <si>
    <t>Montclair township</t>
  </si>
  <si>
    <t>Newark city</t>
  </si>
  <si>
    <t>North Caldwell borough</t>
  </si>
  <si>
    <t>Nutley township</t>
  </si>
  <si>
    <t>Roseland borough</t>
  </si>
  <si>
    <t>South Orange Village township</t>
  </si>
  <si>
    <t>Verona township</t>
  </si>
  <si>
    <t>West Caldwell township</t>
  </si>
  <si>
    <t>West Orange township</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</si>
  <si>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</si>
  <si>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</si>
  <si>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</si>
  <si>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</si>
  <si>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</si>
  <si>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</si>
  <si>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</si>
  <si>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</si>
  <si>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</si>
  <si>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</si>
  <si>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</si>
  <si>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</si>
  <si>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</si>
  <si>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</si>
  <si>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</si>
  <si>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</si>
  <si>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</si>
  <si>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</si>
  <si>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</si>
  <si>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</si>
  <si>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</si>
  <si>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</si>
  <si>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</si>
  <si>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Copy County 2</t>
  </si>
  <si>
    <t>High</t>
  </si>
  <si>
    <t>Middle</t>
  </si>
  <si>
    <t>Low</t>
  </si>
  <si>
    <t>14.8. Diagnosed depression by race/ethnicity, in county</t>
  </si>
  <si>
    <t>14.9 Diagnosed depression by sex, in county</t>
  </si>
  <si>
    <t>14.4. Frequency (%) of mental health distress by race/ethnicity – age adjusted, in county</t>
  </si>
  <si>
    <t xml:space="preserve">14.5 Frequency (%) of mental health distress by sex – age adjusted, in county        </t>
  </si>
  <si>
    <t xml:space="preserve">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        
</t>
  </si>
  <si>
    <t>Total Children under 18 in households</t>
  </si>
  <si>
    <t>Copy County Total 1</t>
  </si>
  <si>
    <t>Copy County Total 2</t>
  </si>
  <si>
    <t>NJ avg. 19%</t>
  </si>
  <si>
    <t>Infant County Copy</t>
  </si>
  <si>
    <t>PreK County Copy</t>
  </si>
  <si>
    <t>US avg. 5.7%</t>
  </si>
  <si>
    <t>Children County Copy</t>
  </si>
  <si>
    <t>Adults County Copy</t>
  </si>
  <si>
    <t>NJ Median 4.0%</t>
  </si>
  <si>
    <t>Females Copy County</t>
  </si>
  <si>
    <t>Males Copy County</t>
  </si>
  <si>
    <t>NJ Rate 10</t>
  </si>
  <si>
    <t>NJ % change -12%</t>
  </si>
  <si>
    <t>NJ Overall 12.1%</t>
  </si>
  <si>
    <t>NJ Overall 14.8%</t>
  </si>
  <si>
    <t>Black or African American</t>
  </si>
  <si>
    <t>Black/ African American</t>
  </si>
  <si>
    <t xml:space="preserve">Non-Kinship Placement </t>
  </si>
  <si>
    <t># &lt;18 who are &lt;6</t>
  </si>
  <si>
    <t># &lt;18 who are between 6 &amp; 11</t>
  </si>
  <si>
    <t># &lt;18 who are between 12 and 17</t>
  </si>
  <si>
    <t xml:space="preserve">Error </t>
  </si>
  <si>
    <t>1.9. Illustration of English-only speakers (%) variation by municipality</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</si>
  <si>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</si>
  <si>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</si>
  <si>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</si>
  <si>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</si>
  <si>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</si>
  <si>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</si>
  <si>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</si>
  <si>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</si>
  <si>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</si>
  <si>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</si>
  <si>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</si>
  <si>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</si>
  <si>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</si>
  <si>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</si>
  <si>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</si>
  <si>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</si>
  <si>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</si>
  <si>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</si>
  <si>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</si>
  <si>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</si>
  <si>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</si>
  <si>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</si>
  <si>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</si>
  <si>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</si>
  <si>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</si>
  <si>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</si>
  <si>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</si>
  <si>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</si>
  <si>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</si>
  <si>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</si>
  <si>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</si>
  <si>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Marlboro</t>
  </si>
  <si>
    <t>Woodridge</t>
  </si>
  <si>
    <t>Linden</t>
  </si>
  <si>
    <t>Asbury Park</t>
  </si>
  <si>
    <t>Blackwood</t>
  </si>
  <si>
    <t>Ocean View</t>
  </si>
  <si>
    <t>Hamilton</t>
  </si>
  <si>
    <t>Millville</t>
  </si>
  <si>
    <t>Seaside Park</t>
  </si>
  <si>
    <t>Ewing</t>
  </si>
  <si>
    <t>Elizabeth</t>
  </si>
  <si>
    <t>Atlantic City</t>
  </si>
  <si>
    <t>Jersey City</t>
  </si>
  <si>
    <t>Paterson</t>
  </si>
  <si>
    <t>Trenton</t>
  </si>
  <si>
    <t>Source: NJGUNStat reports, NJ State Police, Office of the Attorney General (October, 2020). Can be found here: https://www.nj.gov/oag/njsp/njgunstat/index.shtml</t>
  </si>
  <si>
    <t>11.7: Municipalities in NJ with most crime guns recovered (#), October 2020</t>
  </si>
  <si>
    <t>Criminal coercion</t>
  </si>
  <si>
    <t>Contempt of Court</t>
  </si>
  <si>
    <t>Other Crime Causing SBI</t>
  </si>
  <si>
    <t>--</t>
  </si>
  <si>
    <t>Cyber Harassment</t>
  </si>
  <si>
    <t>12.5. Domestic violence offenses by type (#) in County, 2019</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</si>
  <si>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2019.</t>
  </si>
  <si>
    <t>6.2 Individuals (#) enrolled in WIC nutrition program, in county</t>
  </si>
  <si>
    <t>6.1 Food Insecurity (%) across counties, 2018</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</si>
  <si>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</si>
  <si>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</si>
  <si>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</si>
  <si>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Essex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</si>
  <si>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</si>
  <si>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</si>
  <si>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</si>
  <si>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</si>
  <si>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</si>
  <si>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</si>
  <si>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</si>
  <si>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NJ avg. 68%</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</si>
  <si>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</si>
  <si>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</si>
  <si>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</si>
  <si>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2019 American Community Survey 1-Year Estimates. Table S0901. </t>
  </si>
  <si>
    <t xml:space="preserve">Source: American Community Survey (US Census), 2019 data. CHILDREN CHARACTERISTICS, 2019 American Community Survey 5-Year Estimates. Table S0901. </t>
  </si>
  <si>
    <t>Note: A total of 44,632 children were being served by New Jersey CP&amp;P on December 31, 2019.  This includes 3,020 children with no county reported. Note that total county population size has not been accounted for in this indicator.</t>
  </si>
  <si>
    <t>Source: Department of Children and Families, December 31, 2019</t>
  </si>
  <si>
    <t>2.1. NJ county poverty rate of families with children &lt;18 (in the past 12 months), 2019</t>
  </si>
  <si>
    <t>Source: Selected economic characteristics. American Community Survey 1-yr estimates. 2019.</t>
  </si>
  <si>
    <t>US 14%</t>
  </si>
  <si>
    <t>NJ 10%</t>
  </si>
  <si>
    <t>Source: Selected economic characteristics. American Community Survey 1-yr estimates. 2015-2019.</t>
  </si>
  <si>
    <t>2.3. Essex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</si>
  <si>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</si>
  <si>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</si>
  <si>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</si>
  <si>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</si>
  <si>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NJ Median $85,751</t>
  </si>
  <si>
    <t>US Median $65,712</t>
  </si>
  <si>
    <t>4.3. Essex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</si>
  <si>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</si>
  <si>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</si>
  <si>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2012-2016, respectively. </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</si>
  <si>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</si>
  <si>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t>US avg. 11.5%</t>
  </si>
  <si>
    <t>NJ avg. 8.7%</t>
  </si>
  <si>
    <r>
      <rPr>
        <i/>
        <sz val="9"/>
        <color theme="1"/>
        <rFont val="Calibri"/>
        <family val="2"/>
        <scheme val="minor"/>
      </rPr>
      <t>Source</t>
    </r>
    <r>
      <rPr>
        <sz val="9"/>
        <color theme="1"/>
        <rFont val="Calibri"/>
        <family val="2"/>
        <scheme val="minor"/>
      </rPr>
      <t>: https://map.feedingamerica.org/county/2018/overall/new-jersey/</t>
    </r>
  </si>
  <si>
    <t>2019-2020</t>
  </si>
  <si>
    <t>2018-19</t>
  </si>
  <si>
    <t>2019-20</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</si>
  <si>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</si>
  <si>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t>US avg. 27.6</t>
  </si>
  <si>
    <t>NJ avg. 33.1</t>
  </si>
  <si>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</si>
  <si>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</si>
  <si>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</si>
  <si>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</si>
  <si>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</si>
  <si>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</si>
  <si>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2015-2019 data. Selected economic characteristics. American Community Survey 1-yr estimates. 2019. American Community Survey.</t>
  </si>
  <si>
    <t>9.3. Proportion of Essex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</si>
  <si>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</si>
  <si>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</si>
  <si>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</si>
  <si>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</si>
  <si>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NJ avg. 94.40%</t>
  </si>
  <si>
    <t>Source: The New Jersey Annual Immunization Status Reports, 2019-2020</t>
  </si>
  <si>
    <t>Source: New Jersey Annual Immunization Status Reports, 2014-2020</t>
  </si>
  <si>
    <t>9.7 Reports of late or lack of prenatal care, by County, 2018-2019</t>
  </si>
  <si>
    <t>10.1. NJ county average weekly wage ($) by quarter, 2019</t>
  </si>
  <si>
    <t>10.2. Essex county average weekly wage by quarter, 2017-2019</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</si>
  <si>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Q12019-Q12017/Q12017</t>
    </r>
  </si>
  <si>
    <t xml:space="preserve">10.3. County level unemployment rates, October 2019-Septemer 2020 (unadjusted) </t>
  </si>
  <si>
    <t>March</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</si>
  <si>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</si>
  <si>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</si>
  <si>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</si>
  <si>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</si>
  <si>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Essex county municipalities median Income by Sex, 2019</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</si>
  <si>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</si>
  <si>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</si>
  <si>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</si>
  <si>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 https://www.njsp.org/ucr/uniform-crime-reports.shtml </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</si>
  <si>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</si>
  <si>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</si>
  <si>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 Note that total county population size has not been accounted for in this indicator.</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</si>
  <si>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</si>
  <si>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</si>
  <si>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Essex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</si>
  <si>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</si>
  <si>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</si>
  <si>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</si>
  <si>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t>NJ -3% change</t>
  </si>
  <si>
    <r>
      <rPr>
        <i/>
        <sz val="9"/>
        <color theme="1"/>
        <rFont val="Calibri"/>
        <family val="2"/>
        <scheme val="minor"/>
      </rPr>
      <t>Info</t>
    </r>
    <r>
      <rPr>
        <sz val="9"/>
        <color theme="1"/>
        <rFont val="Calibri"/>
        <family val="2"/>
        <scheme val="minor"/>
      </rPr>
      <t>: Calculation (2019-2018)/2018 = Percent Change. 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</si>
  <si>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</si>
  <si>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</si>
  <si>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</si>
  <si>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</si>
  <si>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</si>
  <si>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</si>
  <si>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Note. The number of children estimated to be in group settings across the state (6,253 or 0.32% of total youth population) is not included above.</t>
  </si>
  <si>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</si>
  <si>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</si>
  <si>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Criminal Sexual Contact</t>
  </si>
  <si>
    <t>Criminal Coercion</t>
  </si>
  <si>
    <t>Sexual Assault</t>
  </si>
  <si>
    <t>Terroristic Threats</t>
  </si>
  <si>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</si>
  <si>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</si>
  <si>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</si>
  <si>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Gloucester </t>
  </si>
  <si>
    <t>Camden </t>
  </si>
  <si>
    <t>Hudson </t>
  </si>
  <si>
    <t>Essex </t>
  </si>
  <si>
    <t>Cumberland </t>
  </si>
  <si>
    <t>Cape May </t>
  </si>
  <si>
    <t> $     5,230 </t>
  </si>
  <si>
    <t> $     3,730 </t>
  </si>
  <si>
    <t> $     3,412 </t>
  </si>
  <si>
    <t> $     2,457 </t>
  </si>
  <si>
    <t> $     9,822 </t>
  </si>
  <si>
    <t> $     2,127 </t>
  </si>
  <si>
    <t> $     1,542 </t>
  </si>
  <si>
    <t> $     3,423 </t>
  </si>
  <si>
    <t> $     2,189 </t>
  </si>
  <si>
    <t> $     4,129 </t>
  </si>
  <si>
    <t> $     1,758 </t>
  </si>
  <si>
    <t> $     1,872 </t>
  </si>
  <si>
    <t> $     2,658 </t>
  </si>
  <si>
    <t> $     2,726 </t>
  </si>
  <si>
    <t> $     5,463 </t>
  </si>
  <si>
    <t> $     3,028 </t>
  </si>
  <si>
    <t> $     3,484 </t>
  </si>
  <si>
    <t> $     2,395 </t>
  </si>
  <si>
    <t> $     5,772 </t>
  </si>
  <si>
    <t> $     4,644 </t>
  </si>
  <si>
    <t> $     3,783 </t>
  </si>
  <si>
    <t>Hunterdon </t>
  </si>
  <si>
    <t>Passaic  </t>
  </si>
  <si>
    <t>Essex County avg. 5.80%</t>
  </si>
  <si>
    <t>Essex Avg. 34.9</t>
  </si>
  <si>
    <t> $     6,043 </t>
  </si>
  <si>
    <t> $        869 </t>
  </si>
  <si>
    <t> $  10,094 </t>
  </si>
  <si>
    <t> $     8,640 </t>
  </si>
  <si>
    <t> $     1,499 </t>
  </si>
  <si>
    <t> $     9,838 </t>
  </si>
  <si>
    <t> $     1,746 </t>
  </si>
  <si>
    <t> $     9,833 </t>
  </si>
  <si>
    <t> $     1,825 </t>
  </si>
  <si>
    <t> $     9,855 </t>
  </si>
  <si>
    <t> $     1,817 </t>
  </si>
  <si>
    <t> $  10,548 </t>
  </si>
  <si>
    <t> $     2,109 </t>
  </si>
  <si>
    <t> $     9,377 </t>
  </si>
  <si>
    <t> $  10,433 </t>
  </si>
  <si>
    <t> $     2,226 </t>
  </si>
  <si>
    <t> $     8,646 </t>
  </si>
  <si>
    <t> $  10,574 </t>
  </si>
  <si>
    <t> $     2,106 </t>
  </si>
  <si>
    <t> $  10,603 </t>
  </si>
  <si>
    <t> $     2,175 </t>
  </si>
  <si>
    <t> $  10,921 </t>
  </si>
  <si>
    <t> $  10,505 </t>
  </si>
  <si>
    <t> $     2,302 </t>
  </si>
  <si>
    <t> $     8,169 </t>
  </si>
  <si>
    <t> $  11,076 </t>
  </si>
  <si>
    <t> $     2,447 </t>
  </si>
  <si>
    <t> $     8,805 </t>
  </si>
  <si>
    <t> $  11,103 </t>
  </si>
  <si>
    <t> $     2,464 </t>
  </si>
  <si>
    <t> $     7,498 </t>
  </si>
  <si>
    <t> $  11,256 </t>
  </si>
  <si>
    <t> $     2,352 </t>
  </si>
  <si>
    <t> $  11,362 </t>
  </si>
  <si>
    <t> $     2,324 </t>
  </si>
  <si>
    <t> $  11,384 </t>
  </si>
  <si>
    <t> $     2,351 </t>
  </si>
  <si>
    <t> $  11,424 </t>
  </si>
  <si>
    <t> $     2,365 </t>
  </si>
  <si>
    <t> $  11,730 </t>
  </si>
  <si>
    <t> $     2,444 </t>
  </si>
  <si>
    <t> $  11,894 </t>
  </si>
  <si>
    <t> $     2,435 </t>
  </si>
  <si>
    <t> $  12,042 </t>
  </si>
  <si>
    <t> $     2,517 </t>
  </si>
  <si>
    <t> $  12,437 </t>
  </si>
  <si>
    <t> $     2,631 </t>
  </si>
  <si>
    <t> $  12,631 </t>
  </si>
  <si>
    <t> $     2,652 </t>
  </si>
  <si>
    <t>17-19%</t>
  </si>
  <si>
    <t>19-20%</t>
  </si>
  <si>
    <t>20-21%</t>
  </si>
  <si>
    <t>20-22%</t>
  </si>
  <si>
    <t>21-23%</t>
  </si>
  <si>
    <t>24-26%</t>
  </si>
  <si>
    <t>28-29%</t>
  </si>
  <si>
    <t> $    5,572 </t>
  </si>
  <si>
    <t> $    3,294 </t>
  </si>
  <si>
    <t> $    2,713 </t>
  </si>
  <si>
    <t> $    3,073 </t>
  </si>
  <si>
    <t> $    7,037 </t>
  </si>
  <si>
    <t> $    2,694 </t>
  </si>
  <si>
    <t> $    2,971 </t>
  </si>
  <si>
    <t> $    2,556 </t>
  </si>
  <si>
    <t> $    3,056 </t>
  </si>
  <si>
    <t> $    5,633 </t>
  </si>
  <si>
    <t> $    3,814 </t>
  </si>
  <si>
    <t> $    4,078 </t>
  </si>
  <si>
    <t> $    3,533 </t>
  </si>
  <si>
    <t> $    5,967 </t>
  </si>
  <si>
    <t> $    3,720 </t>
  </si>
  <si>
    <t> $    4,090 </t>
  </si>
  <si>
    <t> $    2,944 </t>
  </si>
  <si>
    <t> $    3,521 </t>
  </si>
  <si>
    <t> $    6,959 </t>
  </si>
  <si>
    <t> $    9,654 </t>
  </si>
  <si>
    <t> $    4,894 </t>
  </si>
  <si>
    <t> $  65,712 </t>
  </si>
  <si>
    <t> $       118 </t>
  </si>
  <si>
    <t> $  85,751 </t>
  </si>
  <si>
    <t> $       760 </t>
  </si>
  <si>
    <t>Essex County Median $61,510</t>
  </si>
  <si>
    <t>Essex County avg. 18.7%</t>
  </si>
  <si>
    <t>*****</t>
  </si>
  <si>
    <t>          188,960 </t>
  </si>
  <si>
    <t>          196,067 </t>
  </si>
  <si>
    <t>       1,931,771 </t>
  </si>
  <si>
    <t>Under 3 years</t>
  </si>
  <si>
    <t>3 and 4 years</t>
  </si>
  <si>
    <t>5 years</t>
  </si>
  <si>
    <t>6 to 8 years</t>
  </si>
  <si>
    <t>9 to 11 years</t>
  </si>
  <si>
    <t>12 to 14 years</t>
  </si>
  <si>
    <t>15 to 17 years</t>
  </si>
  <si>
    <t>Total in households &lt;18</t>
  </si>
  <si>
    <t xml:space="preserve">Sussex </t>
  </si>
  <si>
    <t>Essex County avg. 27.2%</t>
  </si>
  <si>
    <t>Essex County Avg. 64.1%</t>
  </si>
  <si>
    <t>2018 Copy This County</t>
  </si>
  <si>
    <t>2019 Copy This County</t>
  </si>
  <si>
    <t>NJ avg. 4.30%</t>
  </si>
  <si>
    <t>NJ avg 23%</t>
  </si>
  <si>
    <t>11. Community Safety</t>
  </si>
  <si>
    <t>Note: Cape May and Salem Counties do not have any data available. Late prenatal care is considered month 7-month 10; suppressed data for month 10 since the data do not meet the criteria for confidentiality constraints. Calculated as the numbers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</si>
  <si>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</si>
  <si>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</si>
  <si>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</si>
  <si>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</si>
  <si>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Passaic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</si>
</sst>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_(* #,##0_);_(* \(#,##0\);_(* &quot;-&quot;??_);_(@_)"/>
  </numFmts>
  <fonts count="58">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000000"/>
      <name val="Calibri"/>
      <family val="2"/>
      <scheme val="minor"/>
    </font>
    <font>
      <i/>
      <sz val="9"/>
      <color rgb="FF000000"/>
      <name val="Calibri"/>
      <family val="2"/>
      <scheme val="minor"/>
    </font>
    <font>
      <sz val="9.9"/>
      <name val="Arial"/>
      <family val="2"/>
    </font>
    <font>
      <sz val="8"/>
      <color theme="1"/>
      <name val="Calibri"/>
      <family val="2"/>
      <scheme val="minor"/>
    </font>
    <font>
      <sz val="9"/>
      <color theme="1"/>
      <name val="Arial"/>
      <family val="2"/>
    </font>
    <font>
      <sz val="10"/>
      <color rgb="FF333333"/>
      <name val="Calibri"/>
      <family val="2"/>
      <scheme val="minor"/>
    </font>
    <font>
      <b/>
      <sz val="10"/>
      <color rgb="FF333333"/>
      <name val="Calibri"/>
      <family val="2"/>
      <scheme val="minor"/>
    </font>
    <font>
      <sz val="10"/>
      <color theme="1"/>
      <name val="Arial"/>
      <family val="2"/>
    </font>
    <font>
      <sz val="10"/>
      <color rgb="FF333333"/>
      <name val="Arial"/>
      <family val="2"/>
    </font>
    <font>
      <b/>
      <sz val="10"/>
      <color theme="1"/>
      <name val="Arial"/>
      <family val="2"/>
    </font>
    <font>
      <b/>
      <sz val="10"/>
      <color rgb="FF333333"/>
      <name val="Arial"/>
      <family val="2"/>
    </font>
    <font>
      <sz val="12"/>
      <color theme="1"/>
      <name val="Calibri"/>
      <family val="2"/>
      <scheme val="minor"/>
    </font>
    <font>
      <b/>
      <sz val="11"/>
      <name val="Calibri"/>
      <family val="2"/>
      <scheme val="minor"/>
    </font>
    <font>
      <i/>
      <sz val="11"/>
      <color rgb="FF000000"/>
      <name val="Calibri"/>
      <family val="2"/>
      <scheme val="minor"/>
    </font>
    <font>
      <sz val="11"/>
      <color rgb="FF000000"/>
      <name val="Calibri"/>
      <family val="2"/>
      <scheme val="minor"/>
    </font>
    <font>
      <b/>
      <sz val="8"/>
      <color rgb="FF000000"/>
      <name val="Tahoma"/>
      <family val="2"/>
    </font>
  </fonts>
  <fills count="1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A7A6"/>
        <bgColor indexed="64"/>
      </patternFill>
    </fill>
  </fills>
  <borders count="3">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53" fillId="0" borderId="0"/>
    <xf numFmtId="44" fontId="53" fillId="0" borderId="0" applyFont="0" applyFill="0" applyBorder="0" applyAlignment="0" applyProtection="0"/>
    <xf numFmtId="9" fontId="53" fillId="0" borderId="0" applyFont="0" applyFill="0" applyBorder="0" applyAlignment="0" applyProtection="0"/>
    <xf numFmtId="44" fontId="53" fillId="0" borderId="0" applyFont="0" applyFill="0" applyBorder="0" applyAlignment="0" applyProtection="0"/>
  </cellStyleXfs>
  <cellXfs count="43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2" applyNumberFormat="1" applyFont="1" applyFill="1" applyAlignment="1">
      <alignment horizontal="right"/>
    </xf>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10" fontId="1" fillId="0" borderId="0" xfId="0" applyNumberFormat="1" applyFont="1"/>
    <xf numFmtId="10" fontId="0" fillId="0" borderId="0" xfId="0" applyNumberFormat="1" applyFont="1"/>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10" fontId="37" fillId="0" borderId="0" xfId="0" applyNumberFormat="1" applyFont="1"/>
    <xf numFmtId="0" fontId="0" fillId="0" borderId="0" xfId="0"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Alignment="1">
      <alignment wrapText="1"/>
    </xf>
    <xf numFmtId="0" fontId="2" fillId="0" borderId="0" xfId="0" applyFont="1" applyFill="1" applyAlignment="1">
      <alignment wrapText="1"/>
    </xf>
    <xf numFmtId="10" fontId="7" fillId="0" borderId="0" xfId="0" applyNumberFormat="1" applyFont="1"/>
    <xf numFmtId="10" fontId="9" fillId="0" borderId="0" xfId="0" applyNumberFormat="1" applyFont="1"/>
    <xf numFmtId="166" fontId="7" fillId="0" borderId="0" xfId="0" applyNumberFormat="1" applyFont="1" applyAlignment="1">
      <alignment horizontal="center"/>
    </xf>
    <xf numFmtId="166" fontId="12" fillId="0" borderId="0" xfId="0" applyNumberFormat="1" applyFont="1" applyAlignment="1">
      <alignment horizontal="center"/>
    </xf>
    <xf numFmtId="0" fontId="2" fillId="0" borderId="0" xfId="0" applyFont="1" applyAlignment="1">
      <alignment wrapText="1"/>
    </xf>
    <xf numFmtId="0" fontId="1" fillId="0" borderId="0" xfId="0" applyFont="1" applyFill="1" applyAlignment="1"/>
    <xf numFmtId="0" fontId="42" fillId="2" borderId="0" xfId="0" applyFont="1" applyFill="1"/>
    <xf numFmtId="10" fontId="0" fillId="2" borderId="0" xfId="0" applyNumberFormat="1" applyFill="1" applyAlignment="1">
      <alignment vertical="center" wrapText="1"/>
    </xf>
    <xf numFmtId="166" fontId="23" fillId="2" borderId="0" xfId="0" applyNumberFormat="1" applyFont="1" applyFill="1" applyBorder="1" applyAlignment="1">
      <alignment horizontal="right" vertical="center" wrapText="1"/>
    </xf>
    <xf numFmtId="0" fontId="23" fillId="2" borderId="0" xfId="0" applyFont="1" applyFill="1" applyBorder="1" applyAlignment="1">
      <alignment horizontal="right" vertical="center" wrapText="1"/>
    </xf>
    <xf numFmtId="0" fontId="28" fillId="0" borderId="0" xfId="0" applyFont="1"/>
    <xf numFmtId="3" fontId="0" fillId="0" borderId="0" xfId="0" applyNumberFormat="1"/>
    <xf numFmtId="0" fontId="2" fillId="0" borderId="0" xfId="0" applyFont="1" applyAlignment="1">
      <alignment horizontal="center"/>
    </xf>
    <xf numFmtId="6" fontId="0" fillId="0" borderId="0" xfId="0" applyNumberFormat="1"/>
    <xf numFmtId="10" fontId="23" fillId="0" borderId="0" xfId="0" applyNumberFormat="1" applyFont="1" applyFill="1" applyBorder="1" applyAlignment="1">
      <alignment horizontal="right" vertical="center" wrapText="1"/>
    </xf>
    <xf numFmtId="0" fontId="0" fillId="0" borderId="0" xfId="0" applyBorder="1" applyAlignment="1">
      <alignment vertical="center" wrapText="1"/>
    </xf>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0" fontId="2" fillId="0" borderId="0" xfId="0" applyFont="1" applyFill="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1" fillId="0" borderId="2" xfId="0" applyFont="1" applyFill="1" applyBorder="1"/>
    <xf numFmtId="0" fontId="0" fillId="0" borderId="0" xfId="0"/>
    <xf numFmtId="0" fontId="7" fillId="0" borderId="0" xfId="0" applyFont="1" applyFill="1" applyAlignment="1">
      <alignment horizontal="right"/>
    </xf>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0" fillId="0" borderId="0" xfId="0" applyFont="1" applyAlignment="1">
      <alignment horizontal="center" vertical="center" wrapText="1"/>
    </xf>
    <xf numFmtId="0" fontId="9" fillId="0" borderId="0" xfId="0" applyFont="1" applyAlignment="1">
      <alignment horizontal="center"/>
    </xf>
    <xf numFmtId="16" fontId="44" fillId="0" borderId="0" xfId="0" applyNumberFormat="1" applyFont="1" applyAlignment="1">
      <alignment horizontal="left" wrapText="1"/>
    </xf>
    <xf numFmtId="0" fontId="44"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5" fillId="0" borderId="0" xfId="0" applyFont="1" applyAlignment="1">
      <alignment horizontal="center" vertical="center" wrapText="1"/>
    </xf>
    <xf numFmtId="0" fontId="0" fillId="0" borderId="0" xfId="0" quotePrefix="1"/>
    <xf numFmtId="0" fontId="0" fillId="0" borderId="0" xfId="0"/>
    <xf numFmtId="0" fontId="0" fillId="0" borderId="0" xfId="0" applyFont="1"/>
    <xf numFmtId="10" fontId="0" fillId="0" borderId="0" xfId="0" applyNumberFormat="1" applyFont="1"/>
    <xf numFmtId="0" fontId="2" fillId="0" borderId="0" xfId="0" applyFont="1" applyAlignment="1">
      <alignment horizontal="center" vertical="center" wrapText="1"/>
    </xf>
    <xf numFmtId="0" fontId="0" fillId="0" borderId="0" xfId="0"/>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xf>
    <xf numFmtId="0" fontId="31" fillId="0" borderId="0" xfId="0" applyFont="1" applyFill="1" applyBorder="1" applyAlignment="1">
      <alignment horizontal="center" vertical="center" wrapText="1"/>
    </xf>
    <xf numFmtId="0" fontId="7" fillId="0" borderId="0" xfId="0" applyFont="1" applyFill="1" applyAlignment="1">
      <alignment horizontal="center"/>
    </xf>
    <xf numFmtId="10" fontId="0" fillId="0" borderId="0" xfId="0" applyNumberFormat="1"/>
    <xf numFmtId="10" fontId="1" fillId="0" borderId="0" xfId="0" applyNumberFormat="1" applyFont="1"/>
    <xf numFmtId="0" fontId="0" fillId="0" borderId="0" xfId="0" applyAlignment="1">
      <alignment vertical="center" wrapText="1"/>
    </xf>
    <xf numFmtId="9" fontId="0" fillId="0" borderId="0" xfId="0" applyNumberFormat="1"/>
    <xf numFmtId="0" fontId="40" fillId="0" borderId="0" xfId="3"/>
    <xf numFmtId="3" fontId="0" fillId="0" borderId="0" xfId="0" applyNumberFormat="1"/>
    <xf numFmtId="0" fontId="7" fillId="0" borderId="0" xfId="0" applyFont="1"/>
    <xf numFmtId="0" fontId="10" fillId="0" borderId="0" xfId="0" applyFont="1"/>
    <xf numFmtId="0" fontId="7" fillId="0" borderId="0" xfId="0" applyFont="1" applyFill="1" applyBorder="1"/>
    <xf numFmtId="0" fontId="1" fillId="0" borderId="0" xfId="0" applyFont="1"/>
    <xf numFmtId="6" fontId="0" fillId="0" borderId="0" xfId="0" applyNumberFormat="1" applyFill="1" applyBorder="1"/>
    <xf numFmtId="0" fontId="2" fillId="0" borderId="0" xfId="0" applyFont="1" applyAlignment="1">
      <alignment horizontal="center" vertical="center" wrapText="1"/>
    </xf>
    <xf numFmtId="0" fontId="7" fillId="0" borderId="0" xfId="0" applyFont="1" applyAlignment="1">
      <alignment horizontal="center"/>
    </xf>
    <xf numFmtId="0" fontId="0" fillId="0" borderId="0" xfId="0" applyAlignment="1">
      <alignment horizontal="center"/>
    </xf>
    <xf numFmtId="0" fontId="2" fillId="0" borderId="0" xfId="0" applyFont="1" applyFill="1" applyAlignment="1">
      <alignment wrapText="1"/>
    </xf>
    <xf numFmtId="9" fontId="1" fillId="0" borderId="0" xfId="0" applyNumberFormat="1" applyFont="1"/>
    <xf numFmtId="9" fontId="0" fillId="0" borderId="0" xfId="0" applyNumberFormat="1" applyFont="1"/>
    <xf numFmtId="9" fontId="0" fillId="8" borderId="0" xfId="0" applyNumberFormat="1" applyFill="1"/>
    <xf numFmtId="9" fontId="0" fillId="9" borderId="0" xfId="0" applyNumberFormat="1" applyFill="1"/>
    <xf numFmtId="9" fontId="1" fillId="9" borderId="0" xfId="0" applyNumberFormat="1" applyFont="1" applyFill="1"/>
    <xf numFmtId="9" fontId="0" fillId="8" borderId="0" xfId="0" applyNumberFormat="1" applyFont="1" applyFill="1"/>
    <xf numFmtId="3" fontId="9" fillId="0" borderId="0" xfId="0" applyNumberFormat="1" applyFont="1"/>
    <xf numFmtId="0" fontId="46" fillId="0" borderId="0" xfId="0" applyFont="1"/>
    <xf numFmtId="3" fontId="46" fillId="0" borderId="0" xfId="0" applyNumberFormat="1" applyFont="1"/>
    <xf numFmtId="0" fontId="47" fillId="0" borderId="0" xfId="0" applyFont="1"/>
    <xf numFmtId="166" fontId="9" fillId="0" borderId="0" xfId="0" applyNumberFormat="1" applyFont="1" applyAlignment="1">
      <alignment horizontal="center"/>
    </xf>
    <xf numFmtId="166" fontId="0" fillId="0" borderId="0" xfId="0" applyNumberFormat="1" applyAlignment="1">
      <alignment horizontal="center"/>
    </xf>
    <xf numFmtId="166" fontId="1" fillId="0" borderId="0" xfId="0" applyNumberFormat="1" applyFont="1" applyAlignment="1">
      <alignment horizontal="center"/>
    </xf>
    <xf numFmtId="166" fontId="0" fillId="0" borderId="0" xfId="0" applyNumberFormat="1" applyFont="1" applyAlignment="1">
      <alignment horizontal="center"/>
    </xf>
    <xf numFmtId="0" fontId="48" fillId="0" borderId="0" xfId="0" applyFont="1"/>
    <xf numFmtId="2" fontId="0" fillId="0" borderId="0" xfId="0" applyNumberFormat="1" applyAlignment="1">
      <alignment vertical="center" wrapText="1"/>
    </xf>
    <xf numFmtId="10" fontId="0" fillId="0" borderId="0" xfId="1" applyNumberFormat="1" applyFont="1" applyAlignment="1">
      <alignment vertical="center" wrapText="1"/>
    </xf>
    <xf numFmtId="0" fontId="49" fillId="0" borderId="0" xfId="0" applyFont="1"/>
    <xf numFmtId="3" fontId="50" fillId="0" borderId="0" xfId="0" applyNumberFormat="1" applyFont="1"/>
    <xf numFmtId="0" fontId="50" fillId="0" borderId="0" xfId="0" applyFont="1"/>
    <xf numFmtId="0" fontId="51" fillId="0" borderId="0" xfId="0" applyFont="1"/>
    <xf numFmtId="3" fontId="52" fillId="0" borderId="0" xfId="0" applyNumberFormat="1" applyFont="1"/>
    <xf numFmtId="0" fontId="37" fillId="0" borderId="0" xfId="0" applyFont="1" applyAlignment="1">
      <alignment horizontal="center"/>
    </xf>
    <xf numFmtId="0" fontId="1" fillId="0" borderId="0" xfId="0" applyFont="1" applyAlignment="1">
      <alignment horizontal="center"/>
    </xf>
    <xf numFmtId="6" fontId="1" fillId="0" borderId="0" xfId="0" applyNumberFormat="1" applyFont="1"/>
    <xf numFmtId="9" fontId="7" fillId="0" borderId="0" xfId="0" applyNumberFormat="1" applyFont="1"/>
    <xf numFmtId="9" fontId="9" fillId="0" borderId="0" xfId="0" applyNumberFormat="1" applyFont="1"/>
    <xf numFmtId="3" fontId="12" fillId="0" borderId="0" xfId="0" applyNumberFormat="1" applyFont="1"/>
    <xf numFmtId="9" fontId="12" fillId="0" borderId="0" xfId="0" applyNumberFormat="1" applyFont="1"/>
    <xf numFmtId="10" fontId="14" fillId="0" borderId="0" xfId="0" applyNumberFormat="1" applyFont="1"/>
    <xf numFmtId="0" fontId="14" fillId="0" borderId="0" xfId="0" applyFont="1" applyAlignment="1">
      <alignment horizontal="right"/>
    </xf>
    <xf numFmtId="10" fontId="0" fillId="0" borderId="0" xfId="1" applyNumberFormat="1" applyFont="1"/>
    <xf numFmtId="0" fontId="7" fillId="0" borderId="0" xfId="0" applyFont="1" applyAlignment="1">
      <alignment horizontal="center"/>
    </xf>
    <xf numFmtId="0" fontId="7" fillId="0" borderId="0" xfId="0" applyFont="1" applyFill="1" applyBorder="1" applyAlignment="1">
      <alignment horizontal="center" vertical="center"/>
    </xf>
    <xf numFmtId="1" fontId="0" fillId="5" borderId="0" xfId="1" applyNumberFormat="1" applyFont="1" applyFill="1" applyBorder="1" applyAlignment="1">
      <alignment horizontal="center"/>
    </xf>
    <xf numFmtId="0" fontId="0" fillId="0" borderId="0" xfId="0" applyNumberFormat="1" applyAlignment="1">
      <alignment horizontal="center"/>
    </xf>
    <xf numFmtId="167" fontId="7" fillId="0" borderId="0" xfId="1" applyNumberFormat="1" applyFont="1" applyFill="1" applyBorder="1" applyAlignment="1">
      <alignment horizontal="center"/>
    </xf>
    <xf numFmtId="0" fontId="0" fillId="5" borderId="0" xfId="1" applyNumberFormat="1" applyFont="1" applyFill="1" applyBorder="1" applyAlignment="1">
      <alignment horizontal="center"/>
    </xf>
    <xf numFmtId="167" fontId="9" fillId="0" borderId="0" xfId="0" applyNumberFormat="1" applyFont="1" applyFill="1" applyBorder="1" applyAlignment="1">
      <alignment horizontal="center"/>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0" fillId="5" borderId="0" xfId="0"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0" fontId="7" fillId="0" borderId="0" xfId="5" applyFont="1"/>
    <xf numFmtId="0" fontId="2" fillId="0" borderId="0" xfId="0" applyFont="1" applyFill="1" applyAlignment="1">
      <alignment wrapText="1"/>
    </xf>
    <xf numFmtId="168" fontId="2" fillId="0" borderId="0" xfId="4" applyNumberFormat="1" applyFont="1" applyFill="1" applyAlignment="1">
      <alignment wrapText="1"/>
    </xf>
    <xf numFmtId="9" fontId="7" fillId="0" borderId="0" xfId="5" applyNumberFormat="1" applyFont="1" applyAlignment="1">
      <alignment horizontal="center" vertical="center"/>
    </xf>
    <xf numFmtId="165" fontId="7" fillId="0" borderId="0" xfId="6" applyNumberFormat="1" applyFont="1"/>
    <xf numFmtId="2" fontId="7" fillId="0" borderId="0" xfId="5" applyNumberFormat="1" applyFont="1" applyAlignment="1">
      <alignment horizontal="center" vertical="center"/>
    </xf>
    <xf numFmtId="9" fontId="7" fillId="0" borderId="0" xfId="7" applyFont="1" applyAlignment="1">
      <alignment horizontal="center" vertical="center"/>
    </xf>
    <xf numFmtId="0" fontId="9" fillId="0" borderId="0" xfId="5" applyFont="1"/>
    <xf numFmtId="9" fontId="9" fillId="0" borderId="0" xfId="5" applyNumberFormat="1" applyFont="1" applyAlignment="1">
      <alignment horizontal="center" vertical="center"/>
    </xf>
    <xf numFmtId="165" fontId="9" fillId="0" borderId="0" xfId="6" applyNumberFormat="1" applyFont="1"/>
    <xf numFmtId="2" fontId="9" fillId="0" borderId="0" xfId="5" applyNumberFormat="1" applyFont="1" applyAlignment="1">
      <alignment horizontal="center" vertical="center"/>
    </xf>
    <xf numFmtId="0" fontId="1" fillId="5" borderId="0" xfId="0" applyFont="1" applyFill="1"/>
    <xf numFmtId="0" fontId="0" fillId="0" borderId="0" xfId="0"/>
    <xf numFmtId="0" fontId="0" fillId="0" borderId="0" xfId="0" applyFont="1"/>
    <xf numFmtId="0" fontId="0" fillId="5" borderId="0" xfId="0" applyFont="1" applyFill="1"/>
    <xf numFmtId="0" fontId="0" fillId="5" borderId="0" xfId="0" applyFill="1"/>
    <xf numFmtId="1" fontId="1" fillId="0" borderId="0" xfId="1" applyNumberFormat="1" applyFont="1" applyBorder="1" applyAlignment="1">
      <alignment horizontal="center"/>
    </xf>
    <xf numFmtId="0" fontId="54" fillId="0" borderId="0" xfId="0" applyFont="1" applyAlignment="1">
      <alignment vertical="center" wrapText="1"/>
    </xf>
    <xf numFmtId="0" fontId="0" fillId="0" borderId="0" xfId="0"/>
    <xf numFmtId="0" fontId="2" fillId="0" borderId="0" xfId="0" applyFont="1" applyAlignment="1">
      <alignment horizontal="center"/>
    </xf>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16" fillId="0" borderId="0" xfId="0" applyFont="1" applyAlignment="1">
      <alignment vertical="center" wrapText="1"/>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7" fillId="0" borderId="0" xfId="0" applyFont="1"/>
    <xf numFmtId="0" fontId="37" fillId="0" borderId="0" xfId="0" applyFont="1" applyAlignment="1">
      <alignment horizontal="center"/>
    </xf>
    <xf numFmtId="9" fontId="1" fillId="0" borderId="0" xfId="1" applyFont="1" applyBorder="1" applyAlignment="1">
      <alignment horizontal="center"/>
    </xf>
    <xf numFmtId="2" fontId="9" fillId="0" borderId="0" xfId="1" applyNumberFormat="1" applyFont="1" applyFill="1" applyBorder="1" applyAlignment="1">
      <alignment horizontal="center"/>
    </xf>
    <xf numFmtId="0" fontId="2" fillId="0" borderId="0" xfId="0" applyFont="1" applyFill="1" applyAlignment="1"/>
    <xf numFmtId="0" fontId="2" fillId="0" borderId="0" xfId="0" applyFont="1" applyBorder="1" applyAlignment="1">
      <alignment horizontal="center" vertical="center" wrapText="1"/>
    </xf>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7" fillId="0" borderId="0" xfId="0" applyFont="1" applyBorder="1"/>
    <xf numFmtId="0" fontId="0" fillId="0" borderId="0" xfId="0" applyFill="1" applyAlignment="1"/>
    <xf numFmtId="0" fontId="25" fillId="0" borderId="0" xfId="0" applyFont="1" applyAlignment="1">
      <alignment vertical="center" wrapText="1"/>
    </xf>
    <xf numFmtId="10" fontId="0" fillId="0" borderId="0" xfId="0" applyNumberFormat="1"/>
    <xf numFmtId="10" fontId="2" fillId="0" borderId="0" xfId="0" applyNumberFormat="1" applyFont="1" applyBorder="1" applyAlignment="1">
      <alignment horizontal="center" vertical="center" wrapText="1"/>
    </xf>
    <xf numFmtId="9" fontId="10" fillId="0" borderId="0" xfId="0" applyNumberFormat="1" applyFont="1" applyBorder="1" applyAlignment="1">
      <alignment horizontal="center" vertical="center"/>
    </xf>
    <xf numFmtId="0" fontId="1" fillId="0" borderId="0" xfId="0" applyFont="1" applyBorder="1"/>
    <xf numFmtId="168" fontId="12" fillId="0" borderId="0" xfId="4" applyNumberFormat="1" applyFont="1"/>
    <xf numFmtId="168" fontId="7" fillId="0" borderId="0" xfId="4" applyNumberFormat="1" applyFont="1"/>
    <xf numFmtId="168" fontId="9" fillId="0" borderId="0" xfId="4" applyNumberFormat="1" applyFont="1"/>
    <xf numFmtId="0" fontId="0" fillId="0" borderId="0" xfId="0" applyAlignment="1">
      <alignment wrapText="1"/>
    </xf>
    <xf numFmtId="5" fontId="0" fillId="0" borderId="0" xfId="0" applyNumberFormat="1" applyFont="1"/>
    <xf numFmtId="165" fontId="55" fillId="0" borderId="0" xfId="8" applyNumberFormat="1" applyFont="1" applyFill="1" applyBorder="1" applyAlignment="1">
      <alignment horizontal="right" vertical="center"/>
    </xf>
    <xf numFmtId="165" fontId="37" fillId="0" borderId="0" xfId="8" applyNumberFormat="1" applyFont="1" applyFill="1" applyBorder="1"/>
    <xf numFmtId="165" fontId="42" fillId="0" borderId="0" xfId="8" applyNumberFormat="1" applyFont="1" applyFill="1" applyBorder="1" applyAlignment="1">
      <alignment horizontal="right" vertical="center"/>
    </xf>
    <xf numFmtId="165" fontId="56" fillId="0" borderId="0" xfId="8" applyNumberFormat="1" applyFont="1" applyFill="1" applyBorder="1" applyAlignment="1">
      <alignment horizontal="right" vertical="center"/>
    </xf>
    <xf numFmtId="0" fontId="0" fillId="0" borderId="0" xfId="0" applyFont="1" applyAlignment="1">
      <alignment vertical="center" wrapText="1"/>
    </xf>
    <xf numFmtId="0" fontId="9" fillId="0" borderId="0" xfId="0" applyFont="1" applyAlignment="1">
      <alignment horizontal="left" vertical="center"/>
    </xf>
    <xf numFmtId="165" fontId="57" fillId="0" borderId="0" xfId="2" applyNumberFormat="1" applyFont="1" applyFill="1" applyBorder="1" applyAlignment="1">
      <alignment horizontal="right" vertical="center"/>
    </xf>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0" fillId="0" borderId="0" xfId="0" applyAlignment="1"/>
    <xf numFmtId="0" fontId="3" fillId="0" borderId="0" xfId="0" applyFont="1" applyAlignment="1">
      <alignment wrapText="1"/>
    </xf>
    <xf numFmtId="0" fontId="2" fillId="0" borderId="0" xfId="0" applyFont="1" applyAlignment="1">
      <alignment horizontal="center" wrapText="1"/>
    </xf>
    <xf numFmtId="0" fontId="1" fillId="2" borderId="0" xfId="0" applyFont="1" applyFill="1" applyAlignment="1">
      <alignment wrapText="1"/>
    </xf>
    <xf numFmtId="0" fontId="43" fillId="0" borderId="0" xfId="0" applyFont="1" applyAlignment="1">
      <alignment wrapText="1"/>
    </xf>
    <xf numFmtId="0" fontId="7" fillId="0" borderId="0" xfId="0" applyFont="1" applyAlignment="1">
      <alignment horizontal="center"/>
    </xf>
    <xf numFmtId="0" fontId="7" fillId="0" borderId="0" xfId="0" applyFont="1" applyFill="1" applyAlignment="1"/>
  </cellXfs>
  <cellStyles count="9">
    <cellStyle name="Comma" xfId="4" builtinId="3"/>
    <cellStyle name="Currency" xfId="2" builtinId="4"/>
    <cellStyle name="Currency 2" xfId="6"/>
    <cellStyle name="Currency 3" xfId="8"/>
    <cellStyle name="Hyperlink" xfId="3" builtinId="8"/>
    <cellStyle name="Normal" xfId="0" builtinId="0"/>
    <cellStyle name="Normal 2" xfId="5"/>
    <cellStyle name="Percent" xfId="1" builtinId="5"/>
    <cellStyle name="Percent 2" xfId="7"/>
  </cellStyles>
  <dxfs count="22">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Overview'!$A$21,'0. Overview'!$A$43,'0. Overview'!$A$66,'0. Overview'!$A$89,'0. Overview'!$A$106,'0. Overview'!$A$114,'0. Overview'!$A$152,'0. Overview'!$A$177,'0. Overview'!$A$189,'0.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Overview'!$C$21,'0. Overview'!$C$43,'0. Overview'!$C$66,'0. Overview'!$C$89,'0. Overview'!$C$106,'0. Overview'!$C$114,'0. Overview'!$C$152,'0. Overview'!$C$177,'0. Overview'!$C$189,'0. Overview'!$C$219,'0. Overview'!$C$237)</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2A76-4302-9F2D-FE262C56272A}"/>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Overview'!$A$21,'0. Overview'!$A$43,'0. Overview'!$A$66,'0. Overview'!$A$89,'0. Overview'!$A$106,'0. Overview'!$A$114,'0. Overview'!$A$152,'0. Overview'!$A$177,'0. Overview'!$A$189,'0.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Overview'!$D$21,'0. Overview'!$D$43,'0. Overview'!$D$66,'0. Overview'!$D$89,'0. Overview'!$D$106,'0. Overview'!$D$114,'0. Overview'!$D$152,'0. Overview'!$D$177,'0. Overview'!$D$189,'0. Overview'!$D$219,'0. Overview'!$D$237)</c:f>
              <c:numCache>
                <c:formatCode>General</c:formatCode>
                <c:ptCount val="11"/>
                <c:pt idx="0">
                  <c:v>2.875</c:v>
                </c:pt>
                <c:pt idx="1">
                  <c:v>2.875</c:v>
                </c:pt>
                <c:pt idx="2">
                  <c:v>1.875</c:v>
                </c:pt>
                <c:pt idx="3">
                  <c:v>0.875</c:v>
                </c:pt>
                <c:pt idx="4">
                  <c:v>5.875</c:v>
                </c:pt>
                <c:pt idx="5">
                  <c:v>19.875</c:v>
                </c:pt>
                <c:pt idx="6">
                  <c:v>3.875</c:v>
                </c:pt>
                <c:pt idx="7">
                  <c:v>0.875</c:v>
                </c:pt>
                <c:pt idx="8">
                  <c:v>10.875</c:v>
                </c:pt>
                <c:pt idx="9">
                  <c:v>0.875</c:v>
                </c:pt>
                <c:pt idx="10">
                  <c:v>4.875</c:v>
                </c:pt>
              </c:numCache>
            </c:numRef>
          </c:val>
          <c:extLst>
            <c:ext xmlns:c16="http://schemas.microsoft.com/office/drawing/2014/chart" uri="{C3380CC4-5D6E-409C-BE32-E72D297353CC}">
              <c16:uniqueId val="{00000001-2A76-4302-9F2D-FE262C56272A}"/>
            </c:ext>
          </c:extLst>
        </c:ser>
        <c:ser>
          <c:idx val="3"/>
          <c:order val="2"/>
          <c:spPr>
            <a:solidFill>
              <a:schemeClr val="bg2">
                <a:lumMod val="75000"/>
              </a:schemeClr>
            </a:solidFill>
            <a:ln>
              <a:solidFill>
                <a:schemeClr val="tx1"/>
              </a:solidFill>
            </a:ln>
            <a:effectLst/>
          </c:spPr>
          <c:invertIfNegative val="0"/>
          <c:cat>
            <c:strRef>
              <c:f>('0. Overview'!$A$21,'0. Overview'!$A$43,'0. Overview'!$A$66,'0. Overview'!$A$89,'0. Overview'!$A$106,'0. Overview'!$A$114,'0. Overview'!$A$152,'0. Overview'!$A$177,'0. Overview'!$A$189,'0.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Overview'!$E$21,'0. Overview'!$E$43,'0. Overview'!$E$66,'0. Overview'!$E$89,'0. Overview'!$E$106,'0. Overview'!$E$114,'0. Overview'!$E$152,'0. Overview'!$E$177,'0. Overview'!$E$189,'0. Overview'!$E$219,'0. Overview'!$E$237)</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2A76-4302-9F2D-FE262C56272A}"/>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Overview'!$A$266,'0. Overview'!$A$288,'0. Overview'!$A$303,'0. Overview'!$A$332,'0. Overview'!$A$353,'0. Overview'!$A$360,'0. Overview'!$A$381,'0. Overview'!$A$423,'0. Overview'!$A$444)</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Overview'!$C$266,'0. Overview'!$C$288,'0. Overview'!$C$303,'0. Overview'!$C$332,'0. Overview'!$C$353,'0. Overview'!$C$360,'0. Overview'!$C$381,'0. Overview'!$C$423,'0. Overview'!$C$444)</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5814-4831-AE5B-1845AC98EB5D}"/>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Overview'!$A$266,'0. Overview'!$A$288,'0. Overview'!$A$303,'0. Overview'!$A$332,'0. Overview'!$A$353,'0. Overview'!$A$360,'0. Overview'!$A$381,'0. Overview'!$A$423,'0. Overview'!$A$444)</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Overview'!$D$266,'0. Overview'!$D$288,'0. Overview'!$D$303,'0. Overview'!$D$332,'0. Overview'!$D$353,'0. Overview'!$D$360,'0. Overview'!$D$381,'0. Overview'!$D$423,'0. Overview'!$D$444)</c:f>
              <c:numCache>
                <c:formatCode>General</c:formatCode>
                <c:ptCount val="9"/>
                <c:pt idx="0">
                  <c:v>1.875</c:v>
                </c:pt>
                <c:pt idx="1">
                  <c:v>1.875</c:v>
                </c:pt>
                <c:pt idx="2">
                  <c:v>8.875</c:v>
                </c:pt>
                <c:pt idx="3">
                  <c:v>1.875</c:v>
                </c:pt>
                <c:pt idx="4">
                  <c:v>3.875</c:v>
                </c:pt>
                <c:pt idx="5">
                  <c:v>18.875</c:v>
                </c:pt>
                <c:pt idx="6">
                  <c:v>19.875</c:v>
                </c:pt>
                <c:pt idx="7">
                  <c:v>1.875</c:v>
                </c:pt>
                <c:pt idx="8">
                  <c:v>2.875</c:v>
                </c:pt>
              </c:numCache>
            </c:numRef>
          </c:val>
          <c:extLst>
            <c:ext xmlns:c16="http://schemas.microsoft.com/office/drawing/2014/chart" uri="{C3380CC4-5D6E-409C-BE32-E72D297353CC}">
              <c16:uniqueId val="{00000001-5814-4831-AE5B-1845AC98EB5D}"/>
            </c:ext>
          </c:extLst>
        </c:ser>
        <c:ser>
          <c:idx val="3"/>
          <c:order val="2"/>
          <c:spPr>
            <a:solidFill>
              <a:schemeClr val="bg2">
                <a:lumMod val="75000"/>
              </a:schemeClr>
            </a:solidFill>
            <a:ln>
              <a:solidFill>
                <a:schemeClr val="tx1"/>
              </a:solidFill>
            </a:ln>
            <a:effectLst/>
          </c:spPr>
          <c:invertIfNegative val="0"/>
          <c:cat>
            <c:strRef>
              <c:f>('0. Overview'!$A$266,'0. Overview'!$A$288,'0. Overview'!$A$303,'0. Overview'!$A$332,'0. Overview'!$A$353,'0. Overview'!$A$360,'0. Overview'!$A$381,'0. Overview'!$A$423,'0. Overview'!$A$444)</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Overview'!$E$266,'0. Overview'!$E$288,'0. Overview'!$E$303,'0. Overview'!$E$332,'0. Overview'!$E$353,'0. Overview'!$E$360,'0. Overview'!$E$381,'0. Overview'!$E$423,'0. Overview'!$E$444)</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5814-4831-AE5B-1845AC98EB5D}"/>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workbookViewId="0">
      <selection activeCell="A4" sqref="A4"/>
    </sheetView>
  </sheetViews>
  <sheetFormatPr defaultColWidth="8.81640625" defaultRowHeight="14.5"/>
  <cols>
    <col min="2" max="2" width="9.453125" bestFit="1" customWidth="1"/>
    <col min="3" max="3" width="4.7265625" bestFit="1" customWidth="1"/>
  </cols>
  <sheetData>
    <row r="1" spans="1:1">
      <c r="A1" s="8" t="s">
        <v>0</v>
      </c>
    </row>
    <row r="2" spans="1:1">
      <c r="A2" s="163" t="str">
        <f>'0. Overview'!A1</f>
        <v>0.1 Essex County Basic Needs Overview</v>
      </c>
    </row>
    <row r="3" spans="1:1">
      <c r="A3" s="163" t="str">
        <f>'0. Overview'!A244</f>
        <v>0.2 Essex County Service Needs Overview</v>
      </c>
    </row>
    <row r="5" spans="1:1">
      <c r="A5" s="8" t="s">
        <v>1</v>
      </c>
    </row>
    <row r="6" spans="1:1">
      <c r="A6" s="163" t="str">
        <f>'1. Demographics'!A1:G1</f>
        <v>1.1. NJ counties race/ethnicity (percentage), 2019</v>
      </c>
    </row>
    <row r="7" spans="1:1">
      <c r="A7" s="163" t="str">
        <f>'1. Demographics'!31:31</f>
        <v>1.2 Racial/ ethnic demographics (%) over time, in county</v>
      </c>
    </row>
    <row r="8" spans="1:1">
      <c r="A8" s="163" t="str">
        <f>'1. Demographics'!44:44</f>
        <v>1.3. Essex county municipalities race/ethnicity (percentage), 2019</v>
      </c>
    </row>
    <row r="9" spans="1:1">
      <c r="A9" s="163" t="str">
        <f>'1. Demographics'!124:124</f>
        <v>1.4. Population (%) foreign-born in NJ (by county)</v>
      </c>
    </row>
    <row r="10" spans="1:1">
      <c r="A10" s="163" t="str">
        <f>'1. Demographics'!153:153</f>
        <v>1.5 Population (%)  foreign born over time, in county</v>
      </c>
    </row>
    <row r="11" spans="1:1">
      <c r="A11" s="163" t="str">
        <f>'1. Demographics'!165:165</f>
        <v>1.6. Population (%) foreign-born by municipality</v>
      </c>
    </row>
    <row r="12" spans="1:1">
      <c r="A12" s="163" t="str">
        <f>'1. Demographics'!242:242</f>
        <v>1.7. NJ county language demographics (percentage), 2019</v>
      </c>
    </row>
    <row r="13" spans="1:1">
      <c r="A13" s="163" t="str">
        <f>'1. Demographics'!271:271</f>
        <v>1.8 Population (%) English only speakers over time, in county</v>
      </c>
    </row>
    <row r="14" spans="1:1">
      <c r="A14" s="163" t="str">
        <f>'1. Demographics'!283:283</f>
        <v>1.9. Illustration of English-only speakers (%) variation by municipality</v>
      </c>
    </row>
    <row r="15" spans="1:1">
      <c r="A15" s="163" t="str">
        <f>'1. Demographics'!363:363</f>
        <v>1.10. Total children in each county under the age of 18</v>
      </c>
    </row>
    <row r="16" spans="1:1">
      <c r="A16" s="163" t="str">
        <f>'1. Demographics'!395:395</f>
        <v>1.11. Children (#) per age category in NJ by county</v>
      </c>
    </row>
    <row r="17" spans="1:1">
      <c r="A17" s="163" t="str">
        <f>'1. Demographics'!425:425</f>
        <v>1.12. Children (#), by municipality</v>
      </c>
    </row>
    <row r="18" spans="1:1">
      <c r="A18" s="163" t="str">
        <f>'1. Demographics'!452:452</f>
        <v>1.13. Children served by CP&amp;P</v>
      </c>
    </row>
    <row r="19" spans="1:1">
      <c r="A19" s="163" t="str">
        <f>'1. Demographics'!484:484</f>
        <v>1.14 Children (#) in CP&amp;P out-of-home placement – kin and non-kin, in county</v>
      </c>
    </row>
    <row r="21" spans="1:1">
      <c r="A21" s="8" t="s">
        <v>2</v>
      </c>
    </row>
    <row r="22" spans="1:1">
      <c r="A22" s="163" t="str">
        <f>'2. Poverty'!1:1</f>
        <v>2.1. NJ county poverty rate of families with children &lt;18 (in the past 12 months), 2019</v>
      </c>
    </row>
    <row r="23" spans="1:1">
      <c r="A23" s="163" t="str">
        <f>'2. Poverty'!31:31</f>
        <v>2.2 Families (%) with children under the age of 18 living in poverty over time, in county</v>
      </c>
    </row>
    <row r="24" spans="1:1">
      <c r="A24" s="163" t="str">
        <f>'2. Poverty'!43:43</f>
        <v>2.3. Essex county municipality poverty rate of families with children &lt; 18  (in the past 12 months), 2019</v>
      </c>
    </row>
    <row r="26" spans="1:1">
      <c r="A26" s="8" t="s">
        <v>3</v>
      </c>
    </row>
    <row r="27" spans="1:1">
      <c r="A27" s="163" t="str">
        <f>'3. Cost of Living'!1:1</f>
        <v xml:space="preserve">3.1. Monthly cost of living estimates ($) for NJ counties </v>
      </c>
    </row>
    <row r="28" spans="1:1">
      <c r="A28" s="163" t="str">
        <f>'3. Cost of Living'!29:29</f>
        <v>3.2 Annual cost of living estimates ($) in NJ (by county)</v>
      </c>
    </row>
    <row r="30" spans="1:1">
      <c r="A30" s="8" t="s">
        <v>4</v>
      </c>
    </row>
    <row r="31" spans="1:1">
      <c r="A31" s="163" t="str">
        <f>'4. Income'!1:1</f>
        <v>4.1. NJ counties median household income, 2019</v>
      </c>
    </row>
    <row r="32" spans="1:1">
      <c r="A32" s="163" t="str">
        <f>'4. Income'!31:31</f>
        <v>4.2 Median household income ($) over time, in county</v>
      </c>
    </row>
    <row r="33" spans="1:1">
      <c r="A33" s="163" t="str">
        <f>'4. Income'!43:43</f>
        <v>4.3. Essex county municipalities median household income, 2019</v>
      </c>
    </row>
    <row r="35" spans="1:1">
      <c r="A35" s="8" t="s">
        <v>5</v>
      </c>
    </row>
    <row r="36" spans="1:1">
      <c r="A36" s="163" t="str">
        <f>'5. Housing'!1:1</f>
        <v>5.1. Households (%) with severe cost burden for housing (by county)</v>
      </c>
    </row>
    <row r="37" spans="1:1">
      <c r="A37" s="163" t="str">
        <f>'5. Housing'!31:31</f>
        <v>5.2 Households (%) with severe housing problems* over time, in county</v>
      </c>
    </row>
    <row r="39" spans="1:1">
      <c r="A39" s="8" t="s">
        <v>6</v>
      </c>
    </row>
    <row r="40" spans="1:1" s="163" customFormat="1">
      <c r="A40" s="163" t="str">
        <f>'6. Food &amp; Nutrition'!A1</f>
        <v>6.1 Food Insecurity (%) across counties, 2018</v>
      </c>
    </row>
    <row r="41" spans="1:1">
      <c r="A41" s="163" t="str">
        <f>'6. Food &amp; Nutrition'!37:37</f>
        <v>6.2 Individuals (#) enrolled in WIC nutrition program, in county</v>
      </c>
    </row>
    <row r="42" spans="1:1">
      <c r="A42" s="163" t="str">
        <f>'6. Food &amp; Nutrition'!66:66</f>
        <v>6.3 Children (#) receiving free or reduced lunch, in county</v>
      </c>
    </row>
    <row r="43" spans="1:1">
      <c r="A43" s="163" t="str">
        <f>'6. Food &amp; Nutrition'!95:95</f>
        <v xml:space="preserve">6.4 Children (#) receiving NJ SNAP supplemental nutritional assistance, in county </v>
      </c>
    </row>
    <row r="45" spans="1:1">
      <c r="A45" s="8" t="s">
        <v>7</v>
      </c>
    </row>
    <row r="46" spans="1:1">
      <c r="A46" s="163" t="str">
        <f>'7. Child Care'!1:1</f>
        <v>7.1. Median monthly child care cost of center-based care by age of child​</v>
      </c>
    </row>
    <row r="47" spans="1:1">
      <c r="A47" s="163" t="str">
        <f>'7. Child Care'!36:36</f>
        <v>7.2. Median monthly child care cost of center-based care by age of child compared with median household income, by county</v>
      </c>
    </row>
    <row r="49" spans="1:1">
      <c r="A49" s="8" t="s">
        <v>8</v>
      </c>
    </row>
    <row r="50" spans="1:1">
      <c r="A50" s="163" t="str">
        <f>'8. Transportation &amp; Commute'!1:1</f>
        <v>8.1 Average commute (minutes) in NJ (by county)</v>
      </c>
    </row>
    <row r="51" spans="1:1">
      <c r="A51" s="163" t="str">
        <f>'8. Transportation &amp; Commute'!31:31</f>
        <v>8.2 Average commute (minutes) over time, in county</v>
      </c>
    </row>
    <row r="52" spans="1:1">
      <c r="A52" s="163" t="str">
        <f>'8. Transportation &amp; Commute'!43:43</f>
        <v>8.3 Average commute (minutes) by municipality</v>
      </c>
    </row>
    <row r="53" spans="1:1">
      <c r="A53" s="163" t="str">
        <f>'8. Transportation &amp; Commute'!120:120</f>
        <v>8.4. Cost of transportation as a % of income in NJ counties, 2017</v>
      </c>
    </row>
    <row r="54" spans="1:1">
      <c r="A54" s="163" t="str">
        <f>'8. Transportation &amp; Commute'!149:149</f>
        <v>8.5. Annual Total Auto Cost ($) across NJ counties, 2020</v>
      </c>
    </row>
    <row r="56" spans="1:1">
      <c r="A56" s="8" t="s">
        <v>9</v>
      </c>
    </row>
    <row r="57" spans="1:1">
      <c r="A57" s="163" t="str">
        <f>'9. Health Ins. &amp; Health Care'!1:1</f>
        <v>9.1. Proportion of NJ county minors with no health insurance coverage, 2019</v>
      </c>
    </row>
    <row r="58" spans="1:1">
      <c r="A58" s="163" t="str">
        <f>'9. Health Ins. &amp; Health Care'!32:32</f>
        <v>9.2 Children without health insurance (%) over time, in county</v>
      </c>
    </row>
    <row r="59" spans="1:1">
      <c r="A59" s="163" t="str">
        <f>'9. Health Ins. &amp; Health Care'!45:45</f>
        <v>9.3. Proportion of Essex county municipality minors with no health insurance coverage, 2019</v>
      </c>
    </row>
    <row r="60" spans="1:1">
      <c r="A60" s="163" t="str">
        <f>'9. Health Ins. &amp; Health Care'!124:124</f>
        <v>9.4 NJ Family Care Medicaid Participation, by County, November 2020</v>
      </c>
    </row>
    <row r="61" spans="1:1">
      <c r="A61" s="163" t="str">
        <f>'9. Health Ins. &amp; Health Care'!153:153</f>
        <v>9.5 Percentage of Children Meeting All Immunization Requirements by Grade Type and County, NJ, 2019-2020</v>
      </c>
    </row>
    <row r="62" spans="1:1">
      <c r="A62" s="163" t="str">
        <f>'9. Health Ins. &amp; Health Care'!184:184</f>
        <v>9.6 County immunization rates (%) (all grade types), in county</v>
      </c>
    </row>
    <row r="63" spans="1:1">
      <c r="A63" s="163" t="str">
        <f>'9. Health Ins. &amp; Health Care'!199:199</f>
        <v>9.7 Reports of late or lack of prenatal care, by County, 2018-2019</v>
      </c>
    </row>
    <row r="64" spans="1:1">
      <c r="A64" s="163" t="str">
        <f>'9. Health Ins. &amp; Health Care'!231:231</f>
        <v>9.8 Late or lack of prenatal care reports (#) over time, in county</v>
      </c>
    </row>
    <row r="66" spans="1:1">
      <c r="A66" s="8" t="s">
        <v>10</v>
      </c>
    </row>
    <row r="67" spans="1:1">
      <c r="A67" s="163" t="str">
        <f>'10. Employment'!1:1</f>
        <v>10.1. NJ county average weekly wage ($) by quarter, 2019</v>
      </c>
    </row>
    <row r="68" spans="1:1">
      <c r="A68" s="163" t="str">
        <f>'10. Employment'!31:31</f>
        <v>10.2. Essex county average weekly wage by quarter, 2017-2019</v>
      </c>
    </row>
    <row r="69" spans="1:1">
      <c r="A69" s="163" t="str">
        <f>'10. Employment'!43:43</f>
        <v xml:space="preserve">10.3. County level unemployment rates, October 2019-Septemer 2020 (unadjusted) </v>
      </c>
    </row>
    <row r="70" spans="1:1" s="163" customFormat="1">
      <c r="A70" s="163" t="str">
        <f>'10. Employment'!A74</f>
        <v>10.4 Median unemployment rates, October 2019-September 2020, across counties</v>
      </c>
    </row>
    <row r="71" spans="1:1">
      <c r="A71" s="163" t="str">
        <f>'10. Employment'!105:105</f>
        <v>10.5. NJ counties median Income by Sex, 2019</v>
      </c>
    </row>
    <row r="72" spans="1:1">
      <c r="A72" t="str">
        <f>'10. Employment'!A135:I135</f>
        <v xml:space="preserve">10.6 Median income ($) by sex: national, state, and county comparison </v>
      </c>
    </row>
    <row r="73" spans="1:1">
      <c r="A73" s="163" t="str">
        <f>'10. Employment'!147:147</f>
        <v>10.7 Median income ($) by sex over time, in county</v>
      </c>
    </row>
    <row r="74" spans="1:1">
      <c r="A74" s="163" t="str">
        <f>'10. Employment'!162:162</f>
        <v>10.8 Essex county municipalities median Income by Sex, 2019</v>
      </c>
    </row>
    <row r="75" spans="1:1" s="98" customFormat="1"/>
    <row r="76" spans="1:1" s="98" customFormat="1">
      <c r="A76" s="8" t="s">
        <v>683</v>
      </c>
    </row>
    <row r="77" spans="1:1" s="98" customFormat="1">
      <c r="A77" s="98" t="str">
        <f>'11. Community Safety'!1:1</f>
        <v>11.1. Violent Crimes (#) and the Crime Rate (per 1,000), 2019</v>
      </c>
    </row>
    <row r="78" spans="1:1" s="98" customFormat="1">
      <c r="A78" s="98" t="str">
        <f>'11. Community Safety'!34:34</f>
        <v>11.2 Crimes by type (#) in county</v>
      </c>
    </row>
    <row r="79" spans="1:1" s="98" customFormat="1">
      <c r="A79" s="98" t="str">
        <f>'11. Community Safety'!58:58</f>
        <v xml:space="preserve">11.3. NJ county juvenile arrest rates, 2016 </v>
      </c>
    </row>
    <row r="80" spans="1:1" s="98" customFormat="1">
      <c r="A80" s="98" t="str">
        <f>'11. Community Safety'!87:87</f>
        <v>11.4. Essex county juvenile arrest rate, 2012-2016</v>
      </c>
    </row>
    <row r="81" spans="1:5" s="98" customFormat="1">
      <c r="A81" s="98" t="str">
        <f>'11. Community Safety'!100:100</f>
        <v>11.5: Crime guns recovered (#) in NJ (by county), October 2020</v>
      </c>
    </row>
    <row r="82" spans="1:5">
      <c r="A82" s="98" t="str">
        <f>'11. Community Safety'!128:128</f>
        <v>11.6: Crime guns recovered (#) November 2019-October 2020, in county</v>
      </c>
      <c r="E82" s="98"/>
    </row>
    <row r="83" spans="1:5">
      <c r="A83" s="98" t="str">
        <f>'11. Community Safety'!147:147</f>
        <v>11.7: Municipalities in NJ with most crime guns recovered (#), October 2020</v>
      </c>
    </row>
    <row r="84" spans="1:5">
      <c r="A84" s="8"/>
    </row>
    <row r="85" spans="1:5">
      <c r="A85" s="8" t="s">
        <v>11</v>
      </c>
    </row>
    <row r="86" spans="1:5">
      <c r="A86" s="98" t="str">
        <f>'12. Domestic Violence'!1:1</f>
        <v>12.1. NJ county domestic violence incidents, 2019</v>
      </c>
    </row>
    <row r="87" spans="1:5">
      <c r="A87" s="98" t="str">
        <f>'12. Domestic Violence'!30:30</f>
        <v>12.2 Domestic violence incidents (# reported) over time, in county</v>
      </c>
    </row>
    <row r="88" spans="1:5">
      <c r="A88" s="98" t="str">
        <f>'12. Domestic Violence'!42:42</f>
        <v>12.3. Domestic violence incidents by Essex county municipality, 2013-2019</v>
      </c>
    </row>
    <row r="89" spans="1:5">
      <c r="A89" s="98" t="str">
        <f>'12. Domestic Violence'!119:119</f>
        <v>12.4. Domestic violence offenses by type (#) in New Jersey, 2019</v>
      </c>
    </row>
    <row r="90" spans="1:5" s="163" customFormat="1">
      <c r="A90" s="98" t="str">
        <f>'12. Domestic Violence'!148:148</f>
        <v>12.5. Domestic violence offenses by type (#) in County, 2019</v>
      </c>
    </row>
    <row r="91" spans="1:5">
      <c r="A91" s="98"/>
    </row>
    <row r="92" spans="1:5">
      <c r="A92" s="8" t="s">
        <v>686</v>
      </c>
    </row>
    <row r="93" spans="1:5">
      <c r="A93" s="98" t="str">
        <f>'13. Substance Use Disorder'!1:1</f>
        <v>13.1. NJ counties suspected opioid overdose deaths and % change, 2018-2019</v>
      </c>
    </row>
    <row r="94" spans="1:5">
      <c r="A94" s="98" t="str">
        <f>'13. Substance Use Disorder'!31:31</f>
        <v>13.2 Number of (#) suspected opioid deaths over time, in county</v>
      </c>
    </row>
    <row r="95" spans="1:5">
      <c r="A95" s="98" t="str">
        <f>'13. Substance Use Disorder'!43:43</f>
        <v>13.3. Change in Population for every one overdose death, 2017-2018</v>
      </c>
    </row>
    <row r="96" spans="1:5">
      <c r="A96" s="98" t="str">
        <f>'13. Substance Use Disorder'!73:73</f>
        <v>13.4 Population for every 1 overdose death over time, in county</v>
      </c>
    </row>
    <row r="97" spans="1:9">
      <c r="A97" s="98" t="str">
        <f>'13. Substance Use Disorder'!85:85</f>
        <v>13.5. Proportion of substances (percentage) identified at substance abuse treatment center admissions across NJ counties, 2018</v>
      </c>
    </row>
    <row r="98" spans="1:9">
      <c r="A98" s="98"/>
    </row>
    <row r="99" spans="1:9">
      <c r="A99" s="8" t="s">
        <v>12</v>
      </c>
    </row>
    <row r="100" spans="1:9">
      <c r="A100" s="163" t="str">
        <f>'14. Mental Health Services'!1:1</f>
        <v>14.1. Essex county mental health services (programs), 2017</v>
      </c>
    </row>
    <row r="101" spans="1:9">
      <c r="A101" s="163" t="str">
        <f>'14. Mental Health Services'!29:29</f>
        <v>14.2. NJ county age adjusted frequency of mental health distress, 2017</v>
      </c>
    </row>
    <row r="102" spans="1:9">
      <c r="A102" s="163" t="str">
        <f>'14. Mental Health Services'!57:57</f>
        <v>14.3 Frequency (%) of mental health distress over time – age adjusted, in county</v>
      </c>
    </row>
    <row r="103" spans="1:9">
      <c r="A103" s="163" t="str">
        <f>'14. Mental Health Services'!69:69</f>
        <v>14.4. Frequency (%) of mental health distress by race/ethnicity – age adjusted, in county</v>
      </c>
    </row>
    <row r="104" spans="1:9">
      <c r="A104" t="str">
        <f>'14. Mental Health Services'!A81</f>
        <v xml:space="preserve">14.5 Frequency (%) of mental health distress by sex – age adjusted, in county        </v>
      </c>
    </row>
    <row r="105" spans="1:9">
      <c r="A105" s="163" t="str">
        <f>'14. Mental Health Services'!90:90</f>
        <v>14.6. NJ county age adjusted prevalence of diagnosed depression, 2017</v>
      </c>
    </row>
    <row r="106" spans="1:9">
      <c r="A106" s="163" t="str">
        <f>'14. Mental Health Services'!118:118</f>
        <v>14.7 Frequency (%) of depression over time, in county</v>
      </c>
    </row>
    <row r="107" spans="1:9" s="163" customFormat="1">
      <c r="A107" s="163" t="str">
        <f>'14. Mental Health Services'!130:130</f>
        <v>14.8. Diagnosed depression by race/ethnicity, in county</v>
      </c>
      <c r="B107"/>
      <c r="C107"/>
      <c r="D107"/>
      <c r="E107"/>
      <c r="F107"/>
      <c r="G107"/>
      <c r="H107"/>
      <c r="I107"/>
    </row>
    <row r="108" spans="1:9" s="163" customFormat="1">
      <c r="A108" s="163" t="str">
        <f>'14. Mental Health Services'!A143:I143</f>
        <v>14.9 Diagnosed depression by sex, in county</v>
      </c>
    </row>
    <row r="110" spans="1:9">
      <c r="A110" s="8" t="s">
        <v>408</v>
      </c>
    </row>
    <row r="111" spans="1:9">
      <c r="A111" s="163" t="str">
        <f>'15. Education'!1:1</f>
        <v>15.1 Children enrolled in special education services, by County, 2018-2019</v>
      </c>
    </row>
    <row r="112" spans="1:9">
      <c r="A112" s="163"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7"/>
  <sheetViews>
    <sheetView zoomScale="70" zoomScaleNormal="70" workbookViewId="0">
      <selection activeCell="A146" sqref="A146:H146"/>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139" customFormat="1">
      <c r="A1" s="409" t="s">
        <v>340</v>
      </c>
      <c r="B1" s="409"/>
      <c r="C1" s="409"/>
      <c r="D1" s="409"/>
      <c r="E1" s="409"/>
      <c r="F1" s="409"/>
      <c r="G1" s="409"/>
      <c r="H1" s="409"/>
      <c r="I1" s="409"/>
    </row>
    <row r="2" spans="1:20">
      <c r="A2" s="163"/>
      <c r="B2" s="163"/>
      <c r="C2" s="163"/>
      <c r="D2" s="163"/>
      <c r="E2" s="163"/>
      <c r="F2" s="163"/>
      <c r="G2" s="163"/>
      <c r="H2" s="163"/>
      <c r="I2" s="163"/>
      <c r="J2" s="6"/>
      <c r="K2" s="6"/>
      <c r="L2" s="7"/>
      <c r="M2" s="7"/>
      <c r="N2" s="7"/>
      <c r="O2" s="7"/>
      <c r="P2" s="6"/>
      <c r="Q2" s="6"/>
      <c r="R2" s="6"/>
      <c r="S2" s="6"/>
      <c r="T2" s="6"/>
    </row>
    <row r="3" spans="1:20" ht="24">
      <c r="A3" s="163"/>
      <c r="B3" s="1"/>
      <c r="C3" s="72" t="s">
        <v>124</v>
      </c>
      <c r="D3" s="72" t="s">
        <v>125</v>
      </c>
      <c r="E3" s="72" t="s">
        <v>126</v>
      </c>
      <c r="F3" s="73" t="s">
        <v>69</v>
      </c>
      <c r="G3" s="73" t="s">
        <v>491</v>
      </c>
      <c r="H3" s="73" t="s">
        <v>492</v>
      </c>
      <c r="I3" s="163"/>
      <c r="J3" s="163"/>
      <c r="K3" s="163"/>
      <c r="L3" s="13"/>
      <c r="M3" s="13"/>
      <c r="N3" s="13"/>
      <c r="O3" s="13"/>
      <c r="P3" s="163"/>
      <c r="Q3" s="163"/>
      <c r="R3" s="163"/>
      <c r="S3" s="163"/>
      <c r="T3" s="163"/>
    </row>
    <row r="4" spans="1:20">
      <c r="A4" s="163"/>
      <c r="B4" s="267" t="s">
        <v>21</v>
      </c>
      <c r="C4" s="286">
        <v>37.9</v>
      </c>
      <c r="D4" s="286">
        <v>1.8</v>
      </c>
      <c r="E4" s="286">
        <v>4.8</v>
      </c>
      <c r="F4" s="267"/>
      <c r="G4" s="267">
        <v>27.6</v>
      </c>
      <c r="H4" s="267">
        <v>33.1</v>
      </c>
      <c r="I4" s="163"/>
      <c r="J4" s="163"/>
      <c r="K4" s="163"/>
      <c r="L4" s="13"/>
      <c r="M4" s="13"/>
      <c r="N4" s="13"/>
      <c r="O4" s="13"/>
      <c r="P4" s="163"/>
      <c r="Q4" s="163"/>
      <c r="R4" s="163"/>
      <c r="S4" s="163"/>
      <c r="T4" s="163"/>
    </row>
    <row r="5" spans="1:20">
      <c r="A5" s="163"/>
      <c r="B5" s="267" t="s">
        <v>27</v>
      </c>
      <c r="C5" s="286">
        <v>37.200000000000003</v>
      </c>
      <c r="D5" s="286">
        <v>2.4</v>
      </c>
      <c r="E5" s="286">
        <v>4.0999999999999996</v>
      </c>
      <c r="F5" s="267"/>
      <c r="G5" s="267">
        <v>27.6</v>
      </c>
      <c r="H5" s="267">
        <v>33.1</v>
      </c>
      <c r="I5" s="163"/>
      <c r="J5" s="163"/>
      <c r="K5" s="163"/>
      <c r="L5" s="13"/>
      <c r="M5" s="13"/>
      <c r="N5" s="13"/>
      <c r="O5" s="13"/>
      <c r="P5" s="163"/>
      <c r="Q5" s="163"/>
      <c r="R5" s="163"/>
      <c r="S5" s="163"/>
      <c r="T5" s="163"/>
    </row>
    <row r="6" spans="1:20">
      <c r="A6" s="163"/>
      <c r="B6" s="267" t="s">
        <v>36</v>
      </c>
      <c r="C6" s="286">
        <v>36.9</v>
      </c>
      <c r="D6" s="286">
        <v>0.8</v>
      </c>
      <c r="E6" s="286">
        <v>3.8</v>
      </c>
      <c r="F6" s="267"/>
      <c r="G6" s="267">
        <v>27.6</v>
      </c>
      <c r="H6" s="267">
        <v>33.1</v>
      </c>
      <c r="I6" s="163"/>
      <c r="J6" s="163"/>
      <c r="K6" s="163"/>
      <c r="L6" s="13"/>
      <c r="M6" s="13"/>
      <c r="N6" s="13"/>
      <c r="O6" s="13"/>
      <c r="P6" s="163"/>
      <c r="Q6" s="163"/>
      <c r="R6" s="163"/>
      <c r="S6" s="163"/>
      <c r="T6" s="163"/>
    </row>
    <row r="7" spans="1:20">
      <c r="A7" s="163"/>
      <c r="B7" s="267" t="s">
        <v>577</v>
      </c>
      <c r="C7" s="286">
        <v>36.6</v>
      </c>
      <c r="D7" s="286">
        <v>2.2000000000000002</v>
      </c>
      <c r="E7" s="286">
        <v>3.5</v>
      </c>
      <c r="F7" s="267"/>
      <c r="G7" s="267">
        <v>27.6</v>
      </c>
      <c r="H7" s="267">
        <v>33.1</v>
      </c>
      <c r="I7" s="163"/>
      <c r="J7" s="163"/>
      <c r="K7" s="163"/>
      <c r="L7" s="13"/>
      <c r="M7" s="13"/>
      <c r="N7" s="13"/>
      <c r="O7" s="13"/>
      <c r="P7" s="163"/>
      <c r="Q7" s="163"/>
      <c r="R7" s="163"/>
      <c r="S7" s="163"/>
      <c r="T7" s="163"/>
    </row>
    <row r="8" spans="1:20">
      <c r="A8" s="163"/>
      <c r="B8" s="267" t="s">
        <v>24</v>
      </c>
      <c r="C8" s="286">
        <v>36.200000000000003</v>
      </c>
      <c r="D8" s="286">
        <v>1</v>
      </c>
      <c r="E8" s="286">
        <v>3.1</v>
      </c>
      <c r="F8" s="267"/>
      <c r="G8" s="267">
        <v>27.6</v>
      </c>
      <c r="H8" s="267">
        <v>33.1</v>
      </c>
      <c r="I8" s="163"/>
      <c r="J8" s="163"/>
      <c r="K8" s="163"/>
      <c r="L8" s="13"/>
      <c r="M8" s="13"/>
      <c r="N8" s="13"/>
      <c r="O8" s="13"/>
      <c r="P8" s="163"/>
      <c r="Q8" s="163"/>
      <c r="R8" s="163"/>
      <c r="S8" s="163"/>
      <c r="T8" s="163"/>
    </row>
    <row r="9" spans="1:20">
      <c r="A9" s="163"/>
      <c r="B9" s="282" t="s">
        <v>33</v>
      </c>
      <c r="D9" s="311">
        <v>0.9</v>
      </c>
      <c r="E9" s="311">
        <v>3</v>
      </c>
      <c r="F9" s="311">
        <v>36.1</v>
      </c>
      <c r="G9" s="267">
        <v>27.6</v>
      </c>
      <c r="H9" s="267">
        <v>33.1</v>
      </c>
      <c r="I9" s="163"/>
      <c r="J9" s="163"/>
      <c r="K9" s="163"/>
      <c r="L9" s="13"/>
      <c r="M9" s="13"/>
      <c r="N9" s="13"/>
      <c r="O9" s="13"/>
      <c r="P9" s="163"/>
      <c r="Q9" s="163"/>
      <c r="R9" s="163"/>
      <c r="S9" s="163"/>
      <c r="T9" s="163"/>
    </row>
    <row r="10" spans="1:20">
      <c r="A10" s="163"/>
      <c r="B10" s="267" t="s">
        <v>25</v>
      </c>
      <c r="C10" s="286">
        <v>34.9</v>
      </c>
      <c r="D10" s="286">
        <v>0.8</v>
      </c>
      <c r="E10" s="286">
        <v>1.8</v>
      </c>
      <c r="F10" s="267"/>
      <c r="G10" s="267">
        <v>27.6</v>
      </c>
      <c r="H10" s="267">
        <v>33.1</v>
      </c>
      <c r="I10" s="163"/>
      <c r="J10" s="163"/>
      <c r="K10" s="163"/>
      <c r="L10" s="13"/>
      <c r="M10" s="13"/>
      <c r="N10" s="13"/>
      <c r="O10" s="13"/>
      <c r="P10" s="163"/>
      <c r="Q10" s="163"/>
      <c r="R10" s="163"/>
      <c r="S10" s="163"/>
      <c r="T10" s="163"/>
    </row>
    <row r="11" spans="1:20">
      <c r="A11" s="163"/>
      <c r="B11" s="267" t="s">
        <v>23</v>
      </c>
      <c r="C11" s="286">
        <v>34.200000000000003</v>
      </c>
      <c r="D11" s="286">
        <v>0.7</v>
      </c>
      <c r="E11" s="286">
        <v>1.1000000000000001</v>
      </c>
      <c r="F11" s="267"/>
      <c r="G11" s="267">
        <v>27.6</v>
      </c>
      <c r="H11" s="267">
        <v>33.1</v>
      </c>
      <c r="I11" s="163"/>
      <c r="J11" s="163"/>
      <c r="K11" s="163"/>
      <c r="L11" s="13"/>
      <c r="M11" s="13"/>
      <c r="N11" s="13"/>
      <c r="O11" s="13"/>
      <c r="P11" s="163"/>
      <c r="Q11" s="163"/>
      <c r="R11" s="163"/>
      <c r="S11" s="163"/>
      <c r="T11" s="163"/>
    </row>
    <row r="12" spans="1:20">
      <c r="A12" s="163"/>
      <c r="B12" s="267" t="s">
        <v>30</v>
      </c>
      <c r="C12" s="286">
        <v>33.700000000000003</v>
      </c>
      <c r="D12" s="286">
        <v>1.1000000000000001</v>
      </c>
      <c r="E12" s="286">
        <v>0.6</v>
      </c>
      <c r="F12" s="267"/>
      <c r="G12" s="267">
        <v>27.6</v>
      </c>
      <c r="H12" s="267">
        <v>33.1</v>
      </c>
      <c r="I12" s="163"/>
      <c r="J12" s="163"/>
      <c r="K12" s="163"/>
      <c r="L12" s="13"/>
      <c r="M12" s="13"/>
      <c r="N12" s="13"/>
      <c r="O12" s="13"/>
      <c r="P12" s="163"/>
      <c r="Q12" s="163"/>
      <c r="R12" s="163"/>
      <c r="S12" s="163"/>
      <c r="T12" s="163"/>
    </row>
    <row r="13" spans="1:20">
      <c r="A13" s="163"/>
      <c r="B13" s="267" t="s">
        <v>20</v>
      </c>
      <c r="C13" s="286">
        <v>32.9</v>
      </c>
      <c r="D13" s="286">
        <v>1.1000000000000001</v>
      </c>
      <c r="E13" s="286">
        <v>-0.2</v>
      </c>
      <c r="F13" s="267"/>
      <c r="G13" s="267">
        <v>27.6</v>
      </c>
      <c r="H13" s="267">
        <v>33.1</v>
      </c>
      <c r="I13" s="163"/>
      <c r="J13" s="163"/>
      <c r="K13" s="163"/>
      <c r="L13" s="13"/>
      <c r="M13" s="13"/>
      <c r="N13" s="13"/>
      <c r="O13" s="13"/>
      <c r="P13" s="163"/>
      <c r="Q13" s="163"/>
      <c r="R13" s="163"/>
      <c r="S13" s="163"/>
      <c r="T13" s="163"/>
    </row>
    <row r="14" spans="1:20">
      <c r="A14" s="163"/>
      <c r="B14" s="267" t="s">
        <v>28</v>
      </c>
      <c r="C14" s="286">
        <v>32.4</v>
      </c>
      <c r="D14" s="286">
        <v>0.9</v>
      </c>
      <c r="E14" s="286">
        <v>-0.7</v>
      </c>
      <c r="F14" s="267"/>
      <c r="G14" s="267">
        <v>27.6</v>
      </c>
      <c r="H14" s="267">
        <v>33.1</v>
      </c>
      <c r="I14" s="163"/>
      <c r="J14" s="163"/>
      <c r="K14" s="163"/>
      <c r="L14" s="13"/>
      <c r="M14" s="13"/>
      <c r="N14" s="13"/>
      <c r="O14" s="13"/>
      <c r="P14" s="163"/>
      <c r="Q14" s="163"/>
      <c r="R14" s="163"/>
      <c r="S14" s="163"/>
      <c r="T14" s="163"/>
    </row>
    <row r="15" spans="1:20">
      <c r="A15" s="163"/>
      <c r="B15" s="267" t="s">
        <v>19</v>
      </c>
      <c r="C15" s="286">
        <v>32.200000000000003</v>
      </c>
      <c r="D15" s="286">
        <v>0.9</v>
      </c>
      <c r="E15" s="286">
        <v>-0.9</v>
      </c>
      <c r="F15" s="282"/>
      <c r="G15" s="267">
        <v>27.6</v>
      </c>
      <c r="H15" s="267">
        <v>33.1</v>
      </c>
      <c r="I15" s="163"/>
      <c r="J15" s="163"/>
      <c r="K15" s="163"/>
      <c r="L15" s="163"/>
      <c r="M15" s="163"/>
      <c r="N15" s="163"/>
      <c r="O15" s="163"/>
      <c r="P15" s="163"/>
      <c r="Q15" s="163"/>
      <c r="R15" s="163"/>
      <c r="S15" s="163"/>
      <c r="T15" s="163"/>
    </row>
    <row r="16" spans="1:20">
      <c r="A16" s="163"/>
      <c r="B16" s="267" t="s">
        <v>22</v>
      </c>
      <c r="C16" s="286">
        <v>30.5</v>
      </c>
      <c r="D16" s="286">
        <v>0.8</v>
      </c>
      <c r="E16" s="286">
        <v>-2.6</v>
      </c>
      <c r="F16" s="267"/>
      <c r="G16" s="267">
        <v>27.6</v>
      </c>
      <c r="H16" s="267">
        <v>33.1</v>
      </c>
      <c r="I16" s="163"/>
      <c r="J16" s="163"/>
      <c r="K16" s="163"/>
      <c r="L16" s="163"/>
      <c r="M16" s="163"/>
      <c r="N16" s="163"/>
      <c r="O16" s="163"/>
      <c r="P16" s="163"/>
      <c r="Q16" s="163"/>
      <c r="R16" s="163"/>
      <c r="S16" s="163"/>
      <c r="T16" s="163"/>
    </row>
    <row r="17" spans="1:20">
      <c r="A17" s="163"/>
      <c r="B17" s="267" t="s">
        <v>26</v>
      </c>
      <c r="C17" s="286">
        <v>30.5</v>
      </c>
      <c r="D17" s="286">
        <v>0.9</v>
      </c>
      <c r="E17" s="286">
        <v>-2.6</v>
      </c>
      <c r="F17" s="267"/>
      <c r="G17" s="267">
        <v>27.6</v>
      </c>
      <c r="H17" s="267">
        <v>33.1</v>
      </c>
      <c r="I17" s="163"/>
      <c r="J17" s="163"/>
      <c r="K17" s="163"/>
      <c r="L17" s="163"/>
      <c r="M17" s="163"/>
      <c r="N17" s="163"/>
      <c r="O17" s="163"/>
      <c r="P17" s="163"/>
      <c r="Q17" s="163"/>
      <c r="R17" s="163"/>
      <c r="S17" s="163"/>
      <c r="T17" s="163"/>
    </row>
    <row r="18" spans="1:20">
      <c r="A18" s="39"/>
      <c r="B18" s="267" t="s">
        <v>32</v>
      </c>
      <c r="C18" s="286">
        <v>29.7</v>
      </c>
      <c r="D18" s="286">
        <v>0.9</v>
      </c>
      <c r="E18" s="286">
        <v>-3.4</v>
      </c>
      <c r="F18" s="267"/>
      <c r="G18" s="267">
        <v>27.6</v>
      </c>
      <c r="H18" s="267">
        <v>33.1</v>
      </c>
      <c r="I18" s="163"/>
      <c r="J18" s="163"/>
      <c r="K18" s="163"/>
      <c r="L18" s="163"/>
      <c r="M18" s="163"/>
      <c r="N18" s="163"/>
      <c r="O18" s="163"/>
      <c r="P18" s="163"/>
      <c r="Q18" s="163"/>
      <c r="R18" s="163"/>
      <c r="S18" s="163"/>
      <c r="T18" s="163"/>
    </row>
    <row r="19" spans="1:20">
      <c r="A19" s="163"/>
      <c r="B19" s="267" t="s">
        <v>29</v>
      </c>
      <c r="C19" s="286">
        <v>29.6</v>
      </c>
      <c r="D19" s="286">
        <v>1.5</v>
      </c>
      <c r="E19" s="286">
        <v>-3.5</v>
      </c>
      <c r="F19" s="267"/>
      <c r="G19" s="267">
        <v>27.6</v>
      </c>
      <c r="H19" s="267">
        <v>33.1</v>
      </c>
      <c r="I19" s="163"/>
      <c r="J19" s="163"/>
      <c r="K19" s="163"/>
      <c r="L19" s="163"/>
      <c r="M19" s="163"/>
      <c r="N19" s="163"/>
      <c r="O19" s="163"/>
      <c r="P19" s="163"/>
      <c r="Q19" s="163"/>
      <c r="R19" s="163"/>
      <c r="S19" s="163"/>
      <c r="T19" s="163"/>
    </row>
    <row r="20" spans="1:20">
      <c r="A20" s="163"/>
      <c r="B20" s="267" t="s">
        <v>578</v>
      </c>
      <c r="C20" s="286">
        <v>29.3</v>
      </c>
      <c r="D20" s="286">
        <v>0.9</v>
      </c>
      <c r="E20" s="286">
        <v>-3.8</v>
      </c>
      <c r="F20" s="267"/>
      <c r="G20" s="267">
        <v>27.6</v>
      </c>
      <c r="H20" s="267">
        <v>33.1</v>
      </c>
      <c r="I20" s="163"/>
      <c r="J20" s="163"/>
      <c r="K20" s="163"/>
      <c r="L20" s="163"/>
      <c r="M20" s="163"/>
      <c r="N20" s="163"/>
      <c r="O20" s="163"/>
      <c r="P20" s="163"/>
      <c r="Q20" s="163"/>
      <c r="R20" s="163"/>
      <c r="S20" s="163"/>
      <c r="T20" s="163"/>
    </row>
    <row r="21" spans="1:20">
      <c r="A21" s="163"/>
      <c r="B21" s="267" t="s">
        <v>34</v>
      </c>
      <c r="C21" s="286">
        <v>27.8</v>
      </c>
      <c r="D21" s="286">
        <v>2</v>
      </c>
      <c r="E21" s="286">
        <v>-5.3</v>
      </c>
      <c r="F21" s="282"/>
      <c r="G21" s="267">
        <v>27.6</v>
      </c>
      <c r="H21" s="267">
        <v>33.1</v>
      </c>
      <c r="I21" s="163"/>
      <c r="J21" s="163"/>
      <c r="K21" s="163"/>
      <c r="L21" s="163"/>
      <c r="M21" s="163"/>
      <c r="N21" s="163"/>
      <c r="O21" s="163"/>
      <c r="P21" s="163"/>
      <c r="Q21" s="163"/>
      <c r="R21" s="163"/>
      <c r="S21" s="163"/>
      <c r="T21" s="163"/>
    </row>
    <row r="22" spans="1:20">
      <c r="A22" s="163"/>
      <c r="B22" s="267" t="s">
        <v>35</v>
      </c>
      <c r="C22" s="286">
        <v>26.1</v>
      </c>
      <c r="D22" s="286">
        <v>1.4</v>
      </c>
      <c r="E22" s="286">
        <v>-7</v>
      </c>
      <c r="F22" s="267"/>
      <c r="G22" s="267">
        <v>27.6</v>
      </c>
      <c r="H22" s="267">
        <v>33.1</v>
      </c>
      <c r="I22" s="163"/>
      <c r="J22" s="163"/>
      <c r="K22" s="163"/>
      <c r="L22" s="163"/>
      <c r="M22" s="163"/>
      <c r="N22" s="163"/>
      <c r="O22" s="163"/>
      <c r="P22" s="163"/>
      <c r="Q22" s="163"/>
      <c r="R22" s="163"/>
      <c r="S22" s="163"/>
      <c r="T22" s="163"/>
    </row>
    <row r="23" spans="1:20">
      <c r="A23" s="163"/>
      <c r="B23" s="267" t="s">
        <v>38</v>
      </c>
      <c r="C23" s="286">
        <v>24.7</v>
      </c>
      <c r="D23" s="286">
        <v>1.5</v>
      </c>
      <c r="E23" s="286">
        <v>-8.4</v>
      </c>
      <c r="F23" s="267"/>
      <c r="G23" s="267">
        <v>27.6</v>
      </c>
      <c r="H23" s="267">
        <v>33.1</v>
      </c>
      <c r="I23" s="163"/>
      <c r="J23" s="163"/>
      <c r="K23" s="163"/>
      <c r="L23" s="163"/>
      <c r="M23" s="163"/>
      <c r="N23" s="163"/>
      <c r="O23" s="163"/>
      <c r="P23" s="163"/>
      <c r="Q23" s="163"/>
      <c r="R23" s="163"/>
      <c r="S23" s="163"/>
      <c r="T23" s="163"/>
    </row>
    <row r="24" spans="1:20">
      <c r="A24" s="163"/>
      <c r="B24" s="267" t="s">
        <v>31</v>
      </c>
      <c r="C24" s="286">
        <v>24.1</v>
      </c>
      <c r="D24" s="286">
        <v>2.7</v>
      </c>
      <c r="E24" s="286">
        <v>-9</v>
      </c>
      <c r="F24" s="267"/>
      <c r="G24" s="267">
        <v>27.6</v>
      </c>
      <c r="H24" s="267">
        <v>33.1</v>
      </c>
      <c r="I24" s="163"/>
      <c r="J24" s="163"/>
      <c r="K24" s="163"/>
      <c r="L24" s="163"/>
      <c r="M24" s="163"/>
      <c r="N24" s="163"/>
      <c r="O24" s="163"/>
      <c r="P24" s="163"/>
      <c r="Q24" s="163"/>
      <c r="R24" s="163"/>
      <c r="S24" s="163"/>
      <c r="T24" s="163"/>
    </row>
    <row r="25" spans="1:20">
      <c r="A25" s="133" t="s">
        <v>127</v>
      </c>
      <c r="B25" s="143" t="s">
        <v>52</v>
      </c>
      <c r="C25" s="310">
        <v>33.1</v>
      </c>
      <c r="D25" s="310">
        <v>0.2</v>
      </c>
      <c r="E25" s="310">
        <v>0</v>
      </c>
      <c r="F25" s="143"/>
      <c r="G25" s="143"/>
      <c r="H25" s="143"/>
      <c r="I25" s="163"/>
      <c r="J25" s="163"/>
      <c r="K25" s="163"/>
      <c r="L25" s="13"/>
      <c r="M25" s="13"/>
      <c r="N25" s="13"/>
      <c r="O25" s="13"/>
      <c r="P25" s="163"/>
      <c r="Q25" s="163"/>
      <c r="R25" s="163"/>
      <c r="S25" s="163"/>
      <c r="T25" s="163"/>
    </row>
    <row r="26" spans="1:20">
      <c r="A26" s="163"/>
      <c r="B26" s="143" t="s">
        <v>56</v>
      </c>
      <c r="C26" s="310">
        <v>27.6</v>
      </c>
      <c r="D26" s="310">
        <v>0.1</v>
      </c>
      <c r="E26" s="310">
        <v>-5.5</v>
      </c>
      <c r="F26" s="143"/>
      <c r="G26" s="143"/>
      <c r="H26" s="143"/>
      <c r="I26" s="163"/>
      <c r="J26" s="163"/>
      <c r="K26" s="163"/>
      <c r="L26" s="163"/>
      <c r="M26" s="163"/>
      <c r="N26" s="163"/>
      <c r="O26" s="163"/>
      <c r="P26" s="163"/>
      <c r="Q26" s="163"/>
      <c r="R26" s="163"/>
      <c r="S26" s="163"/>
      <c r="T26" s="163"/>
    </row>
    <row r="27" spans="1:20" s="163" customFormat="1">
      <c r="B27" s="82"/>
      <c r="C27" s="108"/>
      <c r="D27" s="108"/>
      <c r="E27" s="132"/>
    </row>
    <row r="28" spans="1:20">
      <c r="A28" s="410" t="s">
        <v>490</v>
      </c>
      <c r="B28" s="410"/>
      <c r="C28" s="410"/>
      <c r="D28" s="410"/>
      <c r="E28" s="410"/>
      <c r="F28" s="410"/>
      <c r="G28" s="410"/>
      <c r="H28" s="410"/>
      <c r="I28" s="6"/>
      <c r="J28" s="163"/>
      <c r="K28" s="163"/>
      <c r="L28" s="163"/>
      <c r="M28" s="163"/>
      <c r="N28" s="163"/>
      <c r="O28" s="163"/>
      <c r="P28" s="163"/>
      <c r="Q28" s="163"/>
      <c r="R28" s="163"/>
      <c r="S28" s="163"/>
      <c r="T28" s="163"/>
    </row>
    <row r="29" spans="1:20">
      <c r="A29" s="410" t="s">
        <v>128</v>
      </c>
      <c r="B29" s="410"/>
      <c r="C29" s="410"/>
      <c r="D29" s="410"/>
      <c r="E29" s="410"/>
      <c r="F29" s="410"/>
      <c r="G29" s="410"/>
      <c r="H29" s="410"/>
      <c r="I29" s="6"/>
      <c r="J29" s="163"/>
      <c r="K29" s="163"/>
      <c r="L29" s="163"/>
      <c r="M29" s="163"/>
      <c r="N29" s="163"/>
      <c r="O29" s="163"/>
      <c r="P29" s="163"/>
      <c r="Q29" s="163"/>
      <c r="R29" s="163"/>
      <c r="S29" s="163"/>
      <c r="T29" s="163"/>
    </row>
    <row r="30" spans="1:20">
      <c r="A30" s="186"/>
      <c r="B30" s="186"/>
      <c r="C30" s="186"/>
      <c r="D30" s="186"/>
      <c r="E30" s="186"/>
      <c r="F30" s="186"/>
      <c r="G30" s="186"/>
      <c r="H30" s="186"/>
      <c r="I30" s="6"/>
      <c r="J30" s="163"/>
      <c r="K30" s="163"/>
      <c r="L30" s="163"/>
      <c r="M30" s="163"/>
      <c r="N30" s="163"/>
      <c r="O30" s="163"/>
      <c r="P30" s="163"/>
      <c r="Q30" s="163"/>
      <c r="R30" s="163"/>
      <c r="S30" s="163"/>
      <c r="T30" s="163"/>
    </row>
    <row r="31" spans="1:20" s="74" customFormat="1">
      <c r="A31" s="409" t="s">
        <v>341</v>
      </c>
      <c r="B31" s="409"/>
      <c r="C31" s="409"/>
      <c r="D31" s="409"/>
      <c r="E31" s="409"/>
      <c r="F31" s="409"/>
      <c r="G31" s="409"/>
      <c r="H31" s="409"/>
      <c r="I31" s="409"/>
    </row>
    <row r="32" spans="1:20">
      <c r="A32" s="163"/>
      <c r="B32" s="163"/>
      <c r="C32" s="163"/>
      <c r="D32" s="163"/>
      <c r="E32" s="163"/>
      <c r="F32" s="163"/>
      <c r="G32" s="163"/>
      <c r="H32" s="163"/>
      <c r="I32" s="163"/>
      <c r="J32" s="6"/>
      <c r="K32" s="6"/>
      <c r="L32" s="7"/>
      <c r="M32" s="7"/>
      <c r="N32" s="7"/>
      <c r="O32" s="7"/>
      <c r="P32" s="6"/>
      <c r="Q32" s="6"/>
      <c r="R32" s="6"/>
      <c r="S32" s="6"/>
      <c r="T32" s="6"/>
    </row>
    <row r="33" spans="1:20">
      <c r="A33" s="163"/>
      <c r="B33" s="1"/>
      <c r="C33" s="72" t="s">
        <v>124</v>
      </c>
      <c r="D33" s="72" t="s">
        <v>125</v>
      </c>
      <c r="E33" s="28"/>
      <c r="F33" s="1"/>
      <c r="G33" s="163"/>
      <c r="H33" s="163"/>
      <c r="I33" s="163"/>
      <c r="J33" s="163"/>
      <c r="K33" s="163"/>
      <c r="L33" s="13"/>
      <c r="M33" s="13"/>
      <c r="N33" s="13"/>
      <c r="O33" s="13"/>
      <c r="P33" s="163"/>
      <c r="Q33" s="163"/>
      <c r="R33" s="163"/>
      <c r="S33" s="163"/>
      <c r="T33" s="163"/>
    </row>
    <row r="34" spans="1:20">
      <c r="A34" s="163"/>
      <c r="B34" s="191">
        <v>2015</v>
      </c>
      <c r="C34" s="161">
        <v>34.799999999999997</v>
      </c>
      <c r="D34" s="161">
        <v>0.8</v>
      </c>
      <c r="E34" s="34"/>
      <c r="F34" s="1"/>
      <c r="G34" s="163"/>
      <c r="H34" s="163"/>
      <c r="I34" s="163"/>
      <c r="J34" s="163"/>
      <c r="K34" s="163"/>
      <c r="L34" s="13"/>
      <c r="M34" s="13"/>
      <c r="N34" s="13"/>
      <c r="O34" s="13"/>
      <c r="P34" s="163"/>
      <c r="Q34" s="163"/>
      <c r="R34" s="163"/>
      <c r="S34" s="163"/>
      <c r="T34" s="163"/>
    </row>
    <row r="35" spans="1:20">
      <c r="A35" s="163"/>
      <c r="B35" s="24">
        <v>2016</v>
      </c>
      <c r="C35" s="161">
        <v>34.6</v>
      </c>
      <c r="D35" s="161">
        <v>0.9</v>
      </c>
      <c r="E35" s="34"/>
      <c r="F35" s="1"/>
      <c r="G35" s="163"/>
      <c r="H35" s="163"/>
      <c r="I35" s="163"/>
      <c r="J35" s="163"/>
      <c r="K35" s="163"/>
      <c r="L35" s="13"/>
      <c r="M35" s="13"/>
      <c r="N35" s="13"/>
      <c r="O35" s="13"/>
      <c r="P35" s="163"/>
      <c r="Q35" s="163"/>
      <c r="R35" s="163"/>
      <c r="S35" s="163"/>
      <c r="T35" s="163"/>
    </row>
    <row r="36" spans="1:20">
      <c r="A36" s="163"/>
      <c r="B36" s="191">
        <v>2017</v>
      </c>
      <c r="C36" s="161">
        <v>35.1</v>
      </c>
      <c r="D36" s="161">
        <v>0.9</v>
      </c>
      <c r="E36" s="34"/>
      <c r="F36" s="1"/>
      <c r="G36" s="163"/>
      <c r="H36" s="163"/>
      <c r="I36" s="163"/>
      <c r="J36" s="163"/>
      <c r="K36" s="163"/>
      <c r="L36" s="13"/>
      <c r="M36" s="13"/>
      <c r="N36" s="13"/>
      <c r="O36" s="13"/>
      <c r="P36" s="163"/>
      <c r="Q36" s="163"/>
      <c r="R36" s="163"/>
      <c r="S36" s="163"/>
      <c r="T36" s="163"/>
    </row>
    <row r="37" spans="1:20">
      <c r="A37" s="163"/>
      <c r="B37" s="285">
        <v>2018</v>
      </c>
      <c r="C37">
        <v>34.4</v>
      </c>
      <c r="D37">
        <v>0.7</v>
      </c>
      <c r="E37" s="34"/>
      <c r="F37" s="1"/>
      <c r="G37" s="163"/>
      <c r="H37" s="163"/>
      <c r="I37" s="163"/>
      <c r="J37" s="163"/>
      <c r="K37" s="163"/>
      <c r="L37" s="13"/>
      <c r="M37" s="13"/>
      <c r="N37" s="13"/>
      <c r="O37" s="13"/>
      <c r="P37" s="163"/>
      <c r="Q37" s="163"/>
      <c r="R37" s="163"/>
      <c r="S37" s="163"/>
      <c r="T37" s="163"/>
    </row>
    <row r="38" spans="1:20">
      <c r="A38" s="163"/>
      <c r="B38" s="285">
        <v>2019</v>
      </c>
      <c r="C38" s="275">
        <v>36.1</v>
      </c>
      <c r="D38">
        <v>0.9</v>
      </c>
      <c r="E38" s="34"/>
      <c r="F38" s="1"/>
      <c r="G38" s="163"/>
      <c r="H38" s="163"/>
      <c r="I38" s="163"/>
      <c r="J38" s="163"/>
      <c r="K38" s="163"/>
      <c r="L38" s="13"/>
      <c r="M38" s="13"/>
      <c r="N38" s="13"/>
      <c r="O38" s="13"/>
      <c r="P38" s="163"/>
      <c r="Q38" s="163"/>
      <c r="R38" s="163"/>
      <c r="S38" s="163"/>
      <c r="T38" s="163"/>
    </row>
    <row r="40" spans="1:20">
      <c r="A40" s="410" t="s">
        <v>493</v>
      </c>
      <c r="B40" s="410"/>
      <c r="C40" s="410"/>
      <c r="D40" s="410"/>
      <c r="E40" s="410"/>
      <c r="F40" s="410"/>
      <c r="G40" s="410"/>
      <c r="H40" s="410"/>
      <c r="I40" s="6"/>
      <c r="J40" s="163"/>
      <c r="K40" s="163"/>
      <c r="L40" s="163"/>
      <c r="M40" s="163"/>
      <c r="N40" s="163"/>
      <c r="O40" s="163"/>
      <c r="P40" s="163"/>
      <c r="Q40" s="163"/>
      <c r="R40" s="163"/>
      <c r="S40" s="163"/>
      <c r="T40" s="163"/>
    </row>
    <row r="41" spans="1:20">
      <c r="A41" s="410" t="s">
        <v>64</v>
      </c>
      <c r="B41" s="410"/>
      <c r="C41" s="410"/>
      <c r="D41" s="410"/>
      <c r="E41" s="410"/>
      <c r="F41" s="410"/>
      <c r="G41" s="410"/>
      <c r="H41" s="410"/>
      <c r="I41" s="6"/>
      <c r="J41" s="163"/>
      <c r="K41" s="163"/>
      <c r="L41" s="163"/>
      <c r="M41" s="163"/>
      <c r="N41" s="163"/>
      <c r="O41" s="163"/>
      <c r="P41" s="163"/>
      <c r="Q41" s="163"/>
      <c r="R41" s="163"/>
      <c r="S41" s="163"/>
      <c r="T41" s="163"/>
    </row>
    <row r="42" spans="1:20">
      <c r="A42" s="186"/>
      <c r="B42" s="186"/>
      <c r="C42" s="186"/>
      <c r="D42" s="186"/>
      <c r="E42" s="186"/>
      <c r="F42" s="186"/>
      <c r="G42" s="186"/>
      <c r="H42" s="186"/>
      <c r="I42" s="6"/>
      <c r="J42" s="163"/>
      <c r="K42" s="163"/>
      <c r="L42" s="163"/>
      <c r="M42" s="163"/>
      <c r="N42" s="163"/>
      <c r="O42" s="163"/>
      <c r="P42" s="163"/>
      <c r="Q42" s="163"/>
      <c r="R42" s="163"/>
      <c r="S42" s="163"/>
      <c r="T42" s="163"/>
    </row>
    <row r="43" spans="1:20" s="74" customFormat="1">
      <c r="A43" s="409" t="s">
        <v>342</v>
      </c>
      <c r="B43" s="409"/>
      <c r="C43" s="409"/>
      <c r="D43" s="409"/>
      <c r="E43" s="409"/>
      <c r="F43" s="409"/>
      <c r="G43" s="409"/>
      <c r="H43" s="409"/>
      <c r="I43" s="409"/>
    </row>
    <row r="44" spans="1:20">
      <c r="A44" s="163"/>
      <c r="B44" s="163"/>
      <c r="C44" s="163"/>
      <c r="D44" s="163"/>
      <c r="E44" s="163"/>
      <c r="F44" s="163"/>
      <c r="G44" s="163"/>
      <c r="H44" s="163"/>
      <c r="I44" s="163"/>
      <c r="J44" s="6"/>
      <c r="K44" s="6"/>
      <c r="L44" s="7"/>
      <c r="M44" s="7"/>
      <c r="N44" s="7"/>
      <c r="O44" s="7"/>
      <c r="P44" s="6"/>
      <c r="Q44" s="6"/>
      <c r="R44" s="6"/>
      <c r="S44" s="6"/>
      <c r="T44" s="6"/>
    </row>
    <row r="45" spans="1:20" ht="24">
      <c r="A45" s="163"/>
      <c r="B45" s="1"/>
      <c r="C45" s="72" t="s">
        <v>124</v>
      </c>
      <c r="D45" s="72" t="s">
        <v>125</v>
      </c>
      <c r="E45" s="72" t="s">
        <v>129</v>
      </c>
      <c r="F45" s="73" t="s">
        <v>580</v>
      </c>
      <c r="G45" s="163"/>
      <c r="H45" s="163"/>
      <c r="I45" s="163"/>
      <c r="J45" s="163"/>
      <c r="K45" s="163"/>
      <c r="L45" s="13"/>
      <c r="M45" s="13"/>
      <c r="N45" s="13"/>
      <c r="O45" s="13"/>
      <c r="P45" s="163"/>
      <c r="Q45" s="163"/>
      <c r="R45" s="163"/>
      <c r="S45" s="163"/>
      <c r="T45" s="163"/>
    </row>
    <row r="46" spans="1:20">
      <c r="A46" s="163"/>
      <c r="B46" t="s">
        <v>297</v>
      </c>
      <c r="C46">
        <v>45.8</v>
      </c>
      <c r="D46">
        <v>1.7</v>
      </c>
      <c r="E46" s="161">
        <f t="shared" ref="E46:E67" si="0">C46-F46</f>
        <v>10.899999999999999</v>
      </c>
      <c r="F46" s="234">
        <v>34.9</v>
      </c>
      <c r="G46" s="163"/>
      <c r="H46" s="163"/>
      <c r="I46" s="163"/>
      <c r="J46" s="163"/>
      <c r="K46" s="163"/>
      <c r="L46" s="13"/>
      <c r="M46" s="13"/>
      <c r="N46" s="13"/>
      <c r="O46" s="13"/>
      <c r="P46" s="163"/>
      <c r="Q46" s="163"/>
      <c r="R46" s="163"/>
      <c r="S46" s="163"/>
      <c r="T46" s="163"/>
    </row>
    <row r="47" spans="1:20">
      <c r="A47" s="163"/>
      <c r="B47" t="s">
        <v>293</v>
      </c>
      <c r="C47">
        <v>41.5</v>
      </c>
      <c r="D47">
        <v>3.7</v>
      </c>
      <c r="E47" s="275">
        <f t="shared" si="0"/>
        <v>6.6000000000000014</v>
      </c>
      <c r="F47" s="234">
        <v>34.9</v>
      </c>
      <c r="G47" s="163"/>
      <c r="H47" s="163"/>
      <c r="I47" s="163"/>
      <c r="J47" s="163"/>
      <c r="K47" s="163"/>
      <c r="L47" s="13"/>
      <c r="M47" s="13"/>
      <c r="N47" s="13"/>
      <c r="O47" s="13"/>
      <c r="P47" s="163"/>
      <c r="Q47" s="163"/>
      <c r="R47" s="163"/>
      <c r="S47" s="163"/>
      <c r="T47" s="163"/>
    </row>
    <row r="48" spans="1:20" s="163" customFormat="1">
      <c r="B48" t="s">
        <v>296</v>
      </c>
      <c r="C48">
        <v>40.299999999999997</v>
      </c>
      <c r="D48">
        <v>1.8</v>
      </c>
      <c r="E48" s="275">
        <f t="shared" si="0"/>
        <v>5.3999999999999986</v>
      </c>
      <c r="F48" s="234">
        <v>34.9</v>
      </c>
      <c r="L48" s="13"/>
      <c r="M48" s="13"/>
      <c r="N48" s="13"/>
      <c r="O48" s="13"/>
    </row>
    <row r="49" spans="1:20" s="163" customFormat="1">
      <c r="B49" t="s">
        <v>298</v>
      </c>
      <c r="C49">
        <v>40.200000000000003</v>
      </c>
      <c r="D49">
        <v>1.2</v>
      </c>
      <c r="E49" s="275">
        <f t="shared" si="0"/>
        <v>5.3000000000000043</v>
      </c>
      <c r="F49" s="234">
        <v>34.9</v>
      </c>
      <c r="L49" s="13"/>
      <c r="M49" s="13"/>
      <c r="N49" s="13"/>
      <c r="O49" s="13"/>
    </row>
    <row r="50" spans="1:20" s="163" customFormat="1">
      <c r="B50" t="s">
        <v>303</v>
      </c>
      <c r="C50">
        <v>39.4</v>
      </c>
      <c r="D50">
        <v>2.1</v>
      </c>
      <c r="E50" s="275">
        <f t="shared" si="0"/>
        <v>4.5</v>
      </c>
      <c r="F50" s="234">
        <v>34.9</v>
      </c>
      <c r="L50" s="13"/>
      <c r="M50" s="13"/>
      <c r="N50" s="13"/>
      <c r="O50" s="13"/>
    </row>
    <row r="51" spans="1:20" s="163" customFormat="1">
      <c r="B51" t="s">
        <v>295</v>
      </c>
      <c r="C51">
        <v>37.200000000000003</v>
      </c>
      <c r="D51">
        <v>1.8</v>
      </c>
      <c r="E51" s="275">
        <f t="shared" si="0"/>
        <v>2.3000000000000043</v>
      </c>
      <c r="F51" s="234">
        <v>34.9</v>
      </c>
      <c r="L51" s="13"/>
      <c r="M51" s="13"/>
      <c r="N51" s="13"/>
      <c r="O51" s="13"/>
    </row>
    <row r="52" spans="1:20" s="163" customFormat="1">
      <c r="B52" t="s">
        <v>291</v>
      </c>
      <c r="C52">
        <v>35.200000000000003</v>
      </c>
      <c r="D52">
        <v>3</v>
      </c>
      <c r="E52" s="275">
        <f t="shared" si="0"/>
        <v>0.30000000000000426</v>
      </c>
      <c r="F52" s="234">
        <v>34.9</v>
      </c>
      <c r="L52" s="13"/>
      <c r="M52" s="13"/>
      <c r="N52" s="13"/>
      <c r="O52" s="13"/>
    </row>
    <row r="53" spans="1:20" s="163" customFormat="1">
      <c r="B53" t="s">
        <v>299</v>
      </c>
      <c r="C53">
        <v>35.200000000000003</v>
      </c>
      <c r="D53">
        <v>0.8</v>
      </c>
      <c r="E53" s="275">
        <f t="shared" si="0"/>
        <v>0.30000000000000426</v>
      </c>
      <c r="F53" s="234">
        <v>34.9</v>
      </c>
      <c r="L53" s="13"/>
      <c r="M53" s="13"/>
      <c r="N53" s="13"/>
      <c r="O53" s="13"/>
    </row>
    <row r="54" spans="1:20">
      <c r="A54" s="163"/>
      <c r="B54" t="s">
        <v>294</v>
      </c>
      <c r="C54">
        <v>35.1</v>
      </c>
      <c r="D54">
        <v>1.5</v>
      </c>
      <c r="E54" s="275">
        <f t="shared" si="0"/>
        <v>0.20000000000000284</v>
      </c>
      <c r="F54" s="234">
        <v>34.9</v>
      </c>
      <c r="G54" s="163"/>
      <c r="H54" s="163"/>
      <c r="I54" s="163"/>
      <c r="J54" s="163"/>
      <c r="K54" s="163"/>
      <c r="L54" s="13"/>
      <c r="M54" s="13"/>
      <c r="N54" s="13"/>
      <c r="O54" s="13"/>
      <c r="P54" s="163"/>
      <c r="Q54" s="163"/>
      <c r="R54" s="163"/>
      <c r="S54" s="163"/>
      <c r="T54" s="163"/>
    </row>
    <row r="55" spans="1:20">
      <c r="A55" s="163"/>
      <c r="B55" t="s">
        <v>286</v>
      </c>
      <c r="C55">
        <v>35</v>
      </c>
      <c r="D55">
        <v>1.4</v>
      </c>
      <c r="E55" s="275">
        <f t="shared" si="0"/>
        <v>0.10000000000000142</v>
      </c>
      <c r="F55" s="234">
        <v>34.9</v>
      </c>
      <c r="G55" s="163"/>
      <c r="H55" s="163"/>
      <c r="I55" s="163"/>
      <c r="J55" s="163"/>
      <c r="K55" s="163"/>
      <c r="L55" s="13"/>
      <c r="M55" s="13"/>
      <c r="N55" s="13"/>
      <c r="O55" s="13"/>
    </row>
    <row r="56" spans="1:20">
      <c r="A56" s="163"/>
      <c r="B56" t="s">
        <v>306</v>
      </c>
      <c r="C56">
        <v>34.200000000000003</v>
      </c>
      <c r="D56">
        <v>1.3</v>
      </c>
      <c r="E56" s="275">
        <f t="shared" si="0"/>
        <v>-0.69999999999999574</v>
      </c>
      <c r="F56" s="234">
        <v>34.9</v>
      </c>
      <c r="G56" s="163"/>
      <c r="H56" s="163"/>
      <c r="I56" s="163"/>
      <c r="J56" s="163"/>
      <c r="K56" s="163"/>
      <c r="L56" s="13"/>
      <c r="M56" s="13"/>
      <c r="N56" s="13"/>
      <c r="O56" s="13"/>
    </row>
    <row r="57" spans="1:20">
      <c r="A57" s="163"/>
      <c r="B57" t="s">
        <v>290</v>
      </c>
      <c r="C57">
        <v>33.200000000000003</v>
      </c>
      <c r="D57">
        <v>1.2</v>
      </c>
      <c r="E57" s="275">
        <f t="shared" si="0"/>
        <v>-1.6999999999999957</v>
      </c>
      <c r="F57" s="234">
        <v>34.9</v>
      </c>
      <c r="G57" s="163"/>
      <c r="H57" s="163"/>
      <c r="I57" s="163"/>
      <c r="J57" s="163"/>
      <c r="K57" s="163"/>
      <c r="L57" s="163"/>
      <c r="M57" s="163"/>
      <c r="N57" s="163"/>
      <c r="O57" s="163"/>
    </row>
    <row r="58" spans="1:20">
      <c r="A58" s="163"/>
      <c r="B58" t="s">
        <v>301</v>
      </c>
      <c r="C58">
        <v>33</v>
      </c>
      <c r="D58">
        <v>1.5</v>
      </c>
      <c r="E58" s="275">
        <f t="shared" si="0"/>
        <v>-1.8999999999999986</v>
      </c>
      <c r="F58" s="234">
        <v>34.9</v>
      </c>
      <c r="G58" s="163"/>
      <c r="H58" s="163"/>
      <c r="I58" s="163"/>
      <c r="J58" s="163"/>
      <c r="K58" s="163"/>
      <c r="L58" s="163"/>
      <c r="M58" s="163"/>
      <c r="N58" s="163"/>
      <c r="O58" s="163"/>
    </row>
    <row r="59" spans="1:20">
      <c r="A59" s="163"/>
      <c r="B59" t="s">
        <v>300</v>
      </c>
      <c r="C59">
        <v>32.799999999999997</v>
      </c>
      <c r="D59">
        <v>2.9</v>
      </c>
      <c r="E59" s="275">
        <f t="shared" si="0"/>
        <v>-2.1000000000000014</v>
      </c>
      <c r="F59" s="234">
        <v>34.9</v>
      </c>
      <c r="G59" s="163"/>
      <c r="H59" s="163"/>
      <c r="I59" s="163"/>
      <c r="J59" s="163"/>
      <c r="K59" s="163"/>
      <c r="L59" s="163"/>
      <c r="M59" s="163"/>
      <c r="N59" s="163"/>
      <c r="O59" s="163"/>
    </row>
    <row r="60" spans="1:20">
      <c r="B60" t="s">
        <v>289</v>
      </c>
      <c r="C60">
        <v>32.700000000000003</v>
      </c>
      <c r="D60">
        <v>2</v>
      </c>
      <c r="E60" s="275">
        <f t="shared" si="0"/>
        <v>-2.1999999999999957</v>
      </c>
      <c r="F60" s="234">
        <v>34.9</v>
      </c>
      <c r="G60" s="163"/>
      <c r="H60" s="163"/>
      <c r="I60" s="163"/>
      <c r="J60" s="163"/>
      <c r="K60" s="163"/>
      <c r="L60" s="163"/>
      <c r="M60" s="163"/>
      <c r="N60" s="163"/>
      <c r="O60" s="163"/>
    </row>
    <row r="61" spans="1:20">
      <c r="A61" s="163"/>
      <c r="B61" t="s">
        <v>304</v>
      </c>
      <c r="C61">
        <v>31.8</v>
      </c>
      <c r="D61">
        <v>2.5</v>
      </c>
      <c r="E61" s="275">
        <f t="shared" si="0"/>
        <v>-3.0999999999999979</v>
      </c>
      <c r="F61" s="234">
        <v>34.9</v>
      </c>
      <c r="G61" s="163"/>
      <c r="H61" s="163"/>
      <c r="I61" s="163"/>
      <c r="J61" s="163"/>
      <c r="K61" s="163"/>
      <c r="L61" s="163"/>
      <c r="M61" s="163"/>
      <c r="N61" s="163"/>
      <c r="O61" s="163"/>
    </row>
    <row r="62" spans="1:20">
      <c r="A62" s="163"/>
      <c r="B62" t="s">
        <v>285</v>
      </c>
      <c r="C62">
        <v>30.6</v>
      </c>
      <c r="D62">
        <v>3.4</v>
      </c>
      <c r="E62" s="275">
        <f t="shared" si="0"/>
        <v>-4.2999999999999972</v>
      </c>
      <c r="F62" s="234">
        <v>34.9</v>
      </c>
      <c r="G62" s="163"/>
      <c r="H62" s="163"/>
      <c r="I62" s="163"/>
      <c r="J62" s="163"/>
      <c r="K62" s="163"/>
      <c r="L62" s="163"/>
      <c r="M62" s="163"/>
      <c r="N62" s="163"/>
      <c r="O62" s="163"/>
    </row>
    <row r="63" spans="1:20">
      <c r="A63" s="163"/>
      <c r="B63" t="s">
        <v>288</v>
      </c>
      <c r="C63">
        <v>30.5</v>
      </c>
      <c r="D63">
        <v>2</v>
      </c>
      <c r="E63" s="275">
        <f t="shared" si="0"/>
        <v>-4.3999999999999986</v>
      </c>
      <c r="F63" s="234">
        <v>34.9</v>
      </c>
      <c r="G63" s="163"/>
      <c r="H63" s="163"/>
      <c r="I63" s="163"/>
      <c r="J63" s="163"/>
      <c r="K63" s="163"/>
      <c r="L63" s="163"/>
      <c r="M63" s="163"/>
      <c r="N63" s="163"/>
      <c r="O63" s="163"/>
    </row>
    <row r="64" spans="1:20">
      <c r="A64" s="163"/>
      <c r="B64" t="s">
        <v>302</v>
      </c>
      <c r="C64">
        <v>29.2</v>
      </c>
      <c r="D64">
        <v>3</v>
      </c>
      <c r="E64" s="275">
        <f t="shared" si="0"/>
        <v>-5.6999999999999993</v>
      </c>
      <c r="F64" s="234">
        <v>34.9</v>
      </c>
      <c r="G64" s="163"/>
      <c r="H64" s="163"/>
      <c r="I64" s="163"/>
      <c r="J64" s="163"/>
      <c r="K64" s="163"/>
      <c r="L64" s="163"/>
      <c r="M64" s="163"/>
      <c r="N64" s="163"/>
      <c r="O64" s="163"/>
    </row>
    <row r="65" spans="1:29">
      <c r="A65" s="163"/>
      <c r="B65" t="s">
        <v>292</v>
      </c>
      <c r="C65">
        <v>28.2</v>
      </c>
      <c r="D65">
        <v>2.6</v>
      </c>
      <c r="E65" s="275">
        <f t="shared" si="0"/>
        <v>-6.6999999999999993</v>
      </c>
      <c r="F65" s="234">
        <v>34.9</v>
      </c>
      <c r="G65" s="163"/>
      <c r="H65" s="163"/>
      <c r="I65" s="163"/>
      <c r="J65" s="163"/>
      <c r="K65" s="163"/>
      <c r="L65" s="163"/>
      <c r="M65" s="163"/>
      <c r="N65" s="163"/>
      <c r="O65" s="163"/>
    </row>
    <row r="66" spans="1:29">
      <c r="A66" s="163"/>
      <c r="B66" t="s">
        <v>287</v>
      </c>
      <c r="C66">
        <v>27.2</v>
      </c>
      <c r="D66">
        <v>2.5</v>
      </c>
      <c r="E66" s="275">
        <f t="shared" si="0"/>
        <v>-7.6999999999999993</v>
      </c>
      <c r="F66" s="234">
        <v>34.9</v>
      </c>
      <c r="G66" s="163"/>
      <c r="H66" s="163"/>
      <c r="I66" s="163"/>
      <c r="J66" s="163"/>
      <c r="K66" s="163"/>
      <c r="L66" s="163"/>
      <c r="M66" s="163"/>
      <c r="N66" s="163"/>
      <c r="O66" s="163"/>
    </row>
    <row r="67" spans="1:29">
      <c r="A67" s="163"/>
      <c r="B67" t="s">
        <v>305</v>
      </c>
      <c r="C67">
        <v>26.8</v>
      </c>
      <c r="D67">
        <v>2</v>
      </c>
      <c r="E67" s="275">
        <f t="shared" si="0"/>
        <v>-8.0999999999999979</v>
      </c>
      <c r="F67" s="234">
        <v>34.9</v>
      </c>
      <c r="G67" s="163"/>
      <c r="H67" s="163"/>
      <c r="I67" s="163"/>
      <c r="J67" s="163"/>
      <c r="K67" s="163"/>
      <c r="L67" s="163"/>
      <c r="M67" s="163"/>
      <c r="N67" s="163"/>
      <c r="O67" s="163"/>
    </row>
    <row r="68" spans="1:29" s="163" customFormat="1">
      <c r="B68" s="211"/>
      <c r="C68" s="211"/>
      <c r="D68" s="211"/>
      <c r="E68" s="211"/>
      <c r="F68" s="234"/>
    </row>
    <row r="69" spans="1:29">
      <c r="A69" s="163"/>
      <c r="B69" s="32"/>
      <c r="C69" s="38"/>
      <c r="D69" s="191"/>
      <c r="E69" s="34"/>
      <c r="F69" s="163"/>
      <c r="G69" s="163"/>
      <c r="H69" s="163"/>
      <c r="I69" s="163"/>
      <c r="J69" s="163"/>
      <c r="K69" s="163"/>
      <c r="L69" s="163"/>
      <c r="M69" s="163"/>
      <c r="N69" s="163"/>
      <c r="O69" s="163"/>
    </row>
    <row r="70" spans="1:29" s="163" customFormat="1">
      <c r="B70" s="32"/>
      <c r="C70" s="38"/>
      <c r="D70" s="239"/>
      <c r="E70" s="34"/>
    </row>
    <row r="71" spans="1:29" s="163" customFormat="1">
      <c r="B71" s="32"/>
      <c r="C71" s="38"/>
      <c r="D71" s="239"/>
      <c r="E71" s="34"/>
    </row>
    <row r="73" spans="1:29" s="163" customFormat="1">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row>
    <row r="74" spans="1:29" s="163" customForma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row>
    <row r="75" spans="1:29" s="163" customForma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spans="1:29" s="163" customForma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row>
    <row r="77" spans="1:29" s="163" customFormat="1"/>
    <row r="78" spans="1:29" s="163" customFormat="1">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row>
    <row r="79" spans="1:29" s="163" customForma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row>
    <row r="80" spans="1:29" s="163" customForma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row>
    <row r="81" spans="1:29" s="163" customForma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row>
    <row r="82" spans="1:29" s="163" customFormat="1"/>
    <row r="83" spans="1:29" s="163" customFormat="1">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row>
    <row r="84" spans="1:29" s="163" customForma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spans="1:29" s="163" customForma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row>
    <row r="86" spans="1:29" s="163" customForma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row>
    <row r="87" spans="1:29" s="163" customFormat="1"/>
    <row r="88" spans="1:29" s="163" customFormat="1">
      <c r="A88" s="211"/>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row>
    <row r="89" spans="1:29" s="163" customForma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row>
    <row r="90" spans="1:29" s="163" customForma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row>
    <row r="91" spans="1:29" s="163" customForma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row>
    <row r="92" spans="1:29" s="163" customFormat="1"/>
    <row r="93" spans="1:29" s="163" customFormat="1">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row>
    <row r="94" spans="1:29" s="163" customForma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row>
    <row r="95" spans="1:29" s="163" customForma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row>
    <row r="96" spans="1:29" s="163" customForma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row>
    <row r="97" spans="1:29" s="163" customFormat="1"/>
    <row r="98" spans="1:29" s="163" customFormat="1">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row>
    <row r="99" spans="1:29" s="163" customForma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row>
    <row r="100" spans="1:29" s="163" customForma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row>
    <row r="101" spans="1:29" s="163" customForma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row>
    <row r="102" spans="1:29" s="163" customFormat="1"/>
    <row r="103" spans="1:29" s="163" customFormat="1">
      <c r="A103" s="211"/>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row>
    <row r="104" spans="1:29" s="163" customForma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row>
    <row r="105" spans="1:29" s="163" customForma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pans="1:29" s="163" customForma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row>
    <row r="107" spans="1:29" s="163" customForma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row>
    <row r="108" spans="1:29" s="163" customForma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row>
    <row r="109" spans="1:29" s="163" customForma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row>
    <row r="110" spans="1:29" s="163" customForma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row>
    <row r="111" spans="1:29" s="163" customFormat="1"/>
    <row r="112" spans="1:29" s="163" customFormat="1">
      <c r="A112" s="211"/>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row>
    <row r="113" spans="1:29" s="163" customForma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row>
    <row r="114" spans="1:29" s="163" customForma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row>
    <row r="115" spans="1:29" s="163" customForma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row>
    <row r="116" spans="1:29" s="163" customFormat="1"/>
    <row r="117" spans="1:29" s="163" customFormat="1" ht="14.25" customHeight="1">
      <c r="A117" s="410" t="s">
        <v>494</v>
      </c>
      <c r="B117" s="410"/>
      <c r="C117" s="410"/>
      <c r="D117" s="410"/>
      <c r="E117" s="410"/>
      <c r="F117" s="410"/>
      <c r="G117" s="410"/>
      <c r="H117" s="410"/>
      <c r="I117" s="6"/>
    </row>
    <row r="118" spans="1:29" s="163" customFormat="1" ht="15" customHeight="1">
      <c r="A118" s="410" t="s">
        <v>128</v>
      </c>
      <c r="B118" s="410"/>
      <c r="C118" s="410"/>
      <c r="D118" s="410"/>
      <c r="E118" s="410"/>
      <c r="F118" s="410"/>
      <c r="G118" s="410"/>
      <c r="H118" s="410"/>
      <c r="I118" s="6"/>
    </row>
    <row r="119" spans="1:29" s="163" customFormat="1">
      <c r="A119" s="237"/>
      <c r="B119" s="237"/>
      <c r="C119" s="237"/>
      <c r="D119" s="237"/>
      <c r="E119" s="237"/>
      <c r="F119" s="237"/>
      <c r="G119" s="237"/>
      <c r="H119" s="237"/>
      <c r="I119" s="6"/>
    </row>
    <row r="120" spans="1:29" s="74" customFormat="1">
      <c r="A120" s="409" t="s">
        <v>687</v>
      </c>
      <c r="B120" s="409"/>
      <c r="C120" s="409"/>
      <c r="D120" s="409"/>
      <c r="E120" s="409"/>
      <c r="F120" s="409"/>
      <c r="G120" s="409"/>
      <c r="H120" s="409"/>
      <c r="I120" s="409"/>
    </row>
    <row r="122" spans="1:29" ht="36">
      <c r="A122" s="163"/>
      <c r="B122" s="163"/>
      <c r="C122" s="31" t="s">
        <v>130</v>
      </c>
      <c r="D122" s="31" t="s">
        <v>131</v>
      </c>
      <c r="E122" s="31" t="s">
        <v>132</v>
      </c>
      <c r="F122" s="31" t="s">
        <v>133</v>
      </c>
      <c r="G122" s="31" t="s">
        <v>69</v>
      </c>
      <c r="H122" s="163"/>
      <c r="I122" s="163"/>
      <c r="J122" s="163"/>
      <c r="K122" s="163"/>
      <c r="L122" s="163"/>
      <c r="M122" s="163"/>
      <c r="N122" s="163"/>
      <c r="O122" s="163"/>
      <c r="P122" s="163"/>
      <c r="Q122" s="163"/>
      <c r="R122" s="163"/>
      <c r="S122" s="163"/>
      <c r="T122" s="163"/>
    </row>
    <row r="123" spans="1:29">
      <c r="A123" s="163"/>
      <c r="B123" s="336" t="s">
        <v>38</v>
      </c>
      <c r="C123" s="339">
        <v>0.27</v>
      </c>
      <c r="D123" s="340">
        <v>49984</v>
      </c>
      <c r="E123" s="341">
        <v>1.1000000000000001</v>
      </c>
      <c r="F123" s="341">
        <v>2.86</v>
      </c>
      <c r="G123" s="163"/>
      <c r="H123" s="163"/>
      <c r="I123" s="163"/>
      <c r="J123" s="163"/>
      <c r="K123" s="163"/>
      <c r="L123" s="163"/>
      <c r="M123" s="163"/>
      <c r="N123" s="163"/>
      <c r="O123" s="163"/>
      <c r="P123" s="163"/>
      <c r="Q123" s="163"/>
      <c r="R123" s="163"/>
      <c r="S123" s="163"/>
      <c r="T123" s="163"/>
    </row>
    <row r="124" spans="1:29">
      <c r="A124" s="163"/>
      <c r="B124" s="336" t="s">
        <v>35</v>
      </c>
      <c r="C124" s="339">
        <v>0.24</v>
      </c>
      <c r="D124" s="340">
        <v>54461</v>
      </c>
      <c r="E124" s="341">
        <v>1.17</v>
      </c>
      <c r="F124" s="341">
        <v>2.64</v>
      </c>
      <c r="G124" s="35"/>
      <c r="H124" s="163"/>
      <c r="I124" s="163"/>
      <c r="J124" s="163"/>
      <c r="K124" s="163"/>
      <c r="L124" s="163"/>
      <c r="M124" s="163"/>
      <c r="N124" s="163"/>
      <c r="O124" s="163"/>
      <c r="P124" s="163"/>
      <c r="Q124" s="163"/>
      <c r="R124" s="163"/>
      <c r="S124" s="163"/>
      <c r="T124" s="163"/>
    </row>
    <row r="125" spans="1:29">
      <c r="A125" s="163"/>
      <c r="B125" s="336" t="s">
        <v>34</v>
      </c>
      <c r="C125" s="339">
        <v>0.24</v>
      </c>
      <c r="D125" s="340">
        <v>62513</v>
      </c>
      <c r="E125" s="341">
        <v>1.17</v>
      </c>
      <c r="F125" s="341">
        <v>2.63</v>
      </c>
      <c r="G125" s="163"/>
      <c r="H125" s="163"/>
      <c r="I125" s="163"/>
      <c r="J125" s="163"/>
      <c r="K125" s="163"/>
      <c r="L125" s="163"/>
      <c r="M125" s="163"/>
      <c r="N125" s="163"/>
      <c r="O125" s="163"/>
      <c r="P125" s="163"/>
      <c r="Q125" s="163"/>
      <c r="R125" s="163"/>
      <c r="S125" s="163"/>
      <c r="T125" s="163"/>
    </row>
    <row r="126" spans="1:29">
      <c r="A126" s="163"/>
      <c r="B126" s="336" t="s">
        <v>26</v>
      </c>
      <c r="C126" s="339">
        <v>0.23</v>
      </c>
      <c r="D126" s="340">
        <v>62513</v>
      </c>
      <c r="E126" s="341">
        <v>1.17</v>
      </c>
      <c r="F126" s="341">
        <v>2.63</v>
      </c>
      <c r="G126" s="163"/>
      <c r="H126" s="163"/>
      <c r="I126" s="163"/>
      <c r="J126" s="163"/>
      <c r="K126" s="163"/>
      <c r="L126" s="163"/>
      <c r="M126" s="163"/>
      <c r="N126" s="163"/>
      <c r="O126" s="163"/>
      <c r="P126" s="163"/>
      <c r="Q126" s="163"/>
      <c r="R126" s="163"/>
      <c r="S126" s="163"/>
      <c r="T126" s="163"/>
    </row>
    <row r="127" spans="1:29">
      <c r="A127" s="163"/>
      <c r="B127" s="336" t="s">
        <v>18</v>
      </c>
      <c r="C127" s="339">
        <v>0.23</v>
      </c>
      <c r="D127" s="340">
        <v>67296</v>
      </c>
      <c r="E127" s="341">
        <v>1.23</v>
      </c>
      <c r="F127" s="341">
        <v>2.75</v>
      </c>
      <c r="G127" s="163"/>
      <c r="H127" s="163"/>
      <c r="I127" s="163"/>
      <c r="J127" s="163"/>
      <c r="K127" s="163"/>
      <c r="L127" s="163"/>
      <c r="M127" s="163"/>
      <c r="N127" s="163"/>
      <c r="O127" s="163"/>
      <c r="P127" s="163"/>
      <c r="Q127" s="163"/>
      <c r="R127" s="163"/>
      <c r="S127" s="163"/>
      <c r="T127" s="163"/>
    </row>
    <row r="128" spans="1:29">
      <c r="A128" s="163"/>
      <c r="B128" s="336" t="s">
        <v>21</v>
      </c>
      <c r="C128" s="339">
        <v>0.23</v>
      </c>
      <c r="D128" s="340">
        <v>67296</v>
      </c>
      <c r="E128" s="341">
        <v>1.23</v>
      </c>
      <c r="F128" s="341">
        <v>2.75</v>
      </c>
      <c r="G128" s="163"/>
      <c r="H128" s="163"/>
      <c r="I128" s="163"/>
      <c r="J128" s="163"/>
      <c r="K128" s="163"/>
      <c r="L128" s="163"/>
      <c r="M128" s="163"/>
      <c r="N128" s="163"/>
      <c r="O128" s="163"/>
      <c r="P128" s="163"/>
      <c r="Q128" s="163"/>
      <c r="R128" s="163"/>
      <c r="S128" s="163"/>
      <c r="T128" s="163"/>
    </row>
    <row r="129" spans="1:20">
      <c r="A129" s="163"/>
      <c r="B129" s="336" t="s">
        <v>27</v>
      </c>
      <c r="C129" s="339">
        <v>0.23</v>
      </c>
      <c r="D129" s="340">
        <v>58699</v>
      </c>
      <c r="E129" s="341">
        <v>1.1599999999999999</v>
      </c>
      <c r="F129" s="341">
        <v>2.56</v>
      </c>
      <c r="G129" s="163"/>
      <c r="H129" s="163"/>
      <c r="I129" s="163"/>
      <c r="J129" s="163"/>
      <c r="K129" s="163"/>
      <c r="L129" s="163"/>
      <c r="M129" s="163"/>
      <c r="N129" s="163"/>
      <c r="O129" s="163"/>
      <c r="P129" s="163"/>
      <c r="Q129" s="163"/>
      <c r="R129" s="163"/>
      <c r="S129" s="163"/>
      <c r="T129" s="163"/>
    </row>
    <row r="130" spans="1:20">
      <c r="A130" s="163"/>
      <c r="B130" s="336" t="s">
        <v>31</v>
      </c>
      <c r="C130" s="339">
        <v>0.22</v>
      </c>
      <c r="D130" s="340">
        <v>57637</v>
      </c>
      <c r="E130" s="341">
        <v>0.97</v>
      </c>
      <c r="F130" s="341">
        <v>2.2999999999999998</v>
      </c>
      <c r="G130" s="163"/>
      <c r="H130" s="163"/>
      <c r="I130" s="163"/>
      <c r="J130" s="163"/>
      <c r="K130" s="163"/>
      <c r="L130" s="163"/>
      <c r="M130" s="163"/>
      <c r="N130" s="163"/>
      <c r="O130" s="163"/>
      <c r="P130" s="163"/>
      <c r="Q130" s="163"/>
      <c r="R130" s="163"/>
      <c r="S130" s="163"/>
      <c r="T130" s="163"/>
    </row>
    <row r="131" spans="1:20" s="163" customFormat="1">
      <c r="B131" s="336" t="s">
        <v>22</v>
      </c>
      <c r="C131" s="339">
        <v>0.22</v>
      </c>
      <c r="D131" s="340">
        <v>62513</v>
      </c>
      <c r="E131" s="341">
        <v>1.17</v>
      </c>
      <c r="F131" s="341">
        <v>2.63</v>
      </c>
    </row>
    <row r="132" spans="1:20">
      <c r="A132" s="163"/>
      <c r="B132" s="336" t="s">
        <v>32</v>
      </c>
      <c r="C132" s="342">
        <v>0.21</v>
      </c>
      <c r="D132" s="340">
        <v>62513</v>
      </c>
      <c r="E132" s="341">
        <v>1.17</v>
      </c>
      <c r="F132" s="341">
        <v>2.63</v>
      </c>
      <c r="G132" s="163"/>
      <c r="H132" s="163"/>
      <c r="I132" s="163"/>
      <c r="J132" s="163"/>
      <c r="K132" s="163"/>
      <c r="L132" s="163"/>
      <c r="M132" s="163"/>
      <c r="N132" s="163"/>
      <c r="O132" s="163"/>
      <c r="P132" s="163"/>
      <c r="Q132" s="163"/>
      <c r="R132" s="163"/>
      <c r="S132" s="163"/>
      <c r="T132" s="163"/>
    </row>
    <row r="133" spans="1:20">
      <c r="A133" s="163"/>
      <c r="B133" s="336" t="s">
        <v>24</v>
      </c>
      <c r="C133" s="339">
        <v>0.21</v>
      </c>
      <c r="D133" s="340">
        <v>67296</v>
      </c>
      <c r="E133" s="341">
        <v>1.23</v>
      </c>
      <c r="F133" s="341">
        <v>2.75</v>
      </c>
      <c r="G133" s="163"/>
      <c r="H133" s="163"/>
      <c r="I133" s="163"/>
      <c r="J133" s="163"/>
      <c r="K133" s="163"/>
      <c r="L133" s="163"/>
      <c r="M133" s="163"/>
      <c r="N133" s="163"/>
      <c r="O133" s="163"/>
      <c r="P133" s="163"/>
      <c r="Q133" s="163"/>
      <c r="R133" s="163"/>
      <c r="S133" s="163"/>
      <c r="T133" s="163"/>
    </row>
    <row r="134" spans="1:20">
      <c r="A134" s="163"/>
      <c r="B134" s="336" t="s">
        <v>19</v>
      </c>
      <c r="C134" s="339">
        <v>0.21</v>
      </c>
      <c r="D134" s="340">
        <v>67296</v>
      </c>
      <c r="E134" s="341">
        <v>1.23</v>
      </c>
      <c r="F134" s="341">
        <v>2.75</v>
      </c>
      <c r="G134" s="163"/>
      <c r="H134" s="163"/>
      <c r="I134" s="163"/>
      <c r="J134" s="163"/>
      <c r="K134" s="163"/>
      <c r="L134" s="163"/>
      <c r="M134" s="163"/>
      <c r="N134" s="163"/>
      <c r="O134" s="163"/>
      <c r="P134" s="163"/>
      <c r="Q134" s="163"/>
      <c r="R134" s="163"/>
      <c r="S134" s="163"/>
      <c r="T134" s="163"/>
    </row>
    <row r="135" spans="1:20">
      <c r="A135" s="163"/>
      <c r="B135" s="336" t="s">
        <v>30</v>
      </c>
      <c r="C135" s="339">
        <v>0.21</v>
      </c>
      <c r="D135" s="340">
        <v>67296</v>
      </c>
      <c r="E135" s="341">
        <v>1.23</v>
      </c>
      <c r="F135" s="341">
        <v>2.75</v>
      </c>
      <c r="G135" s="163"/>
      <c r="H135" s="163"/>
      <c r="I135" s="163"/>
      <c r="J135" s="163"/>
      <c r="K135" s="163"/>
      <c r="L135" s="163"/>
      <c r="M135" s="163"/>
      <c r="N135" s="163"/>
      <c r="O135" s="163"/>
      <c r="P135" s="163"/>
      <c r="Q135" s="163"/>
      <c r="R135" s="163"/>
      <c r="S135" s="163"/>
      <c r="T135" s="163"/>
    </row>
    <row r="136" spans="1:20">
      <c r="A136" s="163"/>
      <c r="B136" s="336" t="s">
        <v>20</v>
      </c>
      <c r="C136" s="339">
        <v>0.21</v>
      </c>
      <c r="D136" s="340">
        <v>67296</v>
      </c>
      <c r="E136" s="341">
        <v>1.23</v>
      </c>
      <c r="F136" s="341">
        <v>2.75</v>
      </c>
      <c r="G136" s="163"/>
      <c r="H136" s="163"/>
      <c r="I136" s="163"/>
      <c r="J136" s="163"/>
      <c r="K136" s="163"/>
      <c r="L136" s="163"/>
      <c r="M136" s="163"/>
      <c r="N136" s="163"/>
      <c r="O136" s="163"/>
      <c r="P136" s="163"/>
      <c r="Q136" s="163"/>
      <c r="R136" s="163"/>
      <c r="S136" s="163"/>
      <c r="T136" s="163"/>
    </row>
    <row r="137" spans="1:20">
      <c r="A137" s="163"/>
      <c r="B137" s="336" t="s">
        <v>25</v>
      </c>
      <c r="C137" s="339">
        <v>0.19</v>
      </c>
      <c r="D137" s="340">
        <v>67296</v>
      </c>
      <c r="E137" s="341">
        <v>1.23</v>
      </c>
      <c r="F137" s="341">
        <v>2.75</v>
      </c>
      <c r="G137" s="163"/>
      <c r="H137" s="163"/>
      <c r="I137" s="163"/>
      <c r="J137" s="163"/>
      <c r="K137" s="163"/>
      <c r="L137" s="163"/>
      <c r="M137" s="163"/>
      <c r="N137" s="163"/>
      <c r="O137" s="163"/>
      <c r="P137" s="163"/>
      <c r="Q137" s="163"/>
      <c r="R137" s="163"/>
      <c r="S137" s="163"/>
      <c r="T137" s="163"/>
    </row>
    <row r="138" spans="1:20">
      <c r="A138" s="163"/>
      <c r="B138" s="336" t="s">
        <v>29</v>
      </c>
      <c r="C138" s="339">
        <v>0.18</v>
      </c>
      <c r="D138" s="340">
        <v>72804</v>
      </c>
      <c r="E138" s="341">
        <v>1.2</v>
      </c>
      <c r="F138" s="341">
        <v>2.69</v>
      </c>
      <c r="G138" s="163"/>
      <c r="H138" s="163"/>
      <c r="I138" s="163"/>
      <c r="J138" s="163"/>
      <c r="K138" s="163"/>
      <c r="L138" s="163"/>
      <c r="M138" s="163"/>
      <c r="N138" s="163"/>
      <c r="O138" s="163"/>
      <c r="P138" s="163"/>
      <c r="Q138" s="163"/>
      <c r="R138" s="163"/>
      <c r="S138" s="163"/>
      <c r="T138" s="163"/>
    </row>
    <row r="139" spans="1:20">
      <c r="A139" s="163"/>
      <c r="B139" s="336" t="s">
        <v>37</v>
      </c>
      <c r="C139" s="339">
        <v>0.18</v>
      </c>
      <c r="D139" s="340">
        <v>67296</v>
      </c>
      <c r="E139" s="341">
        <v>1.23</v>
      </c>
      <c r="F139" s="341">
        <v>2.75</v>
      </c>
      <c r="G139" s="163"/>
      <c r="H139" s="163"/>
      <c r="I139" s="163"/>
      <c r="J139" s="163"/>
      <c r="K139" s="163"/>
      <c r="L139" s="163"/>
      <c r="M139" s="163"/>
      <c r="N139" s="163"/>
      <c r="O139" s="163"/>
      <c r="P139" s="163"/>
      <c r="Q139" s="163"/>
      <c r="R139" s="163"/>
      <c r="S139" s="163"/>
      <c r="T139" s="163"/>
    </row>
    <row r="140" spans="1:20">
      <c r="A140" s="163"/>
      <c r="B140" s="336" t="s">
        <v>28</v>
      </c>
      <c r="C140" s="339">
        <v>0.18</v>
      </c>
      <c r="D140" s="340">
        <v>67296</v>
      </c>
      <c r="E140" s="341">
        <v>1.23</v>
      </c>
      <c r="F140" s="341">
        <v>2.75</v>
      </c>
      <c r="G140" s="163"/>
      <c r="H140" s="163"/>
      <c r="I140" s="163"/>
      <c r="J140" s="163"/>
      <c r="K140" s="163"/>
      <c r="L140" s="163"/>
      <c r="M140" s="163"/>
      <c r="N140" s="163"/>
      <c r="O140" s="163"/>
      <c r="P140" s="163"/>
      <c r="Q140" s="163"/>
      <c r="R140" s="163"/>
      <c r="S140" s="163"/>
      <c r="T140" s="163"/>
    </row>
    <row r="141" spans="1:20">
      <c r="A141" s="163"/>
      <c r="B141" s="336" t="s">
        <v>23</v>
      </c>
      <c r="C141" s="339">
        <v>0.17</v>
      </c>
      <c r="D141" s="340">
        <v>67296</v>
      </c>
      <c r="E141" s="341">
        <v>1.23</v>
      </c>
      <c r="F141" s="341">
        <v>2.75</v>
      </c>
      <c r="G141" s="163"/>
      <c r="H141" s="163"/>
      <c r="I141" s="163"/>
      <c r="J141" s="163"/>
      <c r="K141" s="163"/>
      <c r="L141" s="163"/>
      <c r="M141" s="163"/>
      <c r="N141" s="163"/>
      <c r="O141" s="163"/>
      <c r="P141" s="163"/>
      <c r="Q141" s="163"/>
      <c r="R141" s="163"/>
      <c r="S141" s="163"/>
      <c r="T141" s="163"/>
    </row>
    <row r="142" spans="1:20" s="282" customFormat="1">
      <c r="B142" s="343" t="s">
        <v>33</v>
      </c>
      <c r="D142" s="345">
        <v>67296</v>
      </c>
      <c r="E142" s="346">
        <v>1.23</v>
      </c>
      <c r="F142" s="346">
        <v>2.75</v>
      </c>
      <c r="G142" s="344">
        <v>0.15</v>
      </c>
    </row>
    <row r="143" spans="1:20">
      <c r="A143" s="163"/>
      <c r="B143" s="336" t="s">
        <v>36</v>
      </c>
      <c r="C143" s="339">
        <v>0.11</v>
      </c>
      <c r="D143" s="340">
        <v>67296</v>
      </c>
      <c r="E143" s="341">
        <v>1.23</v>
      </c>
      <c r="F143" s="341">
        <v>2.75</v>
      </c>
      <c r="G143" s="163"/>
      <c r="H143" s="163"/>
      <c r="I143" s="163"/>
      <c r="J143" s="163"/>
      <c r="K143" s="163"/>
      <c r="L143" s="163"/>
      <c r="M143" s="163"/>
      <c r="N143" s="163"/>
      <c r="O143" s="163"/>
      <c r="P143" s="163"/>
      <c r="Q143" s="163"/>
      <c r="R143" s="163"/>
      <c r="S143" s="163"/>
      <c r="T143" s="163"/>
    </row>
    <row r="145" spans="1:20" ht="14.25" customHeight="1">
      <c r="A145" s="410" t="s">
        <v>688</v>
      </c>
      <c r="B145" s="410"/>
      <c r="C145" s="410"/>
      <c r="D145" s="410"/>
      <c r="E145" s="410"/>
      <c r="F145" s="410"/>
      <c r="G145" s="410"/>
      <c r="H145" s="410"/>
      <c r="I145" s="6"/>
      <c r="J145" s="163"/>
      <c r="K145" s="163"/>
      <c r="L145" s="163"/>
      <c r="M145" s="163"/>
      <c r="N145" s="163"/>
      <c r="O145" s="163"/>
      <c r="P145" s="163"/>
      <c r="Q145" s="163"/>
      <c r="R145" s="163"/>
      <c r="S145" s="163"/>
      <c r="T145" s="163"/>
    </row>
    <row r="146" spans="1:20">
      <c r="A146" s="410" t="s">
        <v>134</v>
      </c>
      <c r="B146" s="410"/>
      <c r="C146" s="410"/>
      <c r="D146" s="410"/>
      <c r="E146" s="410"/>
      <c r="F146" s="410"/>
      <c r="G146" s="410"/>
      <c r="H146" s="410"/>
      <c r="I146" s="6"/>
      <c r="J146" s="163"/>
      <c r="K146" s="163"/>
      <c r="L146" s="163"/>
      <c r="M146" s="163"/>
      <c r="N146" s="163"/>
      <c r="O146" s="163"/>
      <c r="P146" s="163"/>
      <c r="Q146" s="163"/>
      <c r="R146" s="163"/>
      <c r="S146" s="163"/>
      <c r="T146" s="163"/>
    </row>
    <row r="149" spans="1:20" s="74" customFormat="1">
      <c r="A149" s="409" t="s">
        <v>495</v>
      </c>
      <c r="B149" s="409"/>
      <c r="C149" s="409"/>
      <c r="D149" s="409"/>
      <c r="E149" s="409"/>
      <c r="F149" s="409"/>
      <c r="G149" s="409"/>
      <c r="H149" s="409"/>
      <c r="I149" s="409"/>
    </row>
    <row r="151" spans="1:20">
      <c r="A151" s="163"/>
      <c r="B151" s="423" t="s">
        <v>135</v>
      </c>
      <c r="C151" s="423"/>
      <c r="D151" s="37"/>
      <c r="E151" s="37"/>
      <c r="F151" s="37"/>
      <c r="G151" s="163"/>
      <c r="H151" s="163"/>
      <c r="I151" s="163"/>
      <c r="J151" s="163"/>
      <c r="K151" s="163"/>
      <c r="L151" s="163"/>
      <c r="M151" s="163"/>
      <c r="N151" s="163"/>
      <c r="O151" s="163"/>
      <c r="P151" s="163"/>
      <c r="Q151" s="163"/>
      <c r="R151" s="163"/>
      <c r="S151" s="163"/>
      <c r="T151" s="163"/>
    </row>
    <row r="152" spans="1:20" ht="60">
      <c r="A152" s="163"/>
      <c r="B152" s="31" t="s">
        <v>136</v>
      </c>
      <c r="C152" s="31" t="s">
        <v>137</v>
      </c>
      <c r="D152" s="195" t="s">
        <v>135</v>
      </c>
      <c r="E152" s="31" t="s">
        <v>138</v>
      </c>
      <c r="F152" s="31" t="s">
        <v>139</v>
      </c>
      <c r="G152" s="31" t="s">
        <v>140</v>
      </c>
      <c r="H152" s="20" t="s">
        <v>69</v>
      </c>
      <c r="I152" s="20"/>
      <c r="J152" s="163"/>
      <c r="K152" s="163"/>
      <c r="L152" s="163"/>
      <c r="M152" s="163"/>
      <c r="N152" s="163"/>
      <c r="O152" s="163"/>
      <c r="P152" s="163"/>
      <c r="Q152" s="163"/>
      <c r="R152" s="163"/>
      <c r="S152" s="163"/>
      <c r="T152" s="163"/>
    </row>
    <row r="153" spans="1:20">
      <c r="A153" s="279" t="s">
        <v>36</v>
      </c>
      <c r="B153" s="279" t="s">
        <v>581</v>
      </c>
      <c r="C153" s="279" t="s">
        <v>582</v>
      </c>
      <c r="D153" s="312">
        <v>6912</v>
      </c>
      <c r="E153" s="279" t="s">
        <v>583</v>
      </c>
      <c r="F153" s="313">
        <v>0.68</v>
      </c>
      <c r="G153" s="313">
        <v>0.53</v>
      </c>
      <c r="H153" s="9"/>
      <c r="I153" s="232"/>
      <c r="J153" s="163"/>
      <c r="K153" s="163"/>
      <c r="L153" s="163"/>
      <c r="M153" s="163"/>
      <c r="N153" s="163"/>
      <c r="O153" s="163"/>
      <c r="P153" s="163"/>
      <c r="Q153" s="163"/>
      <c r="R153" s="163"/>
      <c r="S153" s="163"/>
      <c r="T153" s="163"/>
    </row>
    <row r="154" spans="1:20">
      <c r="A154" s="33" t="s">
        <v>33</v>
      </c>
      <c r="B154" s="33" t="s">
        <v>584</v>
      </c>
      <c r="C154" s="33" t="s">
        <v>585</v>
      </c>
      <c r="E154" s="33" t="s">
        <v>583</v>
      </c>
      <c r="F154" s="314">
        <v>1</v>
      </c>
      <c r="G154" s="314">
        <v>0.85</v>
      </c>
      <c r="H154" s="312">
        <v>10139</v>
      </c>
      <c r="I154" s="232"/>
      <c r="J154" s="163"/>
      <c r="K154" s="163"/>
      <c r="L154" s="163"/>
      <c r="M154" s="163"/>
      <c r="N154" s="163"/>
      <c r="O154" s="163"/>
      <c r="P154" s="163"/>
      <c r="Q154" s="163"/>
      <c r="R154" s="163"/>
      <c r="S154" s="163"/>
      <c r="T154" s="163"/>
    </row>
    <row r="155" spans="1:20">
      <c r="A155" s="279" t="s">
        <v>23</v>
      </c>
      <c r="B155" s="279" t="s">
        <v>586</v>
      </c>
      <c r="C155" s="279" t="s">
        <v>587</v>
      </c>
      <c r="D155" s="312">
        <v>11584</v>
      </c>
      <c r="E155" s="279" t="s">
        <v>583</v>
      </c>
      <c r="F155" s="313">
        <v>1.1499999999999999</v>
      </c>
      <c r="G155" s="313">
        <v>1</v>
      </c>
      <c r="H155" s="9"/>
      <c r="I155" s="232"/>
      <c r="J155" s="163"/>
      <c r="K155" s="163"/>
      <c r="L155" s="163"/>
      <c r="M155" s="163"/>
      <c r="N155" s="163"/>
      <c r="O155" s="163"/>
      <c r="P155" s="163"/>
      <c r="Q155" s="163"/>
      <c r="R155" s="163"/>
      <c r="S155" s="163"/>
      <c r="T155" s="163"/>
    </row>
    <row r="156" spans="1:20">
      <c r="A156" s="279" t="s">
        <v>28</v>
      </c>
      <c r="B156" s="279" t="s">
        <v>588</v>
      </c>
      <c r="C156" s="279" t="s">
        <v>589</v>
      </c>
      <c r="D156" s="312">
        <v>11658</v>
      </c>
      <c r="E156" s="279" t="s">
        <v>583</v>
      </c>
      <c r="F156" s="313">
        <v>1.1499999999999999</v>
      </c>
      <c r="G156" s="313">
        <v>1</v>
      </c>
      <c r="H156" s="9"/>
      <c r="I156" s="232"/>
      <c r="J156" s="163"/>
      <c r="K156" s="163"/>
      <c r="L156" s="163"/>
      <c r="M156" s="163"/>
      <c r="N156" s="163"/>
      <c r="O156" s="163"/>
      <c r="P156" s="163"/>
      <c r="Q156" s="163"/>
      <c r="R156" s="163"/>
      <c r="S156" s="163"/>
      <c r="T156" s="163"/>
    </row>
    <row r="157" spans="1:20">
      <c r="A157" s="279" t="s">
        <v>37</v>
      </c>
      <c r="B157" s="279" t="s">
        <v>590</v>
      </c>
      <c r="C157" s="279" t="s">
        <v>591</v>
      </c>
      <c r="D157" s="312">
        <v>11672</v>
      </c>
      <c r="E157" s="279" t="s">
        <v>583</v>
      </c>
      <c r="F157" s="313">
        <v>1.1599999999999999</v>
      </c>
      <c r="G157" s="313">
        <v>1.01</v>
      </c>
      <c r="H157" s="9"/>
      <c r="I157" s="232"/>
      <c r="J157" s="163"/>
      <c r="K157" s="163"/>
      <c r="L157" s="163"/>
      <c r="M157" s="163"/>
      <c r="N157" s="163"/>
      <c r="O157" s="163"/>
      <c r="P157" s="163"/>
      <c r="Q157" s="163"/>
      <c r="R157" s="163"/>
      <c r="S157" s="163"/>
      <c r="T157" s="163"/>
    </row>
    <row r="158" spans="1:20">
      <c r="A158" s="279" t="s">
        <v>32</v>
      </c>
      <c r="B158" s="279" t="s">
        <v>592</v>
      </c>
      <c r="C158" s="279" t="s">
        <v>593</v>
      </c>
      <c r="D158" s="312">
        <v>12657</v>
      </c>
      <c r="E158" s="279" t="s">
        <v>594</v>
      </c>
      <c r="F158" s="313">
        <v>1.35</v>
      </c>
      <c r="G158" s="313">
        <v>1.2</v>
      </c>
      <c r="H158" s="9"/>
      <c r="I158" s="232"/>
      <c r="J158" s="163"/>
      <c r="K158" s="163"/>
      <c r="L158" s="163"/>
      <c r="M158" s="163"/>
      <c r="N158" s="163"/>
      <c r="O158" s="163"/>
      <c r="P158" s="163"/>
      <c r="Q158" s="163"/>
      <c r="R158" s="163"/>
      <c r="S158" s="163"/>
      <c r="T158" s="163"/>
    </row>
    <row r="159" spans="1:20">
      <c r="A159" s="279" t="s">
        <v>31</v>
      </c>
      <c r="B159" s="279" t="s">
        <v>595</v>
      </c>
      <c r="C159" s="279" t="s">
        <v>596</v>
      </c>
      <c r="D159" s="312">
        <v>12658</v>
      </c>
      <c r="E159" s="279" t="s">
        <v>597</v>
      </c>
      <c r="F159" s="313">
        <v>1.46</v>
      </c>
      <c r="G159" s="313">
        <v>1.31</v>
      </c>
      <c r="H159" s="9"/>
      <c r="I159" s="232"/>
      <c r="J159" s="163"/>
      <c r="K159" s="163"/>
      <c r="L159" s="163"/>
      <c r="M159" s="163"/>
      <c r="N159" s="163"/>
      <c r="O159" s="163"/>
      <c r="P159" s="163"/>
      <c r="Q159" s="163"/>
      <c r="R159" s="163"/>
      <c r="S159" s="163"/>
      <c r="T159" s="163"/>
    </row>
    <row r="160" spans="1:20">
      <c r="A160" s="279" t="s">
        <v>25</v>
      </c>
      <c r="B160" s="279" t="s">
        <v>598</v>
      </c>
      <c r="C160" s="279" t="s">
        <v>599</v>
      </c>
      <c r="D160" s="312">
        <v>12680</v>
      </c>
      <c r="E160" s="279" t="s">
        <v>583</v>
      </c>
      <c r="F160" s="313">
        <v>1.26</v>
      </c>
      <c r="G160" s="313">
        <v>1.1100000000000001</v>
      </c>
      <c r="H160" s="9"/>
      <c r="I160" s="232"/>
      <c r="J160" s="163"/>
      <c r="K160" s="163"/>
      <c r="L160" s="163"/>
      <c r="M160" s="163"/>
      <c r="N160" s="163"/>
      <c r="O160" s="163"/>
      <c r="P160" s="163"/>
      <c r="Q160" s="163"/>
      <c r="R160" s="163"/>
      <c r="S160" s="163"/>
      <c r="T160" s="163"/>
    </row>
    <row r="161" spans="1:20">
      <c r="A161" s="279" t="s">
        <v>29</v>
      </c>
      <c r="B161" s="279" t="s">
        <v>600</v>
      </c>
      <c r="C161" s="279" t="s">
        <v>601</v>
      </c>
      <c r="D161" s="312">
        <v>12778</v>
      </c>
      <c r="E161" s="279" t="s">
        <v>602</v>
      </c>
      <c r="F161" s="313">
        <v>1.17</v>
      </c>
      <c r="G161" s="313">
        <v>1.02</v>
      </c>
      <c r="H161" s="9"/>
      <c r="I161" s="232"/>
      <c r="J161" s="163"/>
      <c r="K161" s="163"/>
      <c r="L161" s="163"/>
      <c r="M161" s="163"/>
      <c r="N161" s="163"/>
      <c r="O161" s="163"/>
      <c r="P161" s="163"/>
      <c r="Q161" s="163"/>
      <c r="R161" s="163"/>
      <c r="S161" s="163"/>
      <c r="T161" s="163"/>
    </row>
    <row r="162" spans="1:20" s="163" customFormat="1">
      <c r="A162" s="279" t="s">
        <v>35</v>
      </c>
      <c r="B162" s="279" t="s">
        <v>603</v>
      </c>
      <c r="C162" s="279" t="s">
        <v>604</v>
      </c>
      <c r="D162" s="312">
        <v>12807</v>
      </c>
      <c r="E162" s="279" t="s">
        <v>605</v>
      </c>
      <c r="F162" s="313">
        <v>1.57</v>
      </c>
      <c r="G162" s="313">
        <v>1.42</v>
      </c>
      <c r="H162" s="9"/>
      <c r="I162" s="232"/>
    </row>
    <row r="163" spans="1:20">
      <c r="A163" s="279" t="s">
        <v>27</v>
      </c>
      <c r="B163" s="279" t="s">
        <v>606</v>
      </c>
      <c r="C163" s="279" t="s">
        <v>607</v>
      </c>
      <c r="D163" s="312">
        <v>13524</v>
      </c>
      <c r="E163" s="279" t="s">
        <v>608</v>
      </c>
      <c r="F163" s="313">
        <v>1.54</v>
      </c>
      <c r="G163" s="313">
        <v>1.39</v>
      </c>
      <c r="H163" s="9"/>
      <c r="I163" s="232"/>
      <c r="J163" s="163"/>
      <c r="K163" s="163"/>
      <c r="L163" s="163"/>
      <c r="M163" s="163"/>
      <c r="N163" s="163"/>
      <c r="O163" s="163"/>
      <c r="P163" s="163"/>
      <c r="Q163" s="163"/>
      <c r="R163" s="163"/>
      <c r="S163" s="163"/>
      <c r="T163" s="163"/>
    </row>
    <row r="164" spans="1:20">
      <c r="A164" s="279" t="s">
        <v>38</v>
      </c>
      <c r="B164" s="279" t="s">
        <v>609</v>
      </c>
      <c r="C164" s="279" t="s">
        <v>610</v>
      </c>
      <c r="D164" s="312">
        <v>13568</v>
      </c>
      <c r="E164" s="279" t="s">
        <v>611</v>
      </c>
      <c r="F164" s="313">
        <v>1.81</v>
      </c>
      <c r="G164" s="313">
        <v>1.66</v>
      </c>
      <c r="H164" s="9"/>
      <c r="I164" s="232"/>
      <c r="J164" s="163"/>
      <c r="K164" s="163"/>
      <c r="L164" s="163"/>
      <c r="M164" s="163"/>
      <c r="N164" s="163"/>
      <c r="O164" s="163"/>
      <c r="P164" s="163"/>
      <c r="Q164" s="163"/>
      <c r="R164" s="163"/>
      <c r="S164" s="163"/>
      <c r="T164" s="163"/>
    </row>
    <row r="165" spans="1:20">
      <c r="A165" s="279" t="s">
        <v>22</v>
      </c>
      <c r="B165" s="279" t="s">
        <v>612</v>
      </c>
      <c r="C165" s="279" t="s">
        <v>613</v>
      </c>
      <c r="D165" s="312">
        <v>13607</v>
      </c>
      <c r="E165" s="279" t="s">
        <v>594</v>
      </c>
      <c r="F165" s="313">
        <v>1.45</v>
      </c>
      <c r="G165" s="313">
        <v>1.3</v>
      </c>
      <c r="H165" s="9"/>
      <c r="I165" s="232"/>
      <c r="J165" s="163"/>
      <c r="K165" s="163"/>
      <c r="L165" s="163"/>
      <c r="M165" s="163"/>
      <c r="N165" s="163"/>
      <c r="O165" s="163"/>
      <c r="P165" s="163"/>
      <c r="Q165" s="163"/>
      <c r="R165" s="163"/>
      <c r="S165" s="163"/>
      <c r="T165" s="163"/>
    </row>
    <row r="166" spans="1:20">
      <c r="A166" s="279" t="s">
        <v>24</v>
      </c>
      <c r="B166" s="279" t="s">
        <v>614</v>
      </c>
      <c r="C166" s="279" t="s">
        <v>615</v>
      </c>
      <c r="D166" s="312">
        <v>13686</v>
      </c>
      <c r="E166" s="279" t="s">
        <v>583</v>
      </c>
      <c r="F166" s="313">
        <v>1.36</v>
      </c>
      <c r="G166" s="313">
        <v>1.21</v>
      </c>
      <c r="H166" s="9"/>
      <c r="I166" s="232"/>
      <c r="J166" s="163"/>
      <c r="K166" s="163"/>
      <c r="L166" s="163"/>
      <c r="M166" s="163"/>
      <c r="N166" s="163"/>
      <c r="O166" s="163"/>
      <c r="P166" s="163"/>
      <c r="Q166" s="163"/>
      <c r="R166" s="163"/>
      <c r="S166" s="163"/>
      <c r="T166" s="163"/>
    </row>
    <row r="167" spans="1:20">
      <c r="A167" s="279" t="s">
        <v>19</v>
      </c>
      <c r="B167" s="279" t="s">
        <v>616</v>
      </c>
      <c r="C167" s="279" t="s">
        <v>617</v>
      </c>
      <c r="D167" s="312">
        <v>13735</v>
      </c>
      <c r="E167" s="279" t="s">
        <v>583</v>
      </c>
      <c r="F167" s="313">
        <v>1.36</v>
      </c>
      <c r="G167" s="313">
        <v>1.21</v>
      </c>
      <c r="H167" s="9"/>
      <c r="I167" s="232"/>
      <c r="J167" s="163"/>
      <c r="K167" s="163"/>
      <c r="L167" s="163"/>
      <c r="M167" s="163"/>
      <c r="N167" s="163"/>
      <c r="O167" s="163"/>
      <c r="P167" s="163"/>
      <c r="Q167" s="163"/>
      <c r="R167" s="163"/>
      <c r="S167" s="163"/>
      <c r="T167" s="163"/>
    </row>
    <row r="168" spans="1:20">
      <c r="A168" s="279" t="s">
        <v>20</v>
      </c>
      <c r="B168" s="279" t="s">
        <v>618</v>
      </c>
      <c r="C168" s="279" t="s">
        <v>619</v>
      </c>
      <c r="D168" s="312">
        <v>13789</v>
      </c>
      <c r="E168" s="279" t="s">
        <v>583</v>
      </c>
      <c r="F168" s="313">
        <v>1.37</v>
      </c>
      <c r="G168" s="313">
        <v>1.22</v>
      </c>
      <c r="H168" s="9"/>
      <c r="I168" s="232"/>
      <c r="J168" s="163"/>
      <c r="K168" s="163"/>
      <c r="L168" s="163"/>
      <c r="M168" s="163"/>
      <c r="N168" s="163"/>
      <c r="O168" s="163"/>
      <c r="P168" s="163"/>
      <c r="Q168" s="163"/>
      <c r="R168" s="163"/>
      <c r="S168" s="163"/>
      <c r="T168" s="163"/>
    </row>
    <row r="169" spans="1:20">
      <c r="A169" s="279" t="s">
        <v>30</v>
      </c>
      <c r="B169" s="279" t="s">
        <v>620</v>
      </c>
      <c r="C169" s="279" t="s">
        <v>621</v>
      </c>
      <c r="D169" s="312">
        <v>14173</v>
      </c>
      <c r="E169" s="279" t="s">
        <v>583</v>
      </c>
      <c r="F169" s="313">
        <v>1.4</v>
      </c>
      <c r="G169" s="313">
        <v>1.25</v>
      </c>
      <c r="H169" s="9"/>
      <c r="I169" s="232"/>
      <c r="J169" s="163"/>
      <c r="K169" s="163"/>
      <c r="L169" s="163"/>
      <c r="M169" s="163"/>
      <c r="N169" s="163"/>
      <c r="O169" s="163"/>
      <c r="P169" s="163"/>
      <c r="Q169" s="163"/>
      <c r="R169" s="163"/>
      <c r="S169" s="163"/>
      <c r="T169" s="163"/>
    </row>
    <row r="170" spans="1:20">
      <c r="A170" s="279" t="s">
        <v>26</v>
      </c>
      <c r="B170" s="279" t="s">
        <v>622</v>
      </c>
      <c r="C170" s="279" t="s">
        <v>623</v>
      </c>
      <c r="D170" s="312">
        <v>14329</v>
      </c>
      <c r="E170" s="279" t="s">
        <v>594</v>
      </c>
      <c r="F170" s="313">
        <v>1.53</v>
      </c>
      <c r="G170" s="313">
        <v>1.38</v>
      </c>
      <c r="H170" s="9"/>
      <c r="I170" s="232"/>
      <c r="J170" s="163"/>
      <c r="K170" s="163"/>
      <c r="L170" s="163"/>
      <c r="M170" s="163"/>
      <c r="N170" s="163"/>
      <c r="O170" s="163"/>
      <c r="P170" s="163"/>
      <c r="Q170" s="163"/>
      <c r="R170" s="163"/>
      <c r="S170" s="163"/>
      <c r="T170" s="163"/>
    </row>
    <row r="171" spans="1:20">
      <c r="A171" s="279" t="s">
        <v>34</v>
      </c>
      <c r="B171" s="279" t="s">
        <v>624</v>
      </c>
      <c r="C171" s="279" t="s">
        <v>625</v>
      </c>
      <c r="D171" s="312">
        <v>14559</v>
      </c>
      <c r="E171" s="279" t="s">
        <v>594</v>
      </c>
      <c r="F171" s="313">
        <v>1.55</v>
      </c>
      <c r="G171" s="313">
        <v>1.4</v>
      </c>
      <c r="H171" s="9"/>
      <c r="I171" s="232"/>
      <c r="J171" s="163"/>
      <c r="K171" s="163"/>
      <c r="L171" s="163"/>
      <c r="M171" s="163"/>
      <c r="N171" s="163"/>
      <c r="O171" s="163"/>
      <c r="P171" s="163"/>
      <c r="Q171" s="163"/>
      <c r="R171" s="163"/>
      <c r="S171" s="163"/>
      <c r="T171" s="163"/>
    </row>
    <row r="172" spans="1:20">
      <c r="A172" s="279" t="s">
        <v>21</v>
      </c>
      <c r="B172" s="279" t="s">
        <v>626</v>
      </c>
      <c r="C172" s="279" t="s">
        <v>627</v>
      </c>
      <c r="D172" s="312">
        <v>15068</v>
      </c>
      <c r="E172" s="279" t="s">
        <v>583</v>
      </c>
      <c r="F172" s="313">
        <v>1.49</v>
      </c>
      <c r="G172" s="313">
        <v>1.34</v>
      </c>
      <c r="H172" s="9"/>
      <c r="I172" s="232"/>
      <c r="J172" s="163"/>
      <c r="K172" s="163"/>
      <c r="L172" s="163"/>
      <c r="M172" s="163"/>
      <c r="N172" s="163"/>
      <c r="O172" s="163"/>
      <c r="P172" s="163"/>
      <c r="Q172" s="163"/>
      <c r="R172" s="163"/>
      <c r="S172" s="163"/>
      <c r="T172" s="163"/>
    </row>
    <row r="173" spans="1:20">
      <c r="A173" s="279" t="s">
        <v>18</v>
      </c>
      <c r="B173" s="279" t="s">
        <v>628</v>
      </c>
      <c r="C173" s="279" t="s">
        <v>629</v>
      </c>
      <c r="D173" s="312">
        <v>15283</v>
      </c>
      <c r="E173" s="279" t="s">
        <v>583</v>
      </c>
      <c r="F173" s="313">
        <v>1.51</v>
      </c>
      <c r="G173" s="313">
        <v>1.36</v>
      </c>
      <c r="H173" s="9"/>
      <c r="I173" s="232"/>
      <c r="J173" s="163"/>
      <c r="K173" s="163"/>
      <c r="L173" s="163"/>
      <c r="M173" s="163"/>
      <c r="N173" s="163"/>
      <c r="O173" s="163"/>
      <c r="P173" s="163"/>
      <c r="Q173" s="163"/>
      <c r="R173" s="163"/>
      <c r="S173" s="163"/>
      <c r="T173" s="163"/>
    </row>
    <row r="176" spans="1:20" ht="39.65" customHeight="1">
      <c r="A176" s="410" t="s">
        <v>496</v>
      </c>
      <c r="B176" s="410"/>
      <c r="C176" s="410"/>
      <c r="D176" s="410"/>
      <c r="E176" s="410"/>
      <c r="F176" s="410"/>
      <c r="G176" s="410"/>
      <c r="H176" s="410"/>
      <c r="I176" s="6"/>
      <c r="J176" s="163"/>
      <c r="K176" s="163"/>
      <c r="L176" s="163"/>
      <c r="M176" s="163"/>
      <c r="N176" s="163"/>
      <c r="O176" s="163"/>
      <c r="P176" s="163"/>
      <c r="Q176" s="163"/>
      <c r="R176" s="163"/>
      <c r="S176" s="163"/>
      <c r="T176" s="163"/>
    </row>
    <row r="177" spans="1:20">
      <c r="A177" s="410" t="s">
        <v>497</v>
      </c>
      <c r="B177" s="410"/>
      <c r="C177" s="410"/>
      <c r="D177" s="410"/>
      <c r="E177" s="410"/>
      <c r="F177" s="410"/>
      <c r="G177" s="410"/>
      <c r="H177" s="410"/>
      <c r="I177" s="6"/>
      <c r="J177" s="163"/>
      <c r="K177" s="163"/>
      <c r="L177" s="163"/>
      <c r="M177" s="163"/>
      <c r="N177" s="163"/>
      <c r="O177" s="163"/>
      <c r="P177" s="163"/>
      <c r="Q177" s="163"/>
      <c r="R177" s="163"/>
      <c r="S177" s="163"/>
      <c r="T177" s="163"/>
    </row>
  </sheetData>
  <sortState ref="B46:F67">
    <sortCondition descending="1" ref="E46:E67"/>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9"/>
  <sheetViews>
    <sheetView zoomScale="60" zoomScaleNormal="60" workbookViewId="0">
      <selection activeCell="E21" sqref="E21"/>
    </sheetView>
  </sheetViews>
  <sheetFormatPr defaultColWidth="8.81640625" defaultRowHeight="14.5"/>
  <cols>
    <col min="2" max="2" width="12.453125" bestFit="1" customWidth="1"/>
  </cols>
  <sheetData>
    <row r="1" spans="1:16" s="74" customFormat="1">
      <c r="A1" s="409" t="s">
        <v>498</v>
      </c>
      <c r="B1" s="409"/>
      <c r="C1" s="409"/>
      <c r="D1" s="409"/>
      <c r="E1" s="409"/>
      <c r="F1" s="409"/>
      <c r="G1" s="409"/>
      <c r="H1" s="409"/>
      <c r="I1" s="409"/>
      <c r="K1" s="200"/>
      <c r="L1" s="200"/>
      <c r="M1" s="200"/>
      <c r="N1" s="200"/>
      <c r="O1" s="200"/>
      <c r="P1" s="200"/>
    </row>
    <row r="2" spans="1:16" s="163" customFormat="1">
      <c r="K2" s="20"/>
      <c r="L2" s="20"/>
      <c r="M2" s="20"/>
      <c r="N2" s="20"/>
      <c r="O2" s="20"/>
      <c r="P2" s="20"/>
    </row>
    <row r="3" spans="1:16" s="163" customFormat="1" ht="24">
      <c r="C3" s="71" t="s">
        <v>141</v>
      </c>
      <c r="D3" s="71" t="s">
        <v>46</v>
      </c>
      <c r="E3" s="163" t="s">
        <v>69</v>
      </c>
      <c r="F3" s="163" t="s">
        <v>681</v>
      </c>
      <c r="G3" s="163" t="s">
        <v>373</v>
      </c>
      <c r="K3" s="20"/>
      <c r="L3" s="20"/>
      <c r="M3" s="20"/>
      <c r="N3" s="20"/>
      <c r="O3" s="20"/>
      <c r="P3" s="20"/>
    </row>
    <row r="4" spans="1:16" s="163" customFormat="1">
      <c r="B4" s="297" t="s">
        <v>21</v>
      </c>
      <c r="C4" s="219">
        <v>1.4E-2</v>
      </c>
      <c r="D4" s="279">
        <v>1</v>
      </c>
      <c r="E4"/>
      <c r="F4" s="273">
        <v>4.2999999999999997E-2</v>
      </c>
      <c r="G4" s="273">
        <v>5.7000000000000002E-2</v>
      </c>
      <c r="K4" s="20"/>
      <c r="L4" s="20"/>
      <c r="M4" s="20"/>
      <c r="N4" s="20"/>
      <c r="O4" s="20"/>
      <c r="P4" s="20"/>
    </row>
    <row r="5" spans="1:16" s="163" customFormat="1">
      <c r="B5" s="297" t="s">
        <v>577</v>
      </c>
      <c r="C5" s="219">
        <v>1.4999999999999999E-2</v>
      </c>
      <c r="D5" s="279">
        <v>1.6</v>
      </c>
      <c r="E5"/>
      <c r="F5" s="273">
        <v>4.2999999999999997E-2</v>
      </c>
      <c r="G5" s="273">
        <v>5.7000000000000002E-2</v>
      </c>
      <c r="K5" s="20"/>
      <c r="L5" s="20"/>
      <c r="M5" s="20"/>
      <c r="N5" s="20"/>
      <c r="O5" s="20"/>
      <c r="P5" s="20"/>
    </row>
    <row r="6" spans="1:16" s="163" customFormat="1">
      <c r="B6" s="297" t="s">
        <v>27</v>
      </c>
      <c r="C6" s="219">
        <v>1.4999999999999999E-2</v>
      </c>
      <c r="D6" s="279">
        <v>1.3</v>
      </c>
      <c r="E6"/>
      <c r="F6" s="273">
        <v>4.2999999999999997E-2</v>
      </c>
      <c r="G6" s="273">
        <v>5.7000000000000002E-2</v>
      </c>
      <c r="K6" s="20"/>
      <c r="L6" s="20"/>
      <c r="M6" s="20"/>
      <c r="N6" s="20"/>
      <c r="O6" s="20"/>
      <c r="P6" s="20"/>
    </row>
    <row r="7" spans="1:16" s="163" customFormat="1">
      <c r="B7" s="279" t="s">
        <v>31</v>
      </c>
      <c r="C7" s="219">
        <v>1.9E-2</v>
      </c>
      <c r="D7" s="279">
        <v>1.8</v>
      </c>
      <c r="E7"/>
      <c r="F7" s="273">
        <v>4.2999999999999997E-2</v>
      </c>
      <c r="G7" s="273">
        <v>5.7000000000000002E-2</v>
      </c>
      <c r="K7" s="20"/>
      <c r="L7" s="20"/>
      <c r="M7" s="20"/>
      <c r="N7" s="20"/>
      <c r="O7" s="20"/>
      <c r="P7" s="20"/>
    </row>
    <row r="8" spans="1:16" s="163" customFormat="1">
      <c r="B8" s="297" t="s">
        <v>34</v>
      </c>
      <c r="C8" s="219">
        <v>2.1999999999999999E-2</v>
      </c>
      <c r="D8" s="279">
        <v>1.8</v>
      </c>
      <c r="E8"/>
      <c r="F8" s="273">
        <v>4.2999999999999997E-2</v>
      </c>
      <c r="G8" s="273">
        <v>5.7000000000000002E-2</v>
      </c>
      <c r="K8" s="20"/>
      <c r="L8" s="20"/>
      <c r="M8" s="20"/>
      <c r="N8" s="20"/>
      <c r="O8" s="20"/>
      <c r="P8" s="20"/>
    </row>
    <row r="9" spans="1:16" s="163" customFormat="1">
      <c r="B9" s="297" t="s">
        <v>32</v>
      </c>
      <c r="C9" s="219">
        <v>2.5000000000000001E-2</v>
      </c>
      <c r="D9" s="279">
        <v>1.2</v>
      </c>
      <c r="E9"/>
      <c r="F9" s="273">
        <v>4.2999999999999997E-2</v>
      </c>
      <c r="G9" s="273">
        <v>5.7000000000000002E-2</v>
      </c>
      <c r="K9" s="20"/>
      <c r="L9" s="20"/>
      <c r="M9" s="20"/>
      <c r="N9" s="20"/>
      <c r="O9" s="20"/>
      <c r="P9" s="20"/>
    </row>
    <row r="10" spans="1:16" s="163" customFormat="1">
      <c r="B10" s="279" t="s">
        <v>38</v>
      </c>
      <c r="C10" s="219">
        <v>2.5000000000000001E-2</v>
      </c>
      <c r="D10" s="279">
        <v>2</v>
      </c>
      <c r="E10"/>
      <c r="F10" s="273">
        <v>4.2999999999999997E-2</v>
      </c>
      <c r="G10" s="273">
        <v>5.7000000000000002E-2</v>
      </c>
      <c r="K10" s="20"/>
      <c r="L10" s="20"/>
      <c r="M10" s="20"/>
      <c r="N10" s="20"/>
      <c r="O10" s="20"/>
      <c r="P10" s="20"/>
    </row>
    <row r="11" spans="1:16" s="163" customFormat="1">
      <c r="B11" s="297" t="s">
        <v>30</v>
      </c>
      <c r="C11" s="219">
        <v>2.7E-2</v>
      </c>
      <c r="D11" s="279">
        <v>1.3</v>
      </c>
      <c r="E11"/>
      <c r="F11" s="273">
        <v>4.2999999999999997E-2</v>
      </c>
      <c r="G11" s="273">
        <v>5.7000000000000002E-2</v>
      </c>
      <c r="K11" s="20"/>
      <c r="L11" s="20"/>
      <c r="M11" s="20"/>
      <c r="N11" s="20"/>
      <c r="O11" s="20"/>
      <c r="P11" s="20"/>
    </row>
    <row r="12" spans="1:16" s="163" customFormat="1">
      <c r="B12" s="297" t="s">
        <v>22</v>
      </c>
      <c r="C12" s="219">
        <v>2.9000000000000001E-2</v>
      </c>
      <c r="D12" s="279">
        <v>1.2</v>
      </c>
      <c r="E12"/>
      <c r="F12" s="273">
        <v>4.2999999999999997E-2</v>
      </c>
      <c r="G12" s="273">
        <v>5.7000000000000002E-2</v>
      </c>
      <c r="K12" s="20"/>
      <c r="L12" s="20"/>
      <c r="M12" s="20"/>
      <c r="N12" s="20"/>
      <c r="O12" s="20"/>
      <c r="P12" s="20"/>
    </row>
    <row r="13" spans="1:16" s="163" customFormat="1">
      <c r="B13" s="297" t="s">
        <v>35</v>
      </c>
      <c r="C13" s="219">
        <v>2.9000000000000001E-2</v>
      </c>
      <c r="D13" s="279">
        <v>1.6</v>
      </c>
      <c r="E13" s="33"/>
      <c r="F13" s="273">
        <v>4.2999999999999997E-2</v>
      </c>
      <c r="G13" s="273">
        <v>5.7000000000000002E-2</v>
      </c>
      <c r="K13" s="20"/>
      <c r="L13" s="20"/>
      <c r="M13" s="20"/>
      <c r="N13" s="20"/>
      <c r="O13" s="20"/>
      <c r="P13" s="20"/>
    </row>
    <row r="14" spans="1:16" s="163" customFormat="1">
      <c r="B14" s="297" t="s">
        <v>23</v>
      </c>
      <c r="C14" s="219">
        <v>0.03</v>
      </c>
      <c r="D14" s="279">
        <v>0.8</v>
      </c>
      <c r="E14"/>
      <c r="F14" s="273">
        <v>4.2999999999999997E-2</v>
      </c>
      <c r="G14" s="273">
        <v>5.7000000000000002E-2</v>
      </c>
      <c r="K14" s="20"/>
      <c r="L14" s="20"/>
      <c r="M14" s="20"/>
      <c r="N14" s="20"/>
      <c r="O14" s="20"/>
      <c r="P14" s="20"/>
    </row>
    <row r="15" spans="1:16" s="163" customFormat="1">
      <c r="B15" s="297" t="s">
        <v>24</v>
      </c>
      <c r="C15" s="219">
        <v>3.6999999999999998E-2</v>
      </c>
      <c r="D15" s="279">
        <v>1.5</v>
      </c>
      <c r="E15"/>
      <c r="F15" s="273">
        <v>4.2999999999999997E-2</v>
      </c>
      <c r="G15" s="273">
        <v>5.7000000000000002E-2</v>
      </c>
      <c r="K15" s="20"/>
      <c r="L15" s="20"/>
      <c r="M15" s="20"/>
      <c r="N15" s="20"/>
      <c r="O15" s="20"/>
      <c r="P15" s="20"/>
    </row>
    <row r="16" spans="1:16" s="163" customFormat="1">
      <c r="B16" s="297" t="s">
        <v>19</v>
      </c>
      <c r="C16" s="219">
        <v>3.9E-2</v>
      </c>
      <c r="D16" s="279">
        <v>1.4</v>
      </c>
      <c r="E16"/>
      <c r="F16" s="273">
        <v>4.2999999999999997E-2</v>
      </c>
      <c r="G16" s="273">
        <v>5.7000000000000002E-2</v>
      </c>
      <c r="K16" s="20"/>
      <c r="L16" s="20"/>
      <c r="M16" s="20"/>
      <c r="N16" s="20"/>
      <c r="O16" s="20"/>
      <c r="P16" s="20"/>
    </row>
    <row r="17" spans="1:16" s="163" customFormat="1">
      <c r="B17" s="297" t="s">
        <v>29</v>
      </c>
      <c r="C17" s="219">
        <v>4.5999999999999999E-2</v>
      </c>
      <c r="D17" s="279">
        <v>2.6</v>
      </c>
      <c r="E17"/>
      <c r="F17" s="273">
        <v>4.2999999999999997E-2</v>
      </c>
      <c r="G17" s="273">
        <v>5.7000000000000002E-2</v>
      </c>
      <c r="K17" s="20"/>
      <c r="L17" s="20"/>
      <c r="M17" s="20"/>
      <c r="N17" s="20"/>
      <c r="O17" s="20"/>
      <c r="P17" s="20"/>
    </row>
    <row r="18" spans="1:16" s="163" customFormat="1">
      <c r="A18" s="6"/>
      <c r="B18" s="279" t="s">
        <v>36</v>
      </c>
      <c r="C18" s="219">
        <v>0.05</v>
      </c>
      <c r="D18" s="279">
        <v>1.8</v>
      </c>
      <c r="E18"/>
      <c r="F18" s="273">
        <v>4.2999999999999997E-2</v>
      </c>
      <c r="G18" s="273">
        <v>5.7000000000000002E-2</v>
      </c>
      <c r="H18" s="6"/>
      <c r="I18" s="6"/>
    </row>
    <row r="19" spans="1:16" s="163" customFormat="1">
      <c r="A19" s="6"/>
      <c r="B19" s="297" t="s">
        <v>25</v>
      </c>
      <c r="C19" s="219">
        <v>5.0999999999999997E-2</v>
      </c>
      <c r="D19" s="279">
        <v>1.2</v>
      </c>
      <c r="E19"/>
      <c r="F19" s="273">
        <v>4.2999999999999997E-2</v>
      </c>
      <c r="G19" s="273">
        <v>5.7000000000000002E-2</v>
      </c>
      <c r="H19" s="6"/>
      <c r="I19" s="6"/>
    </row>
    <row r="20" spans="1:16" s="163" customFormat="1">
      <c r="B20" s="297" t="s">
        <v>26</v>
      </c>
      <c r="C20" s="219">
        <v>5.1999999999999998E-2</v>
      </c>
      <c r="D20" s="279">
        <v>3</v>
      </c>
      <c r="E20"/>
      <c r="F20" s="273">
        <v>4.2999999999999997E-2</v>
      </c>
      <c r="G20" s="273">
        <v>5.7000000000000002E-2</v>
      </c>
    </row>
    <row r="21" spans="1:16" s="163" customFormat="1">
      <c r="B21" s="302" t="s">
        <v>33</v>
      </c>
      <c r="D21" s="33">
        <v>1.4</v>
      </c>
      <c r="E21" s="220">
        <v>5.8000000000000003E-2</v>
      </c>
      <c r="F21" s="273">
        <v>4.2999999999999997E-2</v>
      </c>
      <c r="G21" s="273">
        <v>5.7000000000000002E-2</v>
      </c>
    </row>
    <row r="22" spans="1:16" s="163" customFormat="1">
      <c r="B22" s="297" t="s">
        <v>20</v>
      </c>
      <c r="C22" s="219">
        <v>6.3E-2</v>
      </c>
      <c r="D22" s="279">
        <v>2.6</v>
      </c>
      <c r="E22"/>
      <c r="F22" s="273">
        <v>4.2999999999999997E-2</v>
      </c>
      <c r="G22" s="273">
        <v>5.7000000000000002E-2</v>
      </c>
    </row>
    <row r="23" spans="1:16" s="163" customFormat="1">
      <c r="B23" s="297" t="s">
        <v>28</v>
      </c>
      <c r="C23" s="219">
        <v>6.4000000000000001E-2</v>
      </c>
      <c r="D23" s="279">
        <v>1.9</v>
      </c>
      <c r="E23"/>
      <c r="F23" s="273">
        <v>4.2999999999999997E-2</v>
      </c>
      <c r="G23" s="273">
        <v>5.7000000000000002E-2</v>
      </c>
    </row>
    <row r="24" spans="1:16" s="163" customFormat="1">
      <c r="B24" s="279" t="s">
        <v>578</v>
      </c>
      <c r="C24" s="219">
        <v>7.3999999999999996E-2</v>
      </c>
      <c r="D24" s="279">
        <v>1.9</v>
      </c>
      <c r="E24"/>
      <c r="F24" s="273">
        <v>4.2999999999999997E-2</v>
      </c>
      <c r="G24" s="273">
        <v>5.7000000000000002E-2</v>
      </c>
    </row>
    <row r="25" spans="1:16" s="163" customFormat="1">
      <c r="B25" s="82" t="s">
        <v>52</v>
      </c>
      <c r="C25" s="219">
        <v>4.2999999999999997E-2</v>
      </c>
      <c r="D25" s="279">
        <v>0.4</v>
      </c>
      <c r="E25"/>
      <c r="F25" s="273">
        <v>4.2999999999999997E-2</v>
      </c>
      <c r="G25" s="273">
        <v>5.7000000000000002E-2</v>
      </c>
      <c r="K25" s="20"/>
      <c r="L25" s="20"/>
      <c r="M25" s="20"/>
      <c r="N25" s="20"/>
      <c r="O25" s="20"/>
      <c r="P25" s="20"/>
    </row>
    <row r="26" spans="1:16" s="163" customFormat="1">
      <c r="B26" s="82" t="s">
        <v>56</v>
      </c>
      <c r="C26" s="219">
        <v>5.7000000000000002E-2</v>
      </c>
      <c r="D26" s="279">
        <v>0.1</v>
      </c>
      <c r="E26"/>
      <c r="F26" s="273">
        <v>4.2999999999999997E-2</v>
      </c>
      <c r="G26" s="273">
        <v>5.7000000000000002E-2</v>
      </c>
    </row>
    <row r="27" spans="1:16" s="163" customFormat="1">
      <c r="C27" s="71"/>
      <c r="D27" s="71"/>
    </row>
    <row r="28" spans="1:16" s="163" customFormat="1"/>
    <row r="29" spans="1:16" s="163" customFormat="1" ht="14.25" customHeight="1">
      <c r="A29" s="410" t="s">
        <v>468</v>
      </c>
      <c r="B29" s="410"/>
      <c r="C29" s="410"/>
      <c r="D29" s="410"/>
      <c r="E29" s="410"/>
      <c r="F29" s="410"/>
      <c r="G29" s="410"/>
      <c r="H29" s="410"/>
      <c r="I29" s="410"/>
    </row>
    <row r="30" spans="1:16" s="163" customFormat="1" ht="42.75" customHeight="1">
      <c r="A30" s="410" t="s">
        <v>142</v>
      </c>
      <c r="B30" s="410"/>
      <c r="C30" s="410"/>
      <c r="D30" s="410"/>
      <c r="E30" s="410"/>
      <c r="F30" s="410"/>
      <c r="G30" s="410"/>
      <c r="H30" s="410"/>
      <c r="I30" s="410"/>
    </row>
    <row r="31" spans="1:16" s="163" customFormat="1">
      <c r="A31" s="218"/>
      <c r="B31" s="218"/>
      <c r="C31" s="218"/>
      <c r="D31" s="218"/>
      <c r="E31" s="218"/>
      <c r="F31" s="218"/>
      <c r="G31" s="218"/>
      <c r="H31" s="218"/>
      <c r="I31" s="218"/>
    </row>
    <row r="32" spans="1:16" s="74" customFormat="1">
      <c r="A32" s="409" t="s">
        <v>343</v>
      </c>
      <c r="B32" s="409"/>
      <c r="C32" s="409"/>
      <c r="D32" s="409"/>
      <c r="E32" s="409"/>
      <c r="F32" s="409"/>
      <c r="G32" s="409"/>
      <c r="H32" s="409"/>
      <c r="I32" s="409"/>
    </row>
    <row r="33" spans="1:20">
      <c r="A33" s="163"/>
      <c r="B33" s="163"/>
      <c r="C33" s="163"/>
      <c r="D33" s="163"/>
      <c r="E33" s="163"/>
      <c r="F33" s="163"/>
      <c r="G33" s="163"/>
      <c r="H33" s="163"/>
      <c r="I33" s="163"/>
      <c r="J33" s="6"/>
      <c r="K33" s="6"/>
      <c r="L33" s="7"/>
      <c r="M33" s="7"/>
      <c r="N33" s="7"/>
      <c r="O33" s="7"/>
      <c r="P33" s="6"/>
      <c r="Q33" s="6"/>
      <c r="R33" s="6"/>
      <c r="S33" s="6"/>
      <c r="T33" s="6"/>
    </row>
    <row r="34" spans="1:20" ht="24">
      <c r="A34" s="163"/>
      <c r="B34" s="1"/>
      <c r="C34" s="72" t="s">
        <v>141</v>
      </c>
      <c r="D34" s="72" t="s">
        <v>125</v>
      </c>
      <c r="E34" s="28"/>
      <c r="F34" s="1"/>
      <c r="G34" s="163"/>
      <c r="H34" s="163"/>
      <c r="I34" s="163"/>
      <c r="J34" s="163"/>
      <c r="K34" s="163"/>
      <c r="L34" s="13"/>
      <c r="M34" s="13"/>
      <c r="N34" s="13"/>
      <c r="O34" s="13"/>
      <c r="P34" s="163"/>
      <c r="Q34" s="163"/>
      <c r="R34" s="163"/>
      <c r="S34" s="163"/>
      <c r="T34" s="163"/>
    </row>
    <row r="35" spans="1:20">
      <c r="A35" s="163"/>
      <c r="B35" s="32">
        <v>2015</v>
      </c>
      <c r="C35" s="207">
        <v>6.0999999999999999E-2</v>
      </c>
      <c r="D35" s="161">
        <v>1.6</v>
      </c>
      <c r="E35" s="34"/>
      <c r="F35" s="1"/>
      <c r="G35" s="163"/>
      <c r="H35" s="163"/>
      <c r="I35" s="163"/>
      <c r="J35" s="163"/>
      <c r="K35" s="163"/>
      <c r="L35" s="13"/>
      <c r="M35" s="13"/>
      <c r="N35" s="13"/>
      <c r="O35" s="13"/>
      <c r="P35" s="163"/>
      <c r="Q35" s="163"/>
      <c r="R35" s="163"/>
      <c r="S35" s="163"/>
      <c r="T35" s="163"/>
    </row>
    <row r="36" spans="1:20">
      <c r="A36" s="163"/>
      <c r="B36" s="21">
        <v>2016</v>
      </c>
      <c r="C36" s="207">
        <v>5.2999999999999999E-2</v>
      </c>
      <c r="D36" s="161">
        <v>1.2</v>
      </c>
      <c r="E36" s="34"/>
      <c r="F36" s="1"/>
      <c r="G36" s="163"/>
      <c r="H36" s="163"/>
      <c r="I36" s="163"/>
      <c r="J36" s="163"/>
      <c r="K36" s="163"/>
      <c r="L36" s="13"/>
      <c r="M36" s="13"/>
      <c r="N36" s="13"/>
      <c r="O36" s="13"/>
      <c r="P36" s="163"/>
      <c r="Q36" s="163"/>
      <c r="R36" s="163"/>
      <c r="S36" s="163"/>
      <c r="T36" s="163"/>
    </row>
    <row r="37" spans="1:20">
      <c r="A37" s="163"/>
      <c r="B37" s="32">
        <v>2017</v>
      </c>
      <c r="C37" s="207">
        <v>5.5E-2</v>
      </c>
      <c r="D37" s="161">
        <v>1.3</v>
      </c>
      <c r="E37" s="34"/>
      <c r="F37" s="1"/>
      <c r="G37" s="163"/>
      <c r="H37" s="163"/>
      <c r="I37" s="163"/>
      <c r="J37" s="163"/>
      <c r="K37" s="163"/>
      <c r="L37" s="13"/>
      <c r="M37" s="13"/>
      <c r="N37" s="13"/>
      <c r="O37" s="13"/>
      <c r="P37" s="163"/>
      <c r="Q37" s="163"/>
      <c r="R37" s="163"/>
      <c r="S37" s="163"/>
      <c r="T37" s="163"/>
    </row>
    <row r="38" spans="1:20">
      <c r="A38" s="163"/>
      <c r="B38" s="279">
        <v>2018</v>
      </c>
      <c r="C38" s="207">
        <v>6.9000000000000006E-2</v>
      </c>
      <c r="D38" s="275">
        <v>1.5</v>
      </c>
      <c r="E38" s="34"/>
      <c r="F38" s="1"/>
      <c r="G38" s="163"/>
      <c r="H38" s="163"/>
      <c r="I38" s="163"/>
      <c r="J38" s="163"/>
      <c r="K38" s="163"/>
      <c r="L38" s="13"/>
      <c r="M38" s="13"/>
      <c r="N38" s="13"/>
      <c r="O38" s="13"/>
      <c r="P38" s="163"/>
      <c r="Q38" s="163"/>
      <c r="R38" s="163"/>
      <c r="S38" s="163"/>
      <c r="T38" s="163"/>
    </row>
    <row r="39" spans="1:20">
      <c r="A39" s="163"/>
      <c r="B39" s="279">
        <v>2019</v>
      </c>
      <c r="C39" s="207">
        <v>5.7999999999999996E-2</v>
      </c>
      <c r="D39" s="275">
        <v>1.4</v>
      </c>
      <c r="E39" s="34"/>
      <c r="F39" s="1"/>
      <c r="G39" s="163"/>
      <c r="H39" s="163"/>
      <c r="I39" s="163"/>
      <c r="J39" s="163"/>
      <c r="K39" s="163"/>
      <c r="L39" s="13"/>
      <c r="M39" s="13"/>
      <c r="N39" s="13"/>
      <c r="O39" s="13"/>
      <c r="P39" s="163"/>
      <c r="Q39" s="163"/>
      <c r="R39" s="163"/>
      <c r="S39" s="163"/>
      <c r="T39" s="163"/>
    </row>
    <row r="41" spans="1:20" ht="14.25" customHeight="1">
      <c r="A41" s="410" t="s">
        <v>499</v>
      </c>
      <c r="B41" s="410"/>
      <c r="C41" s="410"/>
      <c r="D41" s="410"/>
      <c r="E41" s="410"/>
      <c r="F41" s="410"/>
      <c r="G41" s="410"/>
      <c r="H41" s="410"/>
      <c r="I41" s="6"/>
      <c r="J41" s="163"/>
      <c r="K41" s="163"/>
      <c r="L41" s="163"/>
      <c r="M41" s="163"/>
      <c r="N41" s="163"/>
      <c r="O41" s="163"/>
      <c r="P41" s="163"/>
      <c r="Q41" s="163"/>
      <c r="R41" s="163"/>
      <c r="S41" s="163"/>
      <c r="T41" s="163"/>
    </row>
    <row r="42" spans="1:20" s="6" customFormat="1" ht="26.5" customHeight="1">
      <c r="A42" s="417" t="s">
        <v>143</v>
      </c>
      <c r="B42" s="417"/>
      <c r="C42" s="417"/>
      <c r="D42" s="417"/>
      <c r="E42" s="417"/>
      <c r="F42" s="417"/>
      <c r="G42" s="417"/>
      <c r="H42" s="417"/>
    </row>
    <row r="45" spans="1:20" s="74" customFormat="1">
      <c r="A45" s="212" t="s">
        <v>500</v>
      </c>
      <c r="B45" s="212"/>
      <c r="C45" s="212"/>
      <c r="D45" s="212"/>
      <c r="E45" s="212"/>
      <c r="F45" s="212"/>
      <c r="G45" s="212"/>
      <c r="H45" s="212"/>
      <c r="I45" s="212"/>
      <c r="K45" s="200"/>
      <c r="L45" s="200"/>
      <c r="M45" s="200"/>
      <c r="N45" s="200"/>
      <c r="O45" s="200"/>
      <c r="P45" s="200"/>
    </row>
    <row r="46" spans="1:20">
      <c r="A46" s="163"/>
      <c r="B46" s="163"/>
      <c r="C46" s="163"/>
      <c r="D46" s="163"/>
      <c r="E46" s="163"/>
      <c r="F46" s="163"/>
      <c r="G46" s="163"/>
      <c r="H46" s="163"/>
      <c r="I46" s="163"/>
      <c r="J46" s="163"/>
      <c r="K46" s="20"/>
      <c r="L46" s="20"/>
      <c r="M46" s="20"/>
      <c r="N46" s="20"/>
      <c r="O46" s="20"/>
      <c r="P46" s="20"/>
      <c r="Q46" s="163"/>
      <c r="R46" s="163"/>
      <c r="S46" s="163"/>
      <c r="T46" s="163"/>
    </row>
    <row r="47" spans="1:20">
      <c r="A47" s="163"/>
      <c r="B47" s="163"/>
      <c r="C47" s="163"/>
      <c r="D47" s="163"/>
      <c r="E47" s="163"/>
      <c r="F47" s="163"/>
      <c r="G47" s="163"/>
      <c r="H47" s="163"/>
      <c r="I47" s="163"/>
      <c r="J47" s="163"/>
      <c r="K47" s="20"/>
      <c r="L47" s="20"/>
      <c r="M47" s="20"/>
      <c r="N47" s="20"/>
      <c r="O47" s="20"/>
      <c r="P47" s="20"/>
      <c r="Q47" s="163"/>
      <c r="R47" s="163"/>
      <c r="S47" s="163"/>
      <c r="T47" s="163"/>
    </row>
    <row r="48" spans="1:20" ht="24">
      <c r="A48" s="163"/>
      <c r="B48" s="163"/>
      <c r="C48" s="71" t="s">
        <v>141</v>
      </c>
      <c r="D48" s="71" t="s">
        <v>46</v>
      </c>
      <c r="E48" s="163" t="s">
        <v>579</v>
      </c>
      <c r="F48" s="163"/>
      <c r="G48" s="163"/>
      <c r="H48" s="163"/>
      <c r="I48" s="163"/>
      <c r="J48" s="163"/>
      <c r="K48" s="20"/>
      <c r="L48" s="20"/>
      <c r="M48" s="20"/>
      <c r="N48" s="20"/>
      <c r="O48" s="20"/>
      <c r="P48" s="20"/>
      <c r="Q48" s="163"/>
      <c r="R48" s="163"/>
      <c r="S48" s="163"/>
      <c r="T48" s="163"/>
    </row>
    <row r="49" spans="1:16" s="163" customFormat="1">
      <c r="B49" s="161" t="s">
        <v>299</v>
      </c>
      <c r="C49" s="304">
        <v>8.199999999999999E-2</v>
      </c>
      <c r="D49" s="275">
        <v>1.3</v>
      </c>
      <c r="E49" s="144">
        <v>5.8000000000000003E-2</v>
      </c>
      <c r="K49" s="20"/>
      <c r="L49" s="20"/>
      <c r="M49" s="20"/>
      <c r="N49" s="20"/>
      <c r="O49" s="20"/>
      <c r="P49" s="20"/>
    </row>
    <row r="50" spans="1:16" s="163" customFormat="1">
      <c r="B50" s="161" t="s">
        <v>294</v>
      </c>
      <c r="C50" s="304">
        <v>8.1000000000000003E-2</v>
      </c>
      <c r="D50" s="275">
        <v>3.7</v>
      </c>
      <c r="E50" s="273">
        <v>5.8000000000000003E-2</v>
      </c>
      <c r="G50" s="267"/>
      <c r="K50" s="20"/>
      <c r="L50" s="20"/>
      <c r="M50" s="20"/>
      <c r="N50" s="20"/>
      <c r="O50" s="20"/>
      <c r="P50" s="20"/>
    </row>
    <row r="51" spans="1:16" s="163" customFormat="1">
      <c r="B51" s="161" t="s">
        <v>301</v>
      </c>
      <c r="C51" s="304">
        <v>6.9000000000000006E-2</v>
      </c>
      <c r="D51" s="275">
        <v>2.7</v>
      </c>
      <c r="E51" s="273">
        <v>5.8000000000000003E-2</v>
      </c>
      <c r="G51" s="267"/>
      <c r="K51" s="20"/>
      <c r="L51" s="20"/>
      <c r="M51" s="20"/>
      <c r="N51" s="20"/>
      <c r="O51" s="20"/>
      <c r="P51" s="20"/>
    </row>
    <row r="52" spans="1:16" s="163" customFormat="1">
      <c r="B52" s="161" t="s">
        <v>290</v>
      </c>
      <c r="C52" s="304">
        <v>6.5000000000000002E-2</v>
      </c>
      <c r="D52" s="275">
        <v>2</v>
      </c>
      <c r="E52" s="273">
        <v>5.8000000000000003E-2</v>
      </c>
      <c r="G52" s="267"/>
      <c r="K52" s="20"/>
      <c r="L52" s="20"/>
      <c r="M52" s="20"/>
      <c r="N52" s="20"/>
      <c r="O52" s="20"/>
      <c r="P52" s="20"/>
    </row>
    <row r="53" spans="1:16" s="163" customFormat="1" ht="29">
      <c r="B53" s="161" t="s">
        <v>289</v>
      </c>
      <c r="C53" s="304">
        <v>6.2E-2</v>
      </c>
      <c r="D53" s="275">
        <v>3.3</v>
      </c>
      <c r="E53" s="273">
        <v>5.8000000000000003E-2</v>
      </c>
      <c r="G53" s="267"/>
      <c r="K53" s="20"/>
      <c r="L53" s="20"/>
      <c r="M53" s="20"/>
      <c r="N53" s="20"/>
      <c r="O53" s="20"/>
      <c r="P53" s="20"/>
    </row>
    <row r="54" spans="1:16" s="163" customFormat="1">
      <c r="B54" s="161" t="s">
        <v>286</v>
      </c>
      <c r="C54" s="304">
        <v>0.05</v>
      </c>
      <c r="D54" s="275">
        <v>2.2999999999999998</v>
      </c>
      <c r="E54" s="273">
        <v>5.8000000000000003E-2</v>
      </c>
      <c r="G54" s="267"/>
      <c r="K54" s="20"/>
      <c r="L54" s="20"/>
      <c r="M54" s="20"/>
      <c r="N54" s="20"/>
      <c r="O54" s="20"/>
      <c r="P54" s="20"/>
    </row>
    <row r="55" spans="1:16">
      <c r="A55" s="163"/>
      <c r="B55" s="161" t="s">
        <v>306</v>
      </c>
      <c r="C55" s="304">
        <v>4.9000000000000002E-2</v>
      </c>
      <c r="D55" s="275">
        <v>2</v>
      </c>
      <c r="E55" s="273">
        <v>5.8000000000000003E-2</v>
      </c>
      <c r="F55" s="163"/>
      <c r="G55" s="267"/>
      <c r="H55" s="163"/>
      <c r="I55" s="163"/>
      <c r="J55" s="163"/>
      <c r="K55" s="20"/>
      <c r="L55" s="20"/>
      <c r="M55" s="20"/>
      <c r="N55" s="20"/>
      <c r="O55" s="20"/>
      <c r="P55" s="20"/>
    </row>
    <row r="56" spans="1:16">
      <c r="A56" s="163"/>
      <c r="B56" s="161" t="s">
        <v>296</v>
      </c>
      <c r="C56" s="304">
        <v>4.8000000000000001E-2</v>
      </c>
      <c r="D56" s="275">
        <v>3.9</v>
      </c>
      <c r="E56" s="273">
        <v>5.8000000000000003E-2</v>
      </c>
      <c r="F56" s="163"/>
      <c r="G56" s="267"/>
      <c r="H56" s="163"/>
      <c r="I56" s="163"/>
      <c r="J56" s="163"/>
      <c r="K56" s="20"/>
      <c r="L56" s="20"/>
      <c r="M56" s="20"/>
      <c r="N56" s="20"/>
      <c r="O56" s="20"/>
      <c r="P56" s="20"/>
    </row>
    <row r="57" spans="1:16">
      <c r="A57" s="163"/>
      <c r="B57" s="161" t="s">
        <v>285</v>
      </c>
      <c r="C57" s="304">
        <v>4.2000000000000003E-2</v>
      </c>
      <c r="D57" s="275">
        <v>2</v>
      </c>
      <c r="E57" s="273">
        <v>5.8000000000000003E-2</v>
      </c>
      <c r="F57" s="163"/>
      <c r="G57" s="267"/>
      <c r="H57" s="163"/>
      <c r="I57" s="163"/>
      <c r="J57" s="163"/>
      <c r="K57" s="20"/>
      <c r="L57" s="20"/>
      <c r="M57" s="20"/>
      <c r="N57" s="20"/>
      <c r="O57" s="20"/>
      <c r="P57" s="20"/>
    </row>
    <row r="58" spans="1:16">
      <c r="A58" s="163"/>
      <c r="B58" s="161" t="s">
        <v>288</v>
      </c>
      <c r="C58" s="304">
        <v>3.5000000000000003E-2</v>
      </c>
      <c r="D58" s="275">
        <v>3.2</v>
      </c>
      <c r="E58" s="273">
        <v>5.8000000000000003E-2</v>
      </c>
      <c r="F58" s="163"/>
      <c r="G58" s="267"/>
      <c r="H58" s="163"/>
      <c r="I58" s="163"/>
      <c r="J58" s="163"/>
      <c r="K58" s="20"/>
      <c r="L58" s="20"/>
      <c r="M58" s="20"/>
      <c r="N58" s="20"/>
      <c r="O58" s="20"/>
      <c r="P58" s="20"/>
    </row>
    <row r="59" spans="1:16" ht="29">
      <c r="A59" s="163"/>
      <c r="B59" s="161" t="s">
        <v>305</v>
      </c>
      <c r="C59" s="304">
        <v>2.7000000000000003E-2</v>
      </c>
      <c r="D59" s="275">
        <v>2.8</v>
      </c>
      <c r="E59" s="273">
        <v>5.8000000000000003E-2</v>
      </c>
      <c r="F59" s="163"/>
      <c r="G59" s="267"/>
      <c r="H59" s="163"/>
      <c r="I59" s="163"/>
      <c r="J59" s="163"/>
      <c r="K59" s="20"/>
      <c r="L59" s="20"/>
      <c r="M59" s="20"/>
      <c r="N59" s="20"/>
      <c r="O59" s="20"/>
      <c r="P59" s="20"/>
    </row>
    <row r="60" spans="1:16">
      <c r="A60" s="6"/>
      <c r="B60" s="161" t="s">
        <v>287</v>
      </c>
      <c r="C60" s="304">
        <v>2.5000000000000001E-2</v>
      </c>
      <c r="D60" s="275">
        <v>4</v>
      </c>
      <c r="E60" s="273">
        <v>5.8000000000000003E-2</v>
      </c>
      <c r="F60" s="6"/>
      <c r="G60" s="267"/>
      <c r="H60" s="6"/>
      <c r="I60" s="6"/>
      <c r="J60" s="163"/>
      <c r="K60" s="163"/>
      <c r="L60" s="163"/>
      <c r="M60" s="163"/>
      <c r="N60" s="163"/>
      <c r="O60" s="163"/>
      <c r="P60" s="163"/>
    </row>
    <row r="61" spans="1:16">
      <c r="A61" s="6"/>
      <c r="B61" s="161" t="s">
        <v>298</v>
      </c>
      <c r="C61" s="304">
        <v>2.4E-2</v>
      </c>
      <c r="D61" s="275">
        <v>1.5</v>
      </c>
      <c r="E61" s="273">
        <v>5.8000000000000003E-2</v>
      </c>
      <c r="F61" s="6"/>
      <c r="G61" s="267"/>
      <c r="H61" s="6"/>
      <c r="I61" s="6"/>
      <c r="J61" s="163"/>
      <c r="K61" s="163"/>
      <c r="L61" s="163"/>
      <c r="M61" s="163"/>
      <c r="N61" s="163"/>
      <c r="O61" s="163"/>
      <c r="P61" s="163"/>
    </row>
    <row r="62" spans="1:16" ht="29">
      <c r="A62" s="163"/>
      <c r="B62" s="161" t="s">
        <v>307</v>
      </c>
      <c r="C62" s="304">
        <v>2.1000000000000001E-2</v>
      </c>
      <c r="D62" s="275">
        <v>2.1</v>
      </c>
      <c r="E62" s="273">
        <v>5.8000000000000003E-2</v>
      </c>
      <c r="F62" s="163"/>
      <c r="G62" s="267"/>
      <c r="H62" s="163"/>
      <c r="I62" s="163"/>
      <c r="J62" s="163"/>
      <c r="K62" s="163"/>
      <c r="L62" s="163"/>
      <c r="M62" s="163"/>
      <c r="N62" s="163"/>
      <c r="O62" s="163"/>
      <c r="P62" s="163"/>
    </row>
    <row r="63" spans="1:16">
      <c r="A63" s="163"/>
      <c r="B63" s="161" t="s">
        <v>293</v>
      </c>
      <c r="C63" s="304">
        <v>1.3999999999999999E-2</v>
      </c>
      <c r="D63" s="275">
        <v>1.5</v>
      </c>
      <c r="E63" s="273">
        <v>5.8000000000000003E-2</v>
      </c>
      <c r="F63" s="163"/>
      <c r="G63" s="267"/>
      <c r="H63" s="163"/>
      <c r="I63" s="163"/>
      <c r="J63" s="163"/>
      <c r="K63" s="163"/>
      <c r="L63" s="163"/>
      <c r="M63" s="163"/>
      <c r="N63" s="163"/>
      <c r="O63" s="163"/>
      <c r="P63" s="163"/>
    </row>
    <row r="64" spans="1:16">
      <c r="A64" s="163"/>
      <c r="B64" s="161" t="s">
        <v>304</v>
      </c>
      <c r="C64" s="304">
        <v>1.3000000000000001E-2</v>
      </c>
      <c r="D64" s="275">
        <v>1.2</v>
      </c>
      <c r="E64" s="273">
        <v>5.8000000000000003E-2</v>
      </c>
      <c r="F64" s="163"/>
      <c r="G64" s="267"/>
      <c r="H64" s="163"/>
      <c r="I64" s="163"/>
      <c r="J64" s="163"/>
      <c r="K64" s="163"/>
      <c r="L64" s="163"/>
      <c r="M64" s="163"/>
      <c r="N64" s="163"/>
      <c r="O64" s="163"/>
      <c r="P64" s="163"/>
    </row>
    <row r="65" spans="1:32" ht="29">
      <c r="A65" s="163"/>
      <c r="B65" s="161" t="s">
        <v>300</v>
      </c>
      <c r="C65" s="304">
        <v>9.0000000000000011E-3</v>
      </c>
      <c r="D65" s="275">
        <v>1.6</v>
      </c>
      <c r="E65" s="273">
        <v>5.8000000000000003E-2</v>
      </c>
      <c r="F65" s="163"/>
      <c r="G65" s="267"/>
      <c r="H65" s="163"/>
      <c r="I65" s="163"/>
      <c r="J65" s="163"/>
      <c r="K65" s="163"/>
      <c r="L65" s="163"/>
      <c r="M65" s="163"/>
      <c r="N65" s="163"/>
      <c r="O65" s="163"/>
      <c r="P65" s="163"/>
    </row>
    <row r="66" spans="1:32">
      <c r="A66" s="163"/>
      <c r="B66" s="161" t="s">
        <v>291</v>
      </c>
      <c r="C66" s="304">
        <v>6.9999999999999993E-3</v>
      </c>
      <c r="D66" s="275">
        <v>1.1000000000000001</v>
      </c>
      <c r="E66" s="273">
        <v>5.8000000000000003E-2</v>
      </c>
      <c r="F66" s="163"/>
      <c r="G66" s="267"/>
      <c r="H66" s="163"/>
      <c r="I66" s="163"/>
      <c r="J66" s="163"/>
      <c r="K66" s="163"/>
      <c r="L66" s="163"/>
      <c r="M66" s="163"/>
      <c r="N66" s="163"/>
      <c r="O66" s="163"/>
      <c r="P66" s="163"/>
    </row>
    <row r="67" spans="1:32">
      <c r="A67" s="163"/>
      <c r="B67" s="161" t="s">
        <v>295</v>
      </c>
      <c r="C67" s="304">
        <v>6.9999999999999993E-3</v>
      </c>
      <c r="D67" s="275">
        <v>0.8</v>
      </c>
      <c r="E67" s="273">
        <v>5.8000000000000003E-2</v>
      </c>
      <c r="F67" s="163"/>
      <c r="G67" s="267"/>
      <c r="H67" s="163"/>
      <c r="I67" s="163"/>
      <c r="J67" s="163"/>
      <c r="K67" s="163"/>
      <c r="L67" s="163"/>
      <c r="M67" s="163"/>
      <c r="N67" s="163"/>
      <c r="O67" s="163"/>
      <c r="P67" s="163"/>
    </row>
    <row r="68" spans="1:32">
      <c r="A68" s="163"/>
      <c r="B68" s="161" t="s">
        <v>297</v>
      </c>
      <c r="C68" s="304">
        <v>5.0000000000000001E-3</v>
      </c>
      <c r="D68" s="275">
        <v>0.4</v>
      </c>
      <c r="E68" s="273">
        <v>5.8000000000000003E-2</v>
      </c>
      <c r="F68" s="163"/>
      <c r="G68" s="267"/>
      <c r="H68" s="163"/>
      <c r="I68" s="163"/>
      <c r="J68" s="163"/>
      <c r="K68" s="163"/>
      <c r="L68" s="163"/>
      <c r="M68" s="163"/>
      <c r="N68" s="163"/>
      <c r="O68" s="163"/>
      <c r="P68" s="163"/>
    </row>
    <row r="69" spans="1:32">
      <c r="A69" s="163"/>
      <c r="B69" s="161" t="s">
        <v>292</v>
      </c>
      <c r="C69" s="304">
        <v>0</v>
      </c>
      <c r="D69" s="275">
        <v>2.2000000000000002</v>
      </c>
      <c r="E69" s="273">
        <v>5.8000000000000003E-2</v>
      </c>
      <c r="F69" s="163"/>
      <c r="G69" s="267"/>
      <c r="H69" s="163"/>
      <c r="I69" s="163"/>
      <c r="J69" s="163"/>
      <c r="K69" s="163"/>
      <c r="L69" s="163"/>
      <c r="M69" s="163"/>
      <c r="N69" s="163"/>
      <c r="O69" s="163"/>
      <c r="P69" s="163"/>
    </row>
    <row r="70" spans="1:32">
      <c r="A70" s="163"/>
      <c r="B70" s="161" t="s">
        <v>302</v>
      </c>
      <c r="C70" s="304">
        <v>0</v>
      </c>
      <c r="D70" s="275">
        <v>2.9</v>
      </c>
      <c r="E70" s="273">
        <v>5.8000000000000003E-2</v>
      </c>
      <c r="F70" s="163"/>
      <c r="G70" s="267"/>
      <c r="H70" s="163"/>
      <c r="I70" s="163"/>
      <c r="J70" s="163"/>
      <c r="K70" s="163"/>
      <c r="L70" s="163"/>
      <c r="M70" s="163"/>
      <c r="N70" s="163"/>
      <c r="O70" s="163"/>
      <c r="P70" s="163"/>
    </row>
    <row r="71" spans="1:32" s="163" customFormat="1">
      <c r="B71" s="211"/>
      <c r="C71" s="207"/>
      <c r="D71" s="275"/>
      <c r="E71" s="144"/>
    </row>
    <row r="72" spans="1:32" s="163" customFormat="1">
      <c r="B72" s="211"/>
      <c r="C72" s="207"/>
      <c r="D72" s="211"/>
      <c r="E72" s="144"/>
    </row>
    <row r="73" spans="1:32" s="163" customFormat="1">
      <c r="B73" s="211"/>
      <c r="C73" s="207"/>
      <c r="D73" s="211"/>
      <c r="E73" s="144"/>
    </row>
    <row r="74" spans="1:32" s="163" customFormat="1">
      <c r="B74" s="211"/>
      <c r="C74" s="207"/>
      <c r="D74" s="211"/>
      <c r="E74" s="144"/>
    </row>
    <row r="75" spans="1:32" s="163" customFormat="1">
      <c r="B75" s="211"/>
      <c r="C75" s="207"/>
      <c r="D75" s="211"/>
      <c r="E75" s="144"/>
    </row>
    <row r="77" spans="1:32" s="163" customFormat="1">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row>
    <row r="78" spans="1:32" s="163" customFormat="1">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row>
    <row r="79" spans="1:32" s="163" customFormat="1">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row>
    <row r="80" spans="1:32" s="163" customFormat="1">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row>
    <row r="81" spans="1:32" s="163" customFormat="1">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row>
    <row r="82" spans="1:32" s="163" customFormat="1"/>
    <row r="83" spans="1:32" s="163" customFormat="1">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row>
    <row r="84" spans="1:32" s="163" customFormat="1">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row>
    <row r="85" spans="1:32" s="163" customFormat="1">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row>
    <row r="86" spans="1:32" s="163" customFormat="1">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row>
    <row r="87" spans="1:32" s="163" customFormat="1">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row>
    <row r="88" spans="1:32" s="163" customFormat="1"/>
    <row r="89" spans="1:32" s="163" customFormat="1">
      <c r="A89" s="211"/>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row>
    <row r="90" spans="1:32" s="163" customFormat="1">
      <c r="A90" s="211"/>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row>
    <row r="91" spans="1:32" s="163" customFormat="1">
      <c r="A91" s="211"/>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row>
    <row r="92" spans="1:32" s="163" customFormat="1">
      <c r="A92" s="21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row>
    <row r="93" spans="1:32" s="163" customFormat="1">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row>
    <row r="94" spans="1:32" s="163" customFormat="1">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row>
    <row r="95" spans="1:32" s="163" customFormat="1">
      <c r="A95" s="21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row>
    <row r="96" spans="1:32" s="163" customFormat="1"/>
    <row r="97" spans="1:32" s="163" customFormat="1">
      <c r="A97" s="21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row>
    <row r="98" spans="1:32" s="163" customFormat="1">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row>
    <row r="99" spans="1:32" s="163" customFormat="1">
      <c r="A99" s="21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row>
    <row r="100" spans="1:32" s="163" customFormat="1">
      <c r="A100" s="21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row>
    <row r="101" spans="1:32" s="163" customFormat="1">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row>
    <row r="102" spans="1:32" s="163" customFormat="1"/>
    <row r="103" spans="1:32" s="163" customFormat="1">
      <c r="A103" s="211"/>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row>
    <row r="104" spans="1:32" s="163" customFormat="1">
      <c r="A104" s="211"/>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row>
    <row r="105" spans="1:32" s="163" customFormat="1">
      <c r="A105" s="211"/>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row>
    <row r="106" spans="1:32" s="163" customFormat="1">
      <c r="A106" s="211"/>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row>
    <row r="107" spans="1:32" s="163" customForma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row>
    <row r="108" spans="1:32" s="163" customFormat="1"/>
    <row r="109" spans="1:32" s="163" customFormat="1">
      <c r="A109" s="211"/>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row>
    <row r="110" spans="1:32" s="163" customFormat="1">
      <c r="A110" s="211"/>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row>
    <row r="111" spans="1:32" s="163" customFormat="1">
      <c r="A111" s="211"/>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row>
    <row r="112" spans="1:32" s="163" customFormat="1">
      <c r="A112" s="211"/>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row>
    <row r="113" spans="1:32" s="163" customFormat="1">
      <c r="A113" s="211"/>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c r="AF113" s="211"/>
    </row>
    <row r="114" spans="1:32" s="163" customFormat="1">
      <c r="A114" s="211"/>
      <c r="B114" s="211"/>
      <c r="C114" s="211"/>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E114" s="211"/>
      <c r="AF114" s="211"/>
    </row>
    <row r="115" spans="1:32" s="163" customFormat="1">
      <c r="A115" s="211"/>
      <c r="B115" s="211"/>
      <c r="C115" s="211"/>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row>
    <row r="116" spans="1:32" s="163" customFormat="1">
      <c r="A116" s="211"/>
      <c r="B116" s="211"/>
      <c r="C116" s="211"/>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row>
    <row r="117" spans="1:32" s="163" customFormat="1">
      <c r="A117" s="211"/>
      <c r="B117" s="211"/>
      <c r="C117" s="211"/>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row>
    <row r="118" spans="1:32" s="163" customFormat="1"/>
    <row r="119" spans="1:32" s="163" customFormat="1">
      <c r="A119" s="211"/>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row>
    <row r="120" spans="1:32" ht="14.25" customHeight="1">
      <c r="A120" s="410" t="s">
        <v>473</v>
      </c>
      <c r="B120" s="410"/>
      <c r="C120" s="410"/>
      <c r="D120" s="410"/>
      <c r="E120" s="410"/>
      <c r="F120" s="410"/>
      <c r="G120" s="410"/>
      <c r="H120" s="410"/>
      <c r="I120" s="410"/>
    </row>
    <row r="121" spans="1:32">
      <c r="A121" s="410" t="s">
        <v>144</v>
      </c>
      <c r="B121" s="410"/>
      <c r="C121" s="410"/>
      <c r="D121" s="410"/>
      <c r="E121" s="410"/>
      <c r="F121" s="410"/>
      <c r="G121" s="410"/>
      <c r="H121" s="410"/>
      <c r="I121" s="410"/>
    </row>
    <row r="122" spans="1:32">
      <c r="A122" s="186"/>
      <c r="B122" s="186"/>
      <c r="C122" s="186"/>
      <c r="D122" s="186"/>
      <c r="E122" s="186"/>
      <c r="F122" s="186"/>
      <c r="G122" s="186"/>
      <c r="H122" s="186"/>
      <c r="I122" s="186"/>
    </row>
    <row r="124" spans="1:32" s="74" customFormat="1">
      <c r="A124" s="139" t="s">
        <v>501</v>
      </c>
    </row>
    <row r="125" spans="1:32" ht="145">
      <c r="A125" s="189"/>
      <c r="B125" t="s">
        <v>374</v>
      </c>
      <c r="C125" s="189" t="s">
        <v>502</v>
      </c>
      <c r="D125" s="189" t="s">
        <v>503</v>
      </c>
      <c r="E125" s="189" t="s">
        <v>375</v>
      </c>
      <c r="F125" s="189"/>
      <c r="G125" s="189"/>
      <c r="H125" s="189"/>
      <c r="I125" s="163"/>
    </row>
    <row r="126" spans="1:32">
      <c r="A126" s="308" t="s">
        <v>33</v>
      </c>
      <c r="B126" s="309">
        <v>79677</v>
      </c>
      <c r="C126" s="309">
        <v>79677</v>
      </c>
      <c r="D126" s="309">
        <v>18896</v>
      </c>
      <c r="E126" s="309">
        <v>18896</v>
      </c>
      <c r="F126" s="163"/>
      <c r="G126" s="163"/>
      <c r="H126" s="163"/>
      <c r="I126" s="163"/>
    </row>
    <row r="127" spans="1:32">
      <c r="A127" s="305" t="s">
        <v>36</v>
      </c>
      <c r="B127" s="267"/>
      <c r="C127" s="306">
        <v>57900</v>
      </c>
      <c r="D127" s="306">
        <v>11473</v>
      </c>
      <c r="E127" s="163"/>
      <c r="F127" s="163"/>
      <c r="G127" s="163"/>
      <c r="H127" s="163"/>
      <c r="I127" s="163"/>
    </row>
    <row r="128" spans="1:32">
      <c r="A128" s="305" t="s">
        <v>30</v>
      </c>
      <c r="B128" s="267"/>
      <c r="C128" s="306">
        <v>57416</v>
      </c>
      <c r="D128" s="306">
        <v>9371</v>
      </c>
      <c r="E128" s="163"/>
      <c r="F128" s="163"/>
      <c r="G128" s="163"/>
      <c r="H128" s="163"/>
      <c r="I128" s="163"/>
    </row>
    <row r="129" spans="1:9">
      <c r="A129" s="305" t="s">
        <v>37</v>
      </c>
      <c r="B129" s="267"/>
      <c r="C129" s="306">
        <v>55927</v>
      </c>
      <c r="D129" s="306">
        <v>10716</v>
      </c>
      <c r="E129" s="163"/>
      <c r="F129" s="163"/>
      <c r="G129" s="163"/>
      <c r="H129" s="163"/>
      <c r="I129" s="163"/>
    </row>
    <row r="130" spans="1:9">
      <c r="A130" s="305" t="s">
        <v>32</v>
      </c>
      <c r="B130" s="267"/>
      <c r="C130" s="306">
        <v>45352</v>
      </c>
      <c r="D130" s="306">
        <v>12082</v>
      </c>
      <c r="E130" s="163"/>
      <c r="F130" s="163"/>
      <c r="G130" s="163"/>
      <c r="H130" s="163"/>
      <c r="I130" s="163"/>
    </row>
    <row r="131" spans="1:9">
      <c r="A131" s="305" t="s">
        <v>25</v>
      </c>
      <c r="B131" s="267"/>
      <c r="C131" s="306">
        <v>43298</v>
      </c>
      <c r="D131" s="306">
        <v>10148</v>
      </c>
      <c r="E131" s="163"/>
      <c r="F131" s="163"/>
      <c r="G131" s="163"/>
      <c r="H131" s="163"/>
      <c r="I131" s="163"/>
    </row>
    <row r="132" spans="1:9">
      <c r="A132" s="305" t="s">
        <v>28</v>
      </c>
      <c r="B132" s="267"/>
      <c r="C132" s="306">
        <v>38895</v>
      </c>
      <c r="D132" s="306">
        <v>7790</v>
      </c>
      <c r="E132" s="244"/>
      <c r="F132" s="163"/>
      <c r="G132" s="163"/>
      <c r="H132" s="163"/>
      <c r="I132" s="163"/>
    </row>
    <row r="133" spans="1:9">
      <c r="A133" s="305" t="s">
        <v>23</v>
      </c>
      <c r="B133" s="306"/>
      <c r="C133" s="306">
        <v>31083</v>
      </c>
      <c r="D133" s="306">
        <v>7524</v>
      </c>
      <c r="E133" s="163"/>
      <c r="F133" s="163"/>
      <c r="G133" s="163"/>
      <c r="H133" s="163"/>
      <c r="I133" s="163"/>
    </row>
    <row r="134" spans="1:9">
      <c r="A134" s="305" t="s">
        <v>29</v>
      </c>
      <c r="B134" s="267"/>
      <c r="C134" s="306">
        <v>24661</v>
      </c>
      <c r="D134" s="306">
        <v>5133</v>
      </c>
    </row>
    <row r="135" spans="1:9">
      <c r="A135" s="305" t="s">
        <v>24</v>
      </c>
      <c r="B135" s="267"/>
      <c r="C135" s="306">
        <v>24631</v>
      </c>
      <c r="D135" s="306">
        <v>4906</v>
      </c>
    </row>
    <row r="136" spans="1:9">
      <c r="A136" s="305" t="s">
        <v>35</v>
      </c>
      <c r="B136" s="267"/>
      <c r="C136" s="306">
        <v>24093</v>
      </c>
      <c r="D136" s="306">
        <v>5362</v>
      </c>
    </row>
    <row r="137" spans="1:9">
      <c r="A137" s="305" t="s">
        <v>22</v>
      </c>
      <c r="B137" s="267"/>
      <c r="C137" s="306">
        <v>18966</v>
      </c>
      <c r="D137" s="306">
        <v>5533</v>
      </c>
    </row>
    <row r="138" spans="1:9">
      <c r="A138" s="305" t="s">
        <v>38</v>
      </c>
      <c r="B138" s="267"/>
      <c r="C138" s="306">
        <v>17950</v>
      </c>
      <c r="D138" s="306">
        <v>3768</v>
      </c>
    </row>
    <row r="139" spans="1:9">
      <c r="A139" s="305" t="s">
        <v>26</v>
      </c>
      <c r="B139" s="267"/>
      <c r="C139" s="306">
        <v>14552</v>
      </c>
      <c r="D139" s="306">
        <v>3968</v>
      </c>
    </row>
    <row r="140" spans="1:9">
      <c r="A140" s="305" t="s">
        <v>19</v>
      </c>
      <c r="B140" s="267"/>
      <c r="C140" s="306">
        <v>11320</v>
      </c>
      <c r="D140" s="306">
        <v>2665</v>
      </c>
    </row>
    <row r="141" spans="1:9">
      <c r="A141" s="305" t="s">
        <v>20</v>
      </c>
      <c r="B141" s="267"/>
      <c r="C141" s="306">
        <v>9956</v>
      </c>
      <c r="D141" s="306">
        <v>2035</v>
      </c>
    </row>
    <row r="142" spans="1:9">
      <c r="A142" s="305" t="s">
        <v>31</v>
      </c>
      <c r="B142" s="267"/>
      <c r="C142" s="306">
        <v>5462</v>
      </c>
      <c r="D142" s="306">
        <v>1317</v>
      </c>
    </row>
    <row r="143" spans="1:9">
      <c r="A143" s="305" t="s">
        <v>34</v>
      </c>
      <c r="B143" s="267"/>
      <c r="C143" s="306">
        <v>5224</v>
      </c>
      <c r="D143" s="306">
        <v>1365</v>
      </c>
    </row>
    <row r="144" spans="1:9">
      <c r="A144" s="305" t="s">
        <v>27</v>
      </c>
      <c r="B144" s="267"/>
      <c r="C144" s="306">
        <v>4893</v>
      </c>
      <c r="D144" s="306">
        <v>2837</v>
      </c>
    </row>
    <row r="145" spans="1:12">
      <c r="A145" s="305" t="s">
        <v>21</v>
      </c>
      <c r="B145" s="267"/>
      <c r="C145" s="306">
        <v>3811</v>
      </c>
      <c r="D145" s="306">
        <v>1056</v>
      </c>
    </row>
    <row r="146" spans="1:12">
      <c r="A146" s="305" t="s">
        <v>18</v>
      </c>
      <c r="B146" s="267"/>
      <c r="C146" s="306">
        <v>2443</v>
      </c>
      <c r="D146" s="307">
        <v>544</v>
      </c>
    </row>
    <row r="147" spans="1:12">
      <c r="A147" s="305" t="s">
        <v>50</v>
      </c>
      <c r="B147" s="267"/>
      <c r="C147" s="307">
        <v>5</v>
      </c>
      <c r="D147" s="307">
        <v>3</v>
      </c>
    </row>
    <row r="148" spans="1:12">
      <c r="A148" s="279" t="s">
        <v>60</v>
      </c>
      <c r="B148" s="267"/>
      <c r="C148" s="305">
        <v>577515</v>
      </c>
      <c r="D148" s="305">
        <v>128492</v>
      </c>
    </row>
    <row r="149" spans="1:12">
      <c r="A149" s="143" t="s">
        <v>145</v>
      </c>
      <c r="B149" s="163"/>
      <c r="C149" s="163"/>
    </row>
    <row r="150" spans="1:12" ht="43.5" customHeight="1">
      <c r="A150" s="420" t="s">
        <v>400</v>
      </c>
      <c r="B150" s="420"/>
      <c r="C150" s="420"/>
      <c r="D150" s="420"/>
      <c r="E150" s="420"/>
      <c r="F150" s="420"/>
      <c r="G150" s="420"/>
      <c r="H150" s="420"/>
      <c r="I150" s="420"/>
      <c r="J150" s="420"/>
      <c r="K150" s="420"/>
      <c r="L150" s="420"/>
    </row>
    <row r="151" spans="1:12" ht="17.25" customHeight="1">
      <c r="A151" s="189"/>
      <c r="B151" s="189"/>
      <c r="C151" s="189"/>
      <c r="D151" s="189"/>
      <c r="E151" s="189"/>
      <c r="F151" s="189"/>
      <c r="G151" s="189"/>
      <c r="H151" s="189"/>
      <c r="I151" s="189"/>
      <c r="J151" s="189"/>
      <c r="K151" s="189"/>
      <c r="L151" s="189"/>
    </row>
    <row r="153" spans="1:12" s="74" customFormat="1">
      <c r="A153" s="139" t="s">
        <v>504</v>
      </c>
    </row>
    <row r="155" spans="1:12">
      <c r="A155" s="163"/>
      <c r="C155" s="163"/>
      <c r="D155" s="163"/>
      <c r="E155" s="163"/>
      <c r="F155" s="163"/>
      <c r="G155" s="163"/>
      <c r="H155" s="163"/>
      <c r="I155" s="163"/>
      <c r="J155" s="163"/>
      <c r="K155" s="163"/>
      <c r="L155" s="163"/>
    </row>
    <row r="156" spans="1:12">
      <c r="A156" s="163"/>
      <c r="B156" t="s">
        <v>69</v>
      </c>
      <c r="C156" s="163" t="s">
        <v>405</v>
      </c>
      <c r="D156" s="163" t="s">
        <v>505</v>
      </c>
      <c r="E156" s="163"/>
      <c r="F156" s="163"/>
      <c r="G156" s="163"/>
      <c r="H156" s="163"/>
      <c r="I156" s="163"/>
      <c r="J156" s="163"/>
      <c r="K156" s="163"/>
      <c r="L156" s="163"/>
    </row>
    <row r="157" spans="1:12">
      <c r="A157" s="279" t="s">
        <v>30</v>
      </c>
      <c r="B157" s="267"/>
      <c r="C157" s="273">
        <v>0.91400000000000003</v>
      </c>
      <c r="D157" s="276">
        <v>0.94</v>
      </c>
      <c r="E157" s="163"/>
      <c r="F157" s="163"/>
      <c r="G157" s="163"/>
      <c r="H157" s="163"/>
      <c r="I157" s="163"/>
      <c r="J157" s="163"/>
      <c r="K157" s="163"/>
      <c r="L157" s="163"/>
    </row>
    <row r="158" spans="1:12">
      <c r="A158" s="279" t="s">
        <v>29</v>
      </c>
      <c r="B158" s="267"/>
      <c r="C158" s="273">
        <v>0.91900000000000004</v>
      </c>
      <c r="D158" s="276">
        <v>0.94</v>
      </c>
      <c r="E158" s="163"/>
      <c r="F158" s="163"/>
      <c r="G158" s="163"/>
      <c r="H158" s="163"/>
      <c r="I158" s="163"/>
      <c r="J158" s="163"/>
      <c r="K158" s="163"/>
      <c r="L158" s="163"/>
    </row>
    <row r="159" spans="1:12">
      <c r="A159" s="279" t="s">
        <v>24</v>
      </c>
      <c r="B159" s="267"/>
      <c r="C159" s="273">
        <v>0.93100000000000005</v>
      </c>
      <c r="D159" s="276">
        <v>0.94</v>
      </c>
      <c r="E159" s="163"/>
      <c r="F159" s="163"/>
      <c r="G159" s="163"/>
      <c r="H159" s="163"/>
      <c r="I159" s="163"/>
      <c r="J159" s="163"/>
      <c r="K159" s="163"/>
      <c r="L159" s="163"/>
    </row>
    <row r="160" spans="1:12">
      <c r="A160" s="279" t="s">
        <v>18</v>
      </c>
      <c r="B160" s="267"/>
      <c r="C160" s="273">
        <v>0.93400000000000005</v>
      </c>
      <c r="D160" s="276">
        <v>0.94</v>
      </c>
      <c r="E160" s="163"/>
      <c r="F160" s="163"/>
      <c r="G160" s="163"/>
      <c r="H160" s="163"/>
      <c r="I160" s="163"/>
      <c r="J160" s="163"/>
      <c r="K160" s="163"/>
      <c r="L160" s="163"/>
    </row>
    <row r="161" spans="1:13">
      <c r="A161" s="279" t="s">
        <v>19</v>
      </c>
      <c r="B161" s="267"/>
      <c r="C161" s="273">
        <v>0.93600000000000005</v>
      </c>
      <c r="D161" s="276">
        <v>0.94</v>
      </c>
      <c r="E161" s="163"/>
      <c r="F161" s="163"/>
      <c r="G161" s="163"/>
      <c r="H161" s="163"/>
      <c r="I161" s="163"/>
      <c r="J161" s="163"/>
      <c r="K161" s="163"/>
      <c r="L161" s="163"/>
    </row>
    <row r="162" spans="1:13">
      <c r="A162" s="279" t="s">
        <v>28</v>
      </c>
      <c r="B162" s="267"/>
      <c r="C162" s="273">
        <v>0.93600000000000005</v>
      </c>
      <c r="D162" s="276">
        <v>0.94</v>
      </c>
      <c r="E162" s="163"/>
      <c r="F162" s="163"/>
      <c r="G162" s="163"/>
      <c r="H162" s="163"/>
      <c r="I162" s="163"/>
      <c r="J162" s="163"/>
      <c r="K162" s="163"/>
      <c r="L162" s="163"/>
    </row>
    <row r="163" spans="1:13">
      <c r="A163" s="279" t="s">
        <v>36</v>
      </c>
      <c r="B163" s="267"/>
      <c r="C163" s="273">
        <v>0.93899999999999995</v>
      </c>
      <c r="D163" s="276">
        <v>0.94</v>
      </c>
      <c r="E163" s="163"/>
      <c r="F163" s="163"/>
      <c r="G163" s="163"/>
      <c r="H163" s="163"/>
      <c r="I163" s="163"/>
      <c r="J163" s="163"/>
      <c r="K163" s="163"/>
      <c r="L163" s="163"/>
    </row>
    <row r="164" spans="1:13">
      <c r="A164" s="279" t="s">
        <v>35</v>
      </c>
      <c r="B164" s="267"/>
      <c r="C164" s="273">
        <v>0.94099999999999995</v>
      </c>
      <c r="D164" s="276">
        <v>0.94</v>
      </c>
      <c r="E164" s="163"/>
      <c r="F164" s="163"/>
      <c r="G164" s="163"/>
      <c r="H164" s="163"/>
      <c r="I164" s="163"/>
      <c r="J164" s="163"/>
      <c r="K164" s="163"/>
      <c r="L164" s="163"/>
    </row>
    <row r="165" spans="1:13">
      <c r="A165" s="279" t="s">
        <v>21</v>
      </c>
      <c r="B165" s="267"/>
      <c r="C165" s="273">
        <v>0.94399999999999995</v>
      </c>
      <c r="D165" s="276">
        <v>0.94</v>
      </c>
      <c r="E165" s="163"/>
      <c r="F165" s="163"/>
      <c r="G165" s="163"/>
      <c r="H165" s="163"/>
      <c r="I165" s="163"/>
      <c r="J165" s="163"/>
      <c r="K165" s="163"/>
      <c r="L165" s="163"/>
    </row>
    <row r="166" spans="1:13">
      <c r="A166" s="279" t="s">
        <v>27</v>
      </c>
      <c r="B166" s="267"/>
      <c r="C166" s="273">
        <v>0.94499999999999995</v>
      </c>
      <c r="D166" s="276">
        <v>0.94</v>
      </c>
      <c r="E166" s="163"/>
      <c r="F166" s="163"/>
      <c r="G166" s="163"/>
      <c r="H166" s="163"/>
      <c r="I166" s="163"/>
      <c r="J166" s="163"/>
      <c r="K166" s="163"/>
      <c r="L166" s="163"/>
      <c r="M166" s="163"/>
    </row>
    <row r="167" spans="1:13">
      <c r="A167" s="33" t="s">
        <v>33</v>
      </c>
      <c r="B167" s="274">
        <v>0.94599999999999995</v>
      </c>
      <c r="D167" s="276">
        <v>0.94</v>
      </c>
      <c r="E167" s="163"/>
      <c r="F167" s="163"/>
      <c r="G167" s="163"/>
      <c r="H167" s="163"/>
      <c r="I167" s="163"/>
      <c r="J167" s="163"/>
      <c r="K167" s="163"/>
      <c r="L167" s="163"/>
      <c r="M167" s="163"/>
    </row>
    <row r="168" spans="1:13">
      <c r="A168" s="279" t="s">
        <v>37</v>
      </c>
      <c r="B168" s="274"/>
      <c r="C168" s="273">
        <v>0.94799999999999995</v>
      </c>
      <c r="D168" s="276">
        <v>0.94</v>
      </c>
      <c r="E168" s="163"/>
      <c r="F168" s="163"/>
      <c r="G168" s="163"/>
      <c r="H168" s="163"/>
      <c r="I168" s="163"/>
      <c r="J168" s="163"/>
      <c r="K168" s="163"/>
      <c r="L168" s="163"/>
      <c r="M168" s="163"/>
    </row>
    <row r="169" spans="1:13">
      <c r="A169" s="279" t="s">
        <v>32</v>
      </c>
      <c r="B169" s="267"/>
      <c r="C169" s="273">
        <v>0.95099999999999996</v>
      </c>
      <c r="D169" s="276">
        <v>0.94</v>
      </c>
      <c r="E169" s="163"/>
      <c r="F169" s="163"/>
      <c r="G169" s="163"/>
      <c r="H169" s="163"/>
      <c r="I169" s="163"/>
      <c r="J169" s="163"/>
      <c r="K169" s="163"/>
      <c r="L169" s="163"/>
      <c r="M169" s="163"/>
    </row>
    <row r="170" spans="1:13">
      <c r="A170" s="279" t="s">
        <v>23</v>
      </c>
      <c r="B170" s="267"/>
      <c r="C170" s="273">
        <v>0.95299999999999996</v>
      </c>
      <c r="D170" s="276">
        <v>0.94</v>
      </c>
      <c r="E170" s="163"/>
      <c r="F170" s="163"/>
      <c r="G170" s="163"/>
      <c r="H170" s="163"/>
      <c r="I170" s="163"/>
      <c r="J170" s="163"/>
      <c r="K170" s="163"/>
      <c r="L170" s="163"/>
      <c r="M170" s="163"/>
    </row>
    <row r="171" spans="1:13">
      <c r="A171" s="279" t="s">
        <v>22</v>
      </c>
      <c r="B171" s="267"/>
      <c r="C171" s="273">
        <v>0.95299999999999996</v>
      </c>
      <c r="D171" s="276">
        <v>0.94</v>
      </c>
      <c r="E171" s="163"/>
      <c r="F171" s="163"/>
      <c r="G171" s="163"/>
      <c r="H171" s="163"/>
      <c r="I171" s="163"/>
      <c r="J171" s="163"/>
      <c r="K171" s="163"/>
      <c r="L171" s="163"/>
      <c r="M171" s="163"/>
    </row>
    <row r="172" spans="1:13">
      <c r="A172" s="279" t="s">
        <v>20</v>
      </c>
      <c r="B172" s="267"/>
      <c r="C172" s="273">
        <v>0.95399999999999996</v>
      </c>
      <c r="D172" s="276">
        <v>0.94</v>
      </c>
      <c r="E172" s="163"/>
      <c r="F172" s="163"/>
      <c r="G172" s="163"/>
      <c r="H172" s="163"/>
      <c r="I172" s="163"/>
      <c r="J172" s="163"/>
      <c r="K172" s="163"/>
      <c r="L172" s="163"/>
      <c r="M172" s="163"/>
    </row>
    <row r="173" spans="1:13">
      <c r="A173" s="279" t="s">
        <v>38</v>
      </c>
      <c r="B173" s="267"/>
      <c r="C173" s="273">
        <v>0.95599999999999996</v>
      </c>
      <c r="D173" s="276">
        <v>0.94</v>
      </c>
      <c r="E173" s="163"/>
      <c r="F173" s="163"/>
      <c r="G173" s="163"/>
      <c r="H173" s="163"/>
      <c r="I173" s="163"/>
      <c r="J173" s="163"/>
      <c r="K173" s="163"/>
      <c r="L173" s="163"/>
      <c r="M173" s="163"/>
    </row>
    <row r="174" spans="1:13">
      <c r="A174" s="279" t="s">
        <v>25</v>
      </c>
      <c r="B174" s="267"/>
      <c r="C174" s="273">
        <v>0.95899999999999996</v>
      </c>
      <c r="D174" s="276">
        <v>0.94</v>
      </c>
      <c r="E174" s="163"/>
      <c r="F174" s="163"/>
      <c r="G174" s="163"/>
      <c r="H174" s="163"/>
      <c r="I174" s="163"/>
      <c r="J174" s="163"/>
      <c r="K174" s="163"/>
      <c r="L174" s="163"/>
      <c r="M174" s="163"/>
    </row>
    <row r="175" spans="1:13">
      <c r="A175" s="279" t="s">
        <v>26</v>
      </c>
      <c r="B175" s="267"/>
      <c r="C175" s="273">
        <v>0.96399999999999997</v>
      </c>
      <c r="D175" s="276">
        <v>0.94</v>
      </c>
      <c r="E175" s="163"/>
      <c r="F175" s="163"/>
      <c r="G175" s="163"/>
      <c r="H175" s="163"/>
      <c r="I175" s="163"/>
      <c r="J175" s="163"/>
      <c r="K175" s="163"/>
      <c r="L175" s="163"/>
      <c r="M175" s="163"/>
    </row>
    <row r="176" spans="1:13">
      <c r="A176" s="279" t="s">
        <v>31</v>
      </c>
      <c r="B176" s="267"/>
      <c r="C176" s="273">
        <v>0.96599999999999997</v>
      </c>
      <c r="D176" s="276">
        <v>0.94</v>
      </c>
      <c r="E176" s="163"/>
      <c r="F176" s="163"/>
      <c r="G176" s="163"/>
      <c r="H176" s="163"/>
      <c r="I176" s="163"/>
      <c r="J176" s="163"/>
      <c r="K176" s="163"/>
      <c r="L176" s="163"/>
      <c r="M176" s="163"/>
    </row>
    <row r="177" spans="1:13">
      <c r="A177" s="279" t="s">
        <v>34</v>
      </c>
      <c r="B177" s="267"/>
      <c r="C177" s="273">
        <v>0.96899999999999997</v>
      </c>
      <c r="D177" s="276">
        <v>0.94</v>
      </c>
      <c r="E177" s="163"/>
      <c r="F177" s="163"/>
      <c r="G177" s="163"/>
      <c r="H177" s="163"/>
      <c r="I177" s="163"/>
      <c r="J177" s="163"/>
      <c r="K177" s="163"/>
      <c r="L177" s="163"/>
      <c r="M177" s="163"/>
    </row>
    <row r="178" spans="1:13">
      <c r="A178" s="279" t="s">
        <v>52</v>
      </c>
      <c r="B178" s="267"/>
      <c r="C178" s="273">
        <v>0.94399999999999995</v>
      </c>
      <c r="D178" s="267"/>
      <c r="E178" s="163"/>
      <c r="F178" s="163"/>
      <c r="G178" s="163"/>
      <c r="H178" s="163"/>
      <c r="I178" s="163"/>
      <c r="J178" s="163"/>
      <c r="K178" s="163"/>
      <c r="L178" s="163"/>
      <c r="M178" s="163"/>
    </row>
    <row r="179" spans="1:13" s="163" customFormat="1">
      <c r="A179" s="143"/>
      <c r="B179" s="210"/>
      <c r="C179" s="144"/>
    </row>
    <row r="180" spans="1:13" ht="45.75" customHeight="1">
      <c r="A180" s="424" t="s">
        <v>392</v>
      </c>
      <c r="B180" s="420"/>
      <c r="C180" s="420"/>
      <c r="D180" s="420"/>
      <c r="E180" s="420"/>
      <c r="F180" s="420"/>
      <c r="G180" s="420"/>
      <c r="H180" s="420"/>
      <c r="I180" s="420"/>
      <c r="J180" s="420"/>
      <c r="K180" s="420"/>
      <c r="L180" s="420"/>
      <c r="M180" s="420"/>
    </row>
    <row r="181" spans="1:13">
      <c r="A181" s="163" t="s">
        <v>506</v>
      </c>
      <c r="B181" s="144"/>
      <c r="C181" s="144"/>
      <c r="D181" s="163"/>
      <c r="E181" s="163"/>
      <c r="F181" s="163"/>
      <c r="G181" s="163"/>
      <c r="H181" s="163"/>
      <c r="I181" s="163"/>
      <c r="J181" s="163"/>
      <c r="K181" s="163"/>
      <c r="L181" s="163"/>
      <c r="M181" s="163"/>
    </row>
    <row r="182" spans="1:13">
      <c r="A182" s="163" t="s">
        <v>146</v>
      </c>
      <c r="B182" s="163"/>
      <c r="C182" s="163"/>
      <c r="D182" s="163"/>
      <c r="E182" s="163"/>
      <c r="F182" s="163"/>
      <c r="G182" s="163"/>
      <c r="H182" s="163"/>
      <c r="I182" s="163"/>
      <c r="J182" s="163"/>
      <c r="K182" s="163"/>
      <c r="L182" s="163"/>
      <c r="M182" s="163"/>
    </row>
    <row r="184" spans="1:13" s="139" customFormat="1">
      <c r="A184" s="139" t="s">
        <v>344</v>
      </c>
    </row>
    <row r="186" spans="1:13">
      <c r="A186" s="163"/>
      <c r="B186" s="32" t="s">
        <v>147</v>
      </c>
      <c r="C186" s="32" t="s">
        <v>148</v>
      </c>
      <c r="D186" s="163"/>
      <c r="E186" s="163"/>
      <c r="F186" s="163"/>
      <c r="G186" s="163"/>
      <c r="H186" s="163"/>
      <c r="I186" s="163"/>
      <c r="J186" s="163"/>
      <c r="K186" s="163"/>
      <c r="L186" s="163"/>
      <c r="M186" s="163"/>
    </row>
    <row r="187" spans="1:13">
      <c r="A187" s="163"/>
      <c r="B187" s="32" t="s">
        <v>149</v>
      </c>
      <c r="C187" s="207">
        <v>0.85199999999999998</v>
      </c>
      <c r="D187" s="163"/>
      <c r="E187" s="163"/>
      <c r="F187" s="163"/>
      <c r="G187" s="163"/>
      <c r="H187" s="163"/>
      <c r="I187" s="163"/>
      <c r="J187" s="163"/>
      <c r="K187" s="163"/>
      <c r="L187" s="163"/>
      <c r="M187" s="163"/>
    </row>
    <row r="188" spans="1:13">
      <c r="A188" s="163"/>
      <c r="B188" s="32" t="s">
        <v>150</v>
      </c>
      <c r="C188" s="207">
        <v>0.94799999999999995</v>
      </c>
      <c r="D188" s="163"/>
      <c r="E188" s="163"/>
      <c r="F188" s="163"/>
      <c r="G188" s="163"/>
      <c r="H188" s="163"/>
      <c r="I188" s="163"/>
      <c r="J188" s="163"/>
      <c r="K188" s="163"/>
      <c r="L188" s="163"/>
      <c r="M188" s="163"/>
    </row>
    <row r="189" spans="1:13">
      <c r="A189" s="163"/>
      <c r="B189" s="32" t="s">
        <v>151</v>
      </c>
      <c r="C189" s="207">
        <v>0.94099999999999995</v>
      </c>
      <c r="D189" s="163"/>
      <c r="E189" s="163"/>
      <c r="F189" s="163"/>
      <c r="G189" s="163"/>
      <c r="H189" s="163"/>
      <c r="I189" s="163"/>
      <c r="J189" s="163"/>
      <c r="K189" s="163"/>
      <c r="L189" s="163"/>
      <c r="M189" s="163"/>
    </row>
    <row r="190" spans="1:13">
      <c r="A190" s="163"/>
      <c r="B190" s="32" t="s">
        <v>152</v>
      </c>
      <c r="C190" s="207">
        <v>0.94099999999999995</v>
      </c>
      <c r="D190" s="163"/>
      <c r="E190" s="163"/>
      <c r="F190" s="163"/>
      <c r="G190" s="163"/>
      <c r="H190" s="163"/>
      <c r="I190" s="163"/>
      <c r="J190" s="163"/>
      <c r="K190" s="163"/>
      <c r="L190" s="163"/>
      <c r="M190" s="163"/>
    </row>
    <row r="191" spans="1:13">
      <c r="A191" s="163"/>
      <c r="B191" s="32" t="s">
        <v>153</v>
      </c>
      <c r="C191" s="207">
        <v>0.94199999999999995</v>
      </c>
      <c r="D191" s="163"/>
      <c r="E191" s="163"/>
      <c r="F191" s="163"/>
      <c r="G191" s="163"/>
      <c r="H191" s="163"/>
      <c r="I191" s="163"/>
      <c r="J191" s="163"/>
      <c r="K191" s="163"/>
      <c r="L191" s="163"/>
      <c r="M191" s="163"/>
    </row>
    <row r="192" spans="1:13">
      <c r="A192" s="163"/>
      <c r="B192" s="279" t="s">
        <v>487</v>
      </c>
      <c r="C192" s="273">
        <v>0.94599999999999995</v>
      </c>
      <c r="D192" s="163"/>
      <c r="E192" s="163"/>
      <c r="F192" s="163"/>
      <c r="G192" s="163"/>
      <c r="H192" s="163"/>
      <c r="I192" s="163"/>
      <c r="J192" s="163"/>
      <c r="K192" s="163"/>
      <c r="L192" s="163"/>
      <c r="M192" s="163"/>
    </row>
    <row r="194" spans="1:13" ht="48.75" customHeight="1">
      <c r="A194" s="424" t="s">
        <v>392</v>
      </c>
      <c r="B194" s="420"/>
      <c r="C194" s="420"/>
      <c r="D194" s="420"/>
      <c r="E194" s="420"/>
      <c r="F194" s="420"/>
      <c r="G194" s="420"/>
      <c r="H194" s="420"/>
      <c r="I194" s="420"/>
      <c r="J194" s="420"/>
      <c r="K194" s="420"/>
      <c r="L194" s="420"/>
      <c r="M194" s="420"/>
    </row>
    <row r="195" spans="1:13">
      <c r="A195" s="32" t="s">
        <v>507</v>
      </c>
      <c r="B195" s="163"/>
      <c r="C195" s="163"/>
      <c r="D195" s="163"/>
      <c r="E195" s="163"/>
      <c r="F195" s="163"/>
      <c r="G195" s="163"/>
      <c r="H195" s="163"/>
      <c r="I195" s="163"/>
      <c r="J195" s="163"/>
      <c r="K195" s="163"/>
      <c r="L195" s="163"/>
      <c r="M195" s="163"/>
    </row>
    <row r="196" spans="1:13">
      <c r="A196" s="32" t="s">
        <v>146</v>
      </c>
      <c r="B196" s="163"/>
      <c r="C196" s="163"/>
      <c r="D196" s="163"/>
      <c r="E196" s="163"/>
      <c r="F196" s="163"/>
      <c r="G196" s="163"/>
      <c r="H196" s="163"/>
      <c r="I196" s="163"/>
      <c r="J196" s="163"/>
      <c r="K196" s="163"/>
      <c r="L196" s="163"/>
      <c r="M196" s="163"/>
    </row>
    <row r="199" spans="1:13" s="74" customFormat="1">
      <c r="A199" s="139" t="s">
        <v>508</v>
      </c>
    </row>
    <row r="201" spans="1:13">
      <c r="A201" s="163"/>
      <c r="B201" s="32"/>
      <c r="D201" s="191" t="s">
        <v>154</v>
      </c>
    </row>
    <row r="202" spans="1:13">
      <c r="A202" s="163"/>
      <c r="B202" s="49"/>
      <c r="C202" t="s">
        <v>69</v>
      </c>
      <c r="D202" s="108">
        <v>2019</v>
      </c>
    </row>
    <row r="203" spans="1:13">
      <c r="A203" s="163"/>
      <c r="B203" s="279" t="s">
        <v>18</v>
      </c>
      <c r="C203" s="267"/>
      <c r="D203" s="267">
        <v>23</v>
      </c>
    </row>
    <row r="204" spans="1:13">
      <c r="A204" s="163"/>
      <c r="B204" s="279" t="s">
        <v>21</v>
      </c>
      <c r="C204" s="267"/>
      <c r="D204" s="267">
        <v>44</v>
      </c>
    </row>
    <row r="205" spans="1:13">
      <c r="A205" s="163"/>
      <c r="B205" s="279" t="s">
        <v>27</v>
      </c>
      <c r="C205" s="267"/>
      <c r="D205" s="267">
        <v>45</v>
      </c>
    </row>
    <row r="206" spans="1:13">
      <c r="A206" s="163"/>
      <c r="B206" s="279" t="s">
        <v>155</v>
      </c>
      <c r="C206" s="267"/>
      <c r="D206" s="267">
        <v>78</v>
      </c>
    </row>
    <row r="207" spans="1:13">
      <c r="A207" s="163"/>
      <c r="B207" s="279" t="s">
        <v>38</v>
      </c>
      <c r="C207" s="267"/>
      <c r="D207" s="267">
        <v>152</v>
      </c>
    </row>
    <row r="208" spans="1:13">
      <c r="A208" s="163"/>
      <c r="B208" s="279" t="s">
        <v>26</v>
      </c>
      <c r="C208" s="267"/>
      <c r="D208" s="267">
        <v>159</v>
      </c>
    </row>
    <row r="209" spans="1:9">
      <c r="A209" s="163"/>
      <c r="B209" s="279" t="s">
        <v>20</v>
      </c>
      <c r="C209" s="267"/>
      <c r="D209" s="267">
        <v>161</v>
      </c>
    </row>
    <row r="210" spans="1:9">
      <c r="A210" s="163"/>
      <c r="B210" s="279" t="s">
        <v>19</v>
      </c>
      <c r="C210" s="267"/>
      <c r="D210" s="267">
        <v>183</v>
      </c>
    </row>
    <row r="211" spans="1:9">
      <c r="A211" s="163"/>
      <c r="B211" s="279" t="s">
        <v>35</v>
      </c>
      <c r="C211" s="267"/>
      <c r="D211" s="267">
        <v>189</v>
      </c>
    </row>
    <row r="212" spans="1:9">
      <c r="A212" s="163"/>
      <c r="B212" s="279" t="s">
        <v>24</v>
      </c>
      <c r="C212" s="267"/>
      <c r="D212" s="267">
        <v>240</v>
      </c>
    </row>
    <row r="213" spans="1:9">
      <c r="A213" s="163"/>
      <c r="B213" s="279" t="s">
        <v>22</v>
      </c>
      <c r="C213" s="267"/>
      <c r="D213" s="267">
        <v>242</v>
      </c>
    </row>
    <row r="214" spans="1:9">
      <c r="A214" s="163"/>
      <c r="B214" s="279" t="s">
        <v>23</v>
      </c>
      <c r="C214" s="267"/>
      <c r="D214" s="267">
        <v>319</v>
      </c>
    </row>
    <row r="215" spans="1:9">
      <c r="A215" s="163"/>
      <c r="B215" s="279" t="s">
        <v>29</v>
      </c>
      <c r="C215" s="267"/>
      <c r="D215" s="267">
        <v>373</v>
      </c>
      <c r="E215" s="163"/>
      <c r="F215" s="163"/>
      <c r="G215" s="163"/>
      <c r="H215" s="163"/>
      <c r="I215" s="163"/>
    </row>
    <row r="216" spans="1:9">
      <c r="A216" s="163"/>
      <c r="B216" s="279" t="s">
        <v>32</v>
      </c>
      <c r="C216" s="267"/>
      <c r="D216" s="267">
        <v>401</v>
      </c>
      <c r="E216" s="163"/>
      <c r="F216" s="163"/>
      <c r="G216" s="163"/>
      <c r="H216" s="163"/>
      <c r="I216" s="163"/>
    </row>
    <row r="217" spans="1:9">
      <c r="A217" s="163"/>
      <c r="B217" s="279" t="s">
        <v>37</v>
      </c>
      <c r="C217" s="267"/>
      <c r="D217" s="267">
        <v>472</v>
      </c>
      <c r="E217" s="163"/>
      <c r="F217" s="163"/>
      <c r="G217" s="163"/>
      <c r="H217" s="163"/>
      <c r="I217" s="163"/>
    </row>
    <row r="218" spans="1:9">
      <c r="A218" s="163"/>
      <c r="B218" s="279" t="s">
        <v>30</v>
      </c>
      <c r="C218" s="267"/>
      <c r="D218" s="267">
        <v>487</v>
      </c>
      <c r="E218" s="163"/>
      <c r="F218" s="163"/>
      <c r="G218" s="163"/>
      <c r="H218" s="163"/>
      <c r="I218" s="163"/>
    </row>
    <row r="219" spans="1:9">
      <c r="A219" s="163"/>
      <c r="B219" s="279" t="s">
        <v>28</v>
      </c>
      <c r="C219" s="267"/>
      <c r="D219" s="267">
        <v>500</v>
      </c>
      <c r="E219" s="163"/>
      <c r="F219" s="163"/>
      <c r="G219" s="163"/>
      <c r="H219" s="163"/>
      <c r="I219" s="163"/>
    </row>
    <row r="220" spans="1:9">
      <c r="A220" s="163"/>
      <c r="B220" s="279" t="s">
        <v>36</v>
      </c>
      <c r="C220" s="267"/>
      <c r="D220" s="267">
        <v>596</v>
      </c>
      <c r="E220" s="163"/>
      <c r="F220" s="163"/>
      <c r="G220" s="163"/>
      <c r="H220" s="163"/>
      <c r="I220" s="163"/>
    </row>
    <row r="221" spans="1:9">
      <c r="A221" s="163"/>
      <c r="B221" s="279" t="s">
        <v>25</v>
      </c>
      <c r="C221" s="267"/>
      <c r="D221" s="267">
        <v>651</v>
      </c>
      <c r="E221" s="163"/>
      <c r="F221" s="163"/>
      <c r="G221" s="163"/>
      <c r="H221" s="163"/>
      <c r="I221" s="163"/>
    </row>
    <row r="222" spans="1:9">
      <c r="A222" s="163"/>
      <c r="B222" s="33" t="s">
        <v>33</v>
      </c>
      <c r="C222" s="282">
        <v>1009</v>
      </c>
      <c r="E222" s="163"/>
      <c r="F222" s="163"/>
      <c r="G222" s="163"/>
      <c r="H222" s="163"/>
      <c r="I222" s="163"/>
    </row>
    <row r="223" spans="1:9">
      <c r="A223" s="163"/>
      <c r="B223" s="279" t="s">
        <v>31</v>
      </c>
      <c r="C223" s="267"/>
      <c r="D223" s="267" t="s">
        <v>204</v>
      </c>
      <c r="E223" s="163"/>
      <c r="F223" s="163"/>
      <c r="G223" s="163"/>
      <c r="H223" s="163"/>
      <c r="I223" s="163"/>
    </row>
    <row r="224" spans="1:9">
      <c r="A224" s="163"/>
      <c r="B224" s="279" t="s">
        <v>34</v>
      </c>
      <c r="C224" s="267"/>
      <c r="D224" s="267" t="s">
        <v>204</v>
      </c>
      <c r="E224" s="163"/>
      <c r="F224" s="163"/>
      <c r="G224" s="163"/>
      <c r="H224" s="163"/>
      <c r="I224" s="163"/>
    </row>
    <row r="225" spans="1:9">
      <c r="A225" s="163"/>
      <c r="B225" s="279" t="s">
        <v>60</v>
      </c>
      <c r="C225" s="267"/>
      <c r="D225" s="279">
        <v>6324</v>
      </c>
      <c r="E225" s="163"/>
      <c r="F225" s="163"/>
      <c r="G225" s="163"/>
      <c r="H225" s="163"/>
      <c r="I225" s="163"/>
    </row>
    <row r="227" spans="1:9" ht="60.75" customHeight="1">
      <c r="A227" s="420" t="s">
        <v>684</v>
      </c>
      <c r="B227" s="420"/>
      <c r="C227" s="420"/>
      <c r="D227" s="420"/>
      <c r="E227" s="420"/>
      <c r="F227" s="420"/>
      <c r="G227" s="420"/>
      <c r="H227" s="420"/>
      <c r="I227" s="420"/>
    </row>
    <row r="228" spans="1:9" ht="60.75" customHeight="1">
      <c r="A228" s="163" t="s">
        <v>156</v>
      </c>
      <c r="B228" s="163"/>
      <c r="C228" s="163"/>
      <c r="D228" s="163"/>
      <c r="E228" s="163"/>
      <c r="F228" s="163"/>
      <c r="G228" s="163"/>
      <c r="H228" s="163"/>
      <c r="I228" s="163"/>
    </row>
    <row r="231" spans="1:9" s="74" customFormat="1">
      <c r="A231" s="139" t="s">
        <v>345</v>
      </c>
    </row>
    <row r="233" spans="1:9">
      <c r="A233" s="163"/>
      <c r="B233" s="32" t="s">
        <v>280</v>
      </c>
      <c r="C233" s="32">
        <v>2017</v>
      </c>
      <c r="D233" s="32">
        <v>2018</v>
      </c>
      <c r="E233" s="279">
        <v>2019</v>
      </c>
      <c r="F233" s="163"/>
      <c r="G233" s="163"/>
      <c r="H233" s="163"/>
      <c r="I233" s="163"/>
    </row>
    <row r="234" spans="1:9">
      <c r="A234" s="163"/>
      <c r="B234" s="32"/>
      <c r="C234" s="32">
        <v>1061</v>
      </c>
      <c r="D234" s="32">
        <v>1069</v>
      </c>
      <c r="E234" s="279">
        <v>1009</v>
      </c>
      <c r="F234" s="163"/>
      <c r="G234" s="163"/>
      <c r="H234" s="163"/>
      <c r="I234" s="163"/>
    </row>
    <row r="236" spans="1:9">
      <c r="A236" s="163" t="s">
        <v>156</v>
      </c>
      <c r="B236" s="163"/>
      <c r="C236" s="163"/>
      <c r="D236" s="163"/>
      <c r="E236" s="163"/>
      <c r="F236" s="163"/>
      <c r="G236" s="163"/>
      <c r="H236" s="163"/>
      <c r="I236" s="163"/>
    </row>
    <row r="237" spans="1:9" ht="35.25" customHeight="1">
      <c r="A237" s="420" t="s">
        <v>401</v>
      </c>
      <c r="B237" s="420"/>
      <c r="C237" s="420"/>
      <c r="D237" s="420"/>
      <c r="E237" s="420"/>
      <c r="F237" s="420"/>
      <c r="G237" s="420"/>
      <c r="H237" s="420"/>
      <c r="I237" s="420"/>
    </row>
    <row r="239" spans="1:9" s="6" customFormat="1"/>
  </sheetData>
  <sortState ref="B49:E70">
    <sortCondition descending="1" ref="C49:C70"/>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zoomScale="50" zoomScaleNormal="50" workbookViewId="0">
      <selection activeCell="H112" sqref="H112"/>
    </sheetView>
  </sheetViews>
  <sheetFormatPr defaultColWidth="8.81640625" defaultRowHeight="14.5"/>
  <cols>
    <col min="2" max="2" width="14.1796875" customWidth="1"/>
    <col min="3" max="3" width="10.453125" customWidth="1"/>
    <col min="4" max="4" width="9.453125" customWidth="1"/>
    <col min="5" max="6" width="10.1796875" bestFit="1" customWidth="1"/>
    <col min="7" max="7" width="13" bestFit="1" customWidth="1"/>
    <col min="9" max="19" width="9.26953125" bestFit="1" customWidth="1"/>
    <col min="20" max="20" width="10.1796875" bestFit="1" customWidth="1"/>
  </cols>
  <sheetData>
    <row r="1" spans="1:21" s="74" customFormat="1">
      <c r="A1" s="409" t="s">
        <v>509</v>
      </c>
      <c r="B1" s="409"/>
      <c r="C1" s="409"/>
      <c r="D1" s="409"/>
      <c r="E1" s="409"/>
      <c r="F1" s="409"/>
    </row>
    <row r="3" spans="1:21">
      <c r="A3" s="163"/>
      <c r="B3" s="163"/>
      <c r="C3" s="425">
        <v>2019</v>
      </c>
      <c r="D3" s="425"/>
      <c r="E3" s="425"/>
      <c r="F3" s="425"/>
      <c r="G3" s="19"/>
      <c r="H3" s="19"/>
      <c r="I3" s="19"/>
      <c r="J3" s="19"/>
      <c r="K3" s="19"/>
      <c r="L3" s="19"/>
      <c r="M3" s="19"/>
      <c r="N3" s="19"/>
      <c r="O3" s="163"/>
      <c r="P3" s="163"/>
      <c r="Q3" s="163"/>
      <c r="R3" s="163"/>
      <c r="S3" s="163"/>
      <c r="T3" s="163"/>
      <c r="U3" s="163"/>
    </row>
    <row r="4" spans="1:21">
      <c r="A4" s="40"/>
      <c r="B4" s="163"/>
      <c r="C4" s="75" t="s">
        <v>157</v>
      </c>
      <c r="D4" s="75" t="s">
        <v>158</v>
      </c>
      <c r="E4" s="75" t="s">
        <v>159</v>
      </c>
      <c r="F4" s="75" t="s">
        <v>160</v>
      </c>
      <c r="G4" s="71" t="s">
        <v>161</v>
      </c>
      <c r="H4" s="75"/>
      <c r="I4" s="75"/>
      <c r="J4" s="75"/>
      <c r="K4" s="75"/>
      <c r="L4" s="75"/>
      <c r="M4" s="75"/>
      <c r="N4" s="75"/>
      <c r="O4" s="163"/>
      <c r="P4" s="163"/>
      <c r="Q4" s="163"/>
      <c r="R4" s="163"/>
      <c r="S4" s="163"/>
      <c r="T4" s="163"/>
      <c r="U4" s="163"/>
    </row>
    <row r="5" spans="1:21">
      <c r="A5" s="40"/>
      <c r="B5" s="370" t="s">
        <v>52</v>
      </c>
      <c r="C5" s="395">
        <v>1400</v>
      </c>
      <c r="D5" s="395">
        <v>1236</v>
      </c>
      <c r="E5" s="395">
        <v>1216</v>
      </c>
      <c r="F5" s="396">
        <v>1332</v>
      </c>
      <c r="G5" s="395">
        <v>1295</v>
      </c>
      <c r="H5" s="88"/>
      <c r="I5" s="88"/>
      <c r="J5" s="88"/>
      <c r="K5" s="88"/>
      <c r="L5" s="88"/>
      <c r="M5" s="88"/>
      <c r="N5" s="89"/>
      <c r="O5" s="86"/>
      <c r="P5" s="86"/>
      <c r="Q5" s="86"/>
      <c r="R5" s="86"/>
      <c r="S5" s="86"/>
      <c r="T5" s="87"/>
      <c r="U5" s="163"/>
    </row>
    <row r="6" spans="1:21" s="349" customFormat="1">
      <c r="A6" s="40"/>
      <c r="B6" s="349" t="s">
        <v>35</v>
      </c>
      <c r="C6" s="398">
        <v>909</v>
      </c>
      <c r="D6" s="398">
        <v>899</v>
      </c>
      <c r="E6" s="398">
        <v>878</v>
      </c>
      <c r="F6" s="398">
        <v>972</v>
      </c>
      <c r="G6" s="398">
        <v>914</v>
      </c>
      <c r="H6" s="88"/>
      <c r="I6" s="88"/>
      <c r="J6" s="88"/>
      <c r="K6" s="88"/>
      <c r="L6" s="88"/>
      <c r="M6" s="88"/>
      <c r="N6" s="88"/>
      <c r="O6" s="86"/>
      <c r="P6" s="86"/>
      <c r="Q6" s="86"/>
      <c r="R6" s="86"/>
      <c r="S6" s="86"/>
      <c r="T6" s="86"/>
    </row>
    <row r="7" spans="1:21">
      <c r="A7" s="40"/>
      <c r="B7" s="349" t="s">
        <v>23</v>
      </c>
      <c r="C7" s="398">
        <v>1333</v>
      </c>
      <c r="D7" s="398">
        <v>1233</v>
      </c>
      <c r="E7" s="398">
        <v>1238</v>
      </c>
      <c r="F7" s="398">
        <v>1355</v>
      </c>
      <c r="G7" s="398">
        <v>1290</v>
      </c>
      <c r="H7" s="88"/>
      <c r="I7" s="88"/>
      <c r="J7" s="88"/>
      <c r="K7" s="88"/>
      <c r="L7" s="88"/>
      <c r="M7" s="88"/>
      <c r="N7" s="88"/>
      <c r="O7" s="86"/>
      <c r="P7" s="86"/>
      <c r="Q7" s="86"/>
      <c r="R7" s="86"/>
      <c r="S7" s="86"/>
      <c r="T7" s="86"/>
      <c r="U7" s="163"/>
    </row>
    <row r="8" spans="1:21" s="163" customFormat="1">
      <c r="A8" s="161"/>
      <c r="B8" s="399" t="s">
        <v>22</v>
      </c>
      <c r="C8" s="398">
        <v>1173</v>
      </c>
      <c r="D8" s="398">
        <v>1089</v>
      </c>
      <c r="E8" s="398">
        <v>1094</v>
      </c>
      <c r="F8" s="398">
        <v>1177</v>
      </c>
      <c r="G8" s="398">
        <v>1113</v>
      </c>
      <c r="H8" s="161"/>
      <c r="I8" s="161"/>
      <c r="J8" s="161"/>
      <c r="K8" s="161"/>
      <c r="L8" s="161"/>
      <c r="M8" s="161"/>
      <c r="N8" s="161"/>
      <c r="O8" s="161"/>
      <c r="P8" s="161"/>
      <c r="Q8" s="161"/>
      <c r="R8" s="161"/>
      <c r="S8" s="161"/>
      <c r="T8" s="161"/>
      <c r="U8" s="161"/>
    </row>
    <row r="9" spans="1:21">
      <c r="A9" s="40"/>
      <c r="B9" s="349" t="s">
        <v>32</v>
      </c>
      <c r="C9" s="398">
        <v>1077</v>
      </c>
      <c r="D9" s="398">
        <v>1044</v>
      </c>
      <c r="E9" s="398">
        <v>1039</v>
      </c>
      <c r="F9" s="398">
        <v>1155</v>
      </c>
      <c r="G9" s="398">
        <v>1079</v>
      </c>
      <c r="H9" s="88"/>
      <c r="I9" s="88"/>
      <c r="J9" s="88"/>
      <c r="K9" s="88"/>
      <c r="L9" s="88"/>
      <c r="M9" s="88"/>
      <c r="N9" s="88"/>
      <c r="O9" s="86"/>
      <c r="P9" s="86"/>
      <c r="Q9" s="86"/>
      <c r="R9" s="86"/>
      <c r="S9" s="86"/>
      <c r="T9" s="86"/>
      <c r="U9" s="163"/>
    </row>
    <row r="10" spans="1:21">
      <c r="A10" s="40"/>
      <c r="B10" s="349" t="s">
        <v>31</v>
      </c>
      <c r="C10" s="398">
        <v>783</v>
      </c>
      <c r="D10" s="398">
        <v>712</v>
      </c>
      <c r="E10" s="398">
        <v>697</v>
      </c>
      <c r="F10" s="398">
        <v>839</v>
      </c>
      <c r="G10" s="398">
        <v>750</v>
      </c>
      <c r="H10" s="88"/>
      <c r="I10" s="88"/>
      <c r="J10" s="88"/>
      <c r="K10" s="88"/>
      <c r="L10" s="88"/>
      <c r="M10" s="88"/>
      <c r="N10" s="88"/>
      <c r="O10" s="86"/>
      <c r="P10" s="86"/>
      <c r="Q10" s="86"/>
      <c r="R10" s="86"/>
      <c r="S10" s="86"/>
      <c r="T10" s="86"/>
      <c r="U10" s="163"/>
    </row>
    <row r="11" spans="1:21">
      <c r="A11" s="40"/>
      <c r="B11" s="349" t="s">
        <v>38</v>
      </c>
      <c r="C11" s="398">
        <v>889</v>
      </c>
      <c r="D11" s="398">
        <v>890</v>
      </c>
      <c r="E11" s="398">
        <v>888</v>
      </c>
      <c r="F11" s="398">
        <v>968</v>
      </c>
      <c r="G11" s="398">
        <v>909</v>
      </c>
      <c r="H11" s="88"/>
      <c r="I11" s="88"/>
      <c r="J11" s="88"/>
      <c r="K11" s="88"/>
      <c r="L11" s="88"/>
      <c r="M11" s="88"/>
      <c r="N11" s="88"/>
      <c r="O11" s="86"/>
      <c r="P11" s="86"/>
      <c r="Q11" s="86"/>
      <c r="R11" s="86"/>
      <c r="S11" s="86"/>
      <c r="T11" s="86"/>
      <c r="U11" s="163"/>
    </row>
    <row r="12" spans="1:21" s="282" customFormat="1">
      <c r="A12" s="400"/>
      <c r="B12" s="282" t="s">
        <v>33</v>
      </c>
      <c r="C12" s="397">
        <v>1537</v>
      </c>
      <c r="D12" s="397">
        <v>1304</v>
      </c>
      <c r="E12" s="397">
        <v>1329</v>
      </c>
      <c r="F12" s="397">
        <v>1405</v>
      </c>
      <c r="G12" s="397">
        <v>1394</v>
      </c>
      <c r="H12" s="90"/>
      <c r="I12" s="90"/>
      <c r="J12" s="90"/>
      <c r="K12" s="90"/>
      <c r="L12" s="90"/>
      <c r="M12" s="90"/>
      <c r="N12" s="90"/>
      <c r="O12" s="401"/>
      <c r="P12" s="401"/>
      <c r="Q12" s="401"/>
      <c r="R12" s="401"/>
      <c r="S12" s="401"/>
      <c r="T12" s="401"/>
    </row>
    <row r="13" spans="1:21">
      <c r="A13" s="40"/>
      <c r="B13" s="349" t="s">
        <v>26</v>
      </c>
      <c r="C13" s="398">
        <v>903</v>
      </c>
      <c r="D13" s="398">
        <v>909</v>
      </c>
      <c r="E13" s="398">
        <v>887</v>
      </c>
      <c r="F13" s="398">
        <v>956</v>
      </c>
      <c r="G13" s="398">
        <v>914</v>
      </c>
      <c r="H13" s="88"/>
      <c r="I13" s="88"/>
      <c r="J13" s="88"/>
      <c r="K13" s="88"/>
      <c r="L13" s="88"/>
      <c r="M13" s="88"/>
      <c r="N13" s="88"/>
      <c r="O13" s="86"/>
      <c r="P13" s="86"/>
      <c r="Q13" s="86"/>
      <c r="R13" s="86"/>
      <c r="S13" s="86"/>
      <c r="T13" s="86"/>
      <c r="U13" s="163"/>
    </row>
    <row r="14" spans="1:21">
      <c r="A14" s="40"/>
      <c r="B14" s="349" t="s">
        <v>36</v>
      </c>
      <c r="C14" s="398">
        <v>1738</v>
      </c>
      <c r="D14" s="398">
        <v>1426</v>
      </c>
      <c r="E14" s="398">
        <v>1383</v>
      </c>
      <c r="F14" s="398">
        <v>1484</v>
      </c>
      <c r="G14" s="398">
        <v>1508</v>
      </c>
      <c r="H14" s="88"/>
      <c r="I14" s="88"/>
      <c r="J14" s="88"/>
      <c r="K14" s="88"/>
      <c r="L14" s="88"/>
      <c r="M14" s="88"/>
      <c r="N14" s="88"/>
      <c r="O14" s="86"/>
      <c r="P14" s="86"/>
      <c r="Q14" s="86"/>
      <c r="R14" s="86"/>
      <c r="S14" s="86"/>
      <c r="T14" s="86"/>
      <c r="U14" s="163"/>
    </row>
    <row r="15" spans="1:21">
      <c r="A15" s="40"/>
      <c r="B15" s="349" t="s">
        <v>18</v>
      </c>
      <c r="C15" s="398">
        <v>1388</v>
      </c>
      <c r="D15" s="398">
        <v>1208</v>
      </c>
      <c r="E15" s="398">
        <v>1173</v>
      </c>
      <c r="F15" s="398">
        <v>1295</v>
      </c>
      <c r="G15" s="398">
        <v>1266</v>
      </c>
      <c r="H15" s="88"/>
      <c r="I15" s="88"/>
      <c r="J15" s="88"/>
      <c r="K15" s="88"/>
      <c r="L15" s="88"/>
      <c r="M15" s="88"/>
      <c r="N15" s="88"/>
      <c r="O15" s="86"/>
      <c r="P15" s="86"/>
      <c r="Q15" s="86"/>
      <c r="R15" s="86"/>
      <c r="S15" s="86"/>
      <c r="T15" s="86"/>
      <c r="U15" s="163"/>
    </row>
    <row r="16" spans="1:21">
      <c r="A16" s="40"/>
      <c r="B16" s="349" t="s">
        <v>29</v>
      </c>
      <c r="C16" s="398">
        <v>1639</v>
      </c>
      <c r="D16" s="398">
        <v>1348</v>
      </c>
      <c r="E16" s="398">
        <v>1296</v>
      </c>
      <c r="F16" s="398">
        <v>1450</v>
      </c>
      <c r="G16" s="398">
        <v>1433</v>
      </c>
      <c r="H16" s="88"/>
      <c r="I16" s="88"/>
      <c r="J16" s="88"/>
      <c r="K16" s="88"/>
      <c r="L16" s="88"/>
      <c r="M16" s="88"/>
      <c r="N16" s="88"/>
      <c r="O16" s="86"/>
      <c r="P16" s="86"/>
      <c r="Q16" s="86"/>
      <c r="R16" s="86"/>
      <c r="S16" s="86"/>
      <c r="T16" s="86"/>
      <c r="U16" s="163"/>
    </row>
    <row r="17" spans="1:20">
      <c r="A17" s="40"/>
      <c r="B17" s="349" t="s">
        <v>25</v>
      </c>
      <c r="C17" s="398">
        <v>1342</v>
      </c>
      <c r="D17" s="398">
        <v>1235</v>
      </c>
      <c r="E17" s="398">
        <v>1216</v>
      </c>
      <c r="F17" s="398">
        <v>1313</v>
      </c>
      <c r="G17" s="398">
        <v>1277</v>
      </c>
      <c r="H17" s="88"/>
      <c r="I17" s="88"/>
      <c r="J17" s="88"/>
      <c r="K17" s="88"/>
      <c r="L17" s="88"/>
      <c r="M17" s="88"/>
      <c r="N17" s="88"/>
      <c r="O17" s="86"/>
      <c r="P17" s="86"/>
      <c r="Q17" s="86"/>
      <c r="R17" s="86"/>
      <c r="S17" s="86"/>
      <c r="T17" s="86"/>
    </row>
    <row r="18" spans="1:20">
      <c r="A18" s="40"/>
      <c r="B18" s="349" t="s">
        <v>24</v>
      </c>
      <c r="C18" s="398">
        <v>1137</v>
      </c>
      <c r="D18" s="398">
        <v>1041</v>
      </c>
      <c r="E18" s="398">
        <v>1033</v>
      </c>
      <c r="F18" s="398">
        <v>1153</v>
      </c>
      <c r="G18" s="398">
        <v>1090</v>
      </c>
      <c r="H18" s="88"/>
      <c r="I18" s="88"/>
      <c r="J18" s="88"/>
      <c r="K18" s="88"/>
      <c r="L18" s="88"/>
      <c r="M18" s="88"/>
      <c r="N18" s="88"/>
      <c r="O18" s="86"/>
      <c r="P18" s="86"/>
      <c r="Q18" s="86"/>
      <c r="R18" s="86"/>
      <c r="S18" s="86"/>
      <c r="T18" s="86"/>
    </row>
    <row r="19" spans="1:20">
      <c r="A19" s="40"/>
      <c r="B19" s="349" t="s">
        <v>19</v>
      </c>
      <c r="C19" s="398">
        <v>1904</v>
      </c>
      <c r="D19" s="398">
        <v>1545</v>
      </c>
      <c r="E19" s="398">
        <v>1531</v>
      </c>
      <c r="F19" s="398">
        <v>1692</v>
      </c>
      <c r="G19" s="398">
        <v>1667</v>
      </c>
      <c r="H19" s="88"/>
      <c r="I19" s="88"/>
      <c r="J19" s="88"/>
      <c r="K19" s="88"/>
      <c r="L19" s="88"/>
      <c r="M19" s="88"/>
      <c r="N19" s="88"/>
      <c r="O19" s="86"/>
      <c r="P19" s="86"/>
      <c r="Q19" s="86"/>
      <c r="R19" s="86"/>
      <c r="S19" s="86"/>
      <c r="T19" s="86"/>
    </row>
    <row r="20" spans="1:20">
      <c r="A20" s="40"/>
      <c r="B20" s="349" t="s">
        <v>30</v>
      </c>
      <c r="C20" s="398">
        <v>878</v>
      </c>
      <c r="D20" s="398">
        <v>848</v>
      </c>
      <c r="E20" s="398">
        <v>850</v>
      </c>
      <c r="F20" s="398">
        <v>943</v>
      </c>
      <c r="G20" s="398">
        <v>879</v>
      </c>
      <c r="H20" s="88"/>
      <c r="I20" s="88"/>
      <c r="J20" s="88"/>
      <c r="K20" s="88"/>
      <c r="L20" s="88"/>
      <c r="M20" s="88"/>
      <c r="N20" s="88"/>
      <c r="O20" s="86"/>
      <c r="P20" s="86"/>
      <c r="Q20" s="86"/>
      <c r="R20" s="86"/>
      <c r="S20" s="86"/>
      <c r="T20" s="86"/>
    </row>
    <row r="21" spans="1:20">
      <c r="A21" s="40"/>
      <c r="B21" s="349" t="s">
        <v>37</v>
      </c>
      <c r="C21" s="398">
        <v>1042</v>
      </c>
      <c r="D21" s="398">
        <v>1028</v>
      </c>
      <c r="E21" s="398">
        <v>1003</v>
      </c>
      <c r="F21" s="398">
        <v>1091</v>
      </c>
      <c r="G21" s="398">
        <v>1042</v>
      </c>
      <c r="H21" s="90"/>
      <c r="I21" s="90"/>
      <c r="J21" s="90"/>
      <c r="K21" s="90"/>
      <c r="L21" s="90"/>
      <c r="M21" s="90"/>
      <c r="N21" s="90"/>
      <c r="O21" s="86"/>
      <c r="P21" s="86"/>
      <c r="Q21" s="86"/>
      <c r="R21" s="86"/>
      <c r="S21" s="86"/>
      <c r="T21" s="86"/>
    </row>
    <row r="22" spans="1:20">
      <c r="A22" s="40"/>
      <c r="B22" s="349" t="s">
        <v>34</v>
      </c>
      <c r="C22" s="398">
        <v>1185</v>
      </c>
      <c r="D22" s="398">
        <v>1130</v>
      </c>
      <c r="E22" s="398">
        <v>1042</v>
      </c>
      <c r="F22" s="398">
        <v>1151</v>
      </c>
      <c r="G22" s="398">
        <v>1127</v>
      </c>
      <c r="H22" s="88"/>
      <c r="I22" s="88"/>
      <c r="J22" s="88"/>
      <c r="K22" s="88"/>
      <c r="L22" s="88"/>
      <c r="M22" s="88"/>
      <c r="N22" s="88"/>
      <c r="O22" s="86"/>
      <c r="P22" s="86"/>
      <c r="Q22" s="86"/>
      <c r="R22" s="86"/>
      <c r="S22" s="86"/>
      <c r="T22" s="86"/>
    </row>
    <row r="23" spans="1:20">
      <c r="A23" s="40"/>
      <c r="B23" s="349" t="s">
        <v>20</v>
      </c>
      <c r="C23" s="398">
        <v>2144</v>
      </c>
      <c r="D23" s="398">
        <v>1628</v>
      </c>
      <c r="E23" s="398">
        <v>1516</v>
      </c>
      <c r="F23" s="398">
        <v>1622</v>
      </c>
      <c r="G23" s="398">
        <v>1726</v>
      </c>
      <c r="H23" s="88"/>
      <c r="I23" s="88"/>
      <c r="J23" s="88"/>
      <c r="K23" s="88"/>
      <c r="L23" s="88"/>
      <c r="M23" s="88"/>
      <c r="N23" s="88"/>
      <c r="O23" s="86"/>
      <c r="P23" s="86"/>
      <c r="Q23" s="86"/>
      <c r="R23" s="86"/>
      <c r="S23" s="86"/>
      <c r="T23" s="86"/>
    </row>
    <row r="24" spans="1:20">
      <c r="A24" s="40"/>
      <c r="B24" s="349" t="s">
        <v>21</v>
      </c>
      <c r="C24" s="398">
        <v>956</v>
      </c>
      <c r="D24" s="398">
        <v>918</v>
      </c>
      <c r="E24" s="398">
        <v>873</v>
      </c>
      <c r="F24" s="398">
        <v>971</v>
      </c>
      <c r="G24" s="398">
        <v>930</v>
      </c>
      <c r="H24" s="88"/>
      <c r="I24" s="88"/>
      <c r="J24" s="88"/>
      <c r="K24" s="88"/>
      <c r="L24" s="88"/>
      <c r="M24" s="88"/>
      <c r="N24" s="88"/>
      <c r="O24" s="86"/>
      <c r="P24" s="86"/>
      <c r="Q24" s="86"/>
      <c r="R24" s="86"/>
      <c r="S24" s="86"/>
      <c r="T24" s="86"/>
    </row>
    <row r="25" spans="1:20">
      <c r="A25" s="40"/>
      <c r="B25" s="349" t="s">
        <v>28</v>
      </c>
      <c r="C25" s="398">
        <v>1415</v>
      </c>
      <c r="D25" s="398">
        <v>1313</v>
      </c>
      <c r="E25" s="398">
        <v>1271</v>
      </c>
      <c r="F25" s="398">
        <v>1459</v>
      </c>
      <c r="G25" s="398">
        <v>1365</v>
      </c>
      <c r="H25" s="88"/>
      <c r="I25" s="88"/>
      <c r="J25" s="88"/>
      <c r="K25" s="88"/>
      <c r="L25" s="88"/>
      <c r="M25" s="88"/>
      <c r="N25" s="88"/>
      <c r="O25" s="86"/>
      <c r="P25" s="86"/>
      <c r="Q25" s="86"/>
      <c r="R25" s="86"/>
      <c r="S25" s="86"/>
      <c r="T25" s="86"/>
    </row>
    <row r="26" spans="1:20">
      <c r="A26" s="40"/>
      <c r="B26" s="349" t="s">
        <v>27</v>
      </c>
      <c r="C26" s="398">
        <v>995</v>
      </c>
      <c r="D26" s="398">
        <v>1002</v>
      </c>
      <c r="E26" s="398">
        <v>947</v>
      </c>
      <c r="F26" s="398">
        <v>1052</v>
      </c>
      <c r="G26" s="398">
        <v>999</v>
      </c>
      <c r="H26" s="88"/>
      <c r="I26" s="88"/>
      <c r="J26" s="88"/>
      <c r="K26" s="88"/>
      <c r="L26" s="88"/>
      <c r="M26" s="88"/>
      <c r="N26" s="88"/>
      <c r="O26" s="86"/>
      <c r="P26" s="86"/>
      <c r="Q26" s="86"/>
      <c r="R26" s="86"/>
      <c r="S26" s="86"/>
      <c r="T26" s="86"/>
    </row>
    <row r="27" spans="1:20">
      <c r="A27" s="163"/>
      <c r="B27" s="282" t="s">
        <v>33</v>
      </c>
      <c r="C27" s="397">
        <v>1537</v>
      </c>
      <c r="D27" s="397">
        <v>1304</v>
      </c>
      <c r="E27" s="397">
        <v>1329</v>
      </c>
      <c r="F27" s="397">
        <v>1405</v>
      </c>
      <c r="G27" s="397">
        <v>1394</v>
      </c>
      <c r="H27" s="163"/>
      <c r="I27" s="163"/>
      <c r="J27" s="163"/>
      <c r="K27" s="163"/>
      <c r="L27" s="163"/>
      <c r="M27" s="163"/>
      <c r="N27" s="163"/>
      <c r="O27" s="163"/>
      <c r="P27" s="163"/>
      <c r="Q27" s="163"/>
      <c r="R27" s="163"/>
      <c r="S27" s="163"/>
      <c r="T27" s="163"/>
    </row>
    <row r="28" spans="1:20">
      <c r="A28" s="413" t="s">
        <v>162</v>
      </c>
      <c r="B28" s="413"/>
      <c r="C28" s="413"/>
      <c r="D28" s="413"/>
      <c r="E28" s="413"/>
      <c r="F28" s="413"/>
      <c r="G28" s="6"/>
      <c r="H28" s="163"/>
      <c r="I28" s="163"/>
      <c r="J28" s="163"/>
      <c r="K28" s="163"/>
      <c r="L28" s="163"/>
      <c r="M28" s="163"/>
      <c r="N28" s="163"/>
      <c r="O28" s="163"/>
      <c r="P28" s="163"/>
      <c r="Q28" s="163"/>
      <c r="R28" s="163"/>
      <c r="S28" s="163"/>
      <c r="T28" s="163"/>
    </row>
    <row r="29" spans="1:20" ht="38.15" customHeight="1">
      <c r="A29" s="413" t="s">
        <v>312</v>
      </c>
      <c r="B29" s="413"/>
      <c r="C29" s="413"/>
      <c r="D29" s="413"/>
      <c r="E29" s="413"/>
      <c r="F29" s="413"/>
      <c r="G29" s="163"/>
      <c r="H29" s="163"/>
      <c r="I29" s="163"/>
      <c r="J29" s="163"/>
      <c r="K29" s="163"/>
      <c r="L29" s="163"/>
      <c r="M29" s="163"/>
      <c r="N29" s="163"/>
      <c r="O29" s="163"/>
      <c r="P29" s="163"/>
      <c r="Q29" s="163"/>
      <c r="R29" s="163"/>
      <c r="S29" s="163"/>
      <c r="T29" s="163"/>
    </row>
    <row r="30" spans="1:20">
      <c r="A30" s="187"/>
      <c r="B30" s="187"/>
      <c r="C30" s="187"/>
      <c r="D30" s="187"/>
      <c r="E30" s="187"/>
      <c r="F30" s="187"/>
      <c r="G30" s="163"/>
      <c r="H30" s="163"/>
      <c r="I30" s="163"/>
      <c r="J30" s="163"/>
      <c r="K30" s="163"/>
      <c r="L30" s="163"/>
      <c r="M30" s="163"/>
      <c r="N30" s="163"/>
      <c r="O30" s="163"/>
      <c r="P30" s="163"/>
      <c r="Q30" s="163"/>
      <c r="R30" s="163"/>
      <c r="S30" s="163"/>
      <c r="T30" s="163"/>
    </row>
    <row r="31" spans="1:20" s="74" customFormat="1">
      <c r="A31" s="409" t="s">
        <v>510</v>
      </c>
      <c r="B31" s="409"/>
      <c r="C31" s="409"/>
      <c r="D31" s="409"/>
      <c r="E31" s="409"/>
      <c r="F31" s="409"/>
    </row>
    <row r="32" spans="1:20">
      <c r="A32" s="187"/>
      <c r="B32" s="187"/>
      <c r="C32" s="187"/>
      <c r="D32" s="187"/>
      <c r="E32" s="187"/>
      <c r="F32" s="187"/>
      <c r="G32" s="163"/>
      <c r="H32" s="163"/>
      <c r="I32" s="163"/>
      <c r="J32" s="163"/>
      <c r="K32" s="163"/>
      <c r="L32" s="163"/>
      <c r="M32" s="163"/>
      <c r="N32" s="163"/>
      <c r="O32" s="163"/>
      <c r="P32" s="163"/>
      <c r="Q32" s="163"/>
      <c r="R32" s="163"/>
      <c r="S32" s="163"/>
      <c r="T32" s="163"/>
    </row>
    <row r="33" spans="1:20">
      <c r="A33" s="40"/>
      <c r="B33" s="163"/>
      <c r="C33" s="75"/>
      <c r="D33" s="75"/>
      <c r="E33" s="75"/>
      <c r="F33" s="75"/>
      <c r="G33" s="75"/>
      <c r="H33" s="75"/>
      <c r="I33" s="75"/>
      <c r="J33" s="75"/>
      <c r="K33" s="75"/>
      <c r="L33" s="75"/>
      <c r="M33" s="75"/>
      <c r="N33" s="75"/>
      <c r="O33" s="163"/>
      <c r="P33" s="163"/>
      <c r="Q33" s="163"/>
      <c r="R33" s="163"/>
      <c r="S33" s="163"/>
      <c r="T33" s="163"/>
    </row>
    <row r="34" spans="1:20">
      <c r="A34" s="40"/>
      <c r="B34" s="32"/>
      <c r="C34" s="91" t="s">
        <v>157</v>
      </c>
      <c r="D34" s="92" t="s">
        <v>158</v>
      </c>
      <c r="E34" s="92" t="s">
        <v>159</v>
      </c>
      <c r="F34" s="75" t="s">
        <v>160</v>
      </c>
      <c r="G34" s="107" t="s">
        <v>163</v>
      </c>
      <c r="H34" s="90"/>
      <c r="I34" s="90"/>
      <c r="J34" s="90"/>
      <c r="K34" s="90"/>
      <c r="L34" s="90"/>
      <c r="M34" s="90"/>
      <c r="N34" s="90"/>
      <c r="O34" s="86"/>
      <c r="P34" s="86"/>
      <c r="Q34" s="86"/>
      <c r="R34" s="86"/>
      <c r="S34" s="86"/>
      <c r="T34" s="86"/>
    </row>
    <row r="35" spans="1:20">
      <c r="A35" s="40"/>
      <c r="B35" s="191">
        <v>2017</v>
      </c>
      <c r="C35" s="184">
        <v>1466</v>
      </c>
      <c r="D35" s="184">
        <v>1231</v>
      </c>
      <c r="E35" s="184">
        <v>1230</v>
      </c>
      <c r="F35" s="184">
        <v>1317</v>
      </c>
      <c r="G35" s="184">
        <v>1311</v>
      </c>
      <c r="H35" s="88"/>
      <c r="I35" s="88"/>
      <c r="J35" s="88"/>
      <c r="K35" s="88"/>
      <c r="L35" s="88"/>
      <c r="M35" s="88"/>
      <c r="N35" s="88"/>
      <c r="O35" s="86"/>
      <c r="P35" s="86"/>
      <c r="Q35" s="86"/>
      <c r="R35" s="86"/>
      <c r="S35" s="86"/>
      <c r="T35" s="86"/>
    </row>
    <row r="36" spans="1:20">
      <c r="A36" s="40"/>
      <c r="B36" s="191">
        <v>2018</v>
      </c>
      <c r="C36" s="184">
        <v>1506</v>
      </c>
      <c r="D36" s="184">
        <v>1264</v>
      </c>
      <c r="E36" s="184">
        <v>1272</v>
      </c>
      <c r="F36" s="184">
        <v>1373</v>
      </c>
      <c r="G36" s="184">
        <v>1354</v>
      </c>
      <c r="H36" s="88"/>
      <c r="I36" s="88"/>
      <c r="J36" s="88"/>
      <c r="K36" s="88"/>
      <c r="L36" s="88"/>
      <c r="M36" s="88"/>
      <c r="N36" s="88"/>
      <c r="O36" s="86"/>
      <c r="P36" s="86"/>
      <c r="Q36" s="86"/>
      <c r="R36" s="86"/>
      <c r="S36" s="86"/>
      <c r="T36" s="86"/>
    </row>
    <row r="37" spans="1:20">
      <c r="A37" s="40"/>
      <c r="B37" s="285">
        <v>2019</v>
      </c>
      <c r="C37" s="184">
        <v>1537</v>
      </c>
      <c r="D37" s="184">
        <v>1304</v>
      </c>
      <c r="E37" s="184">
        <v>1329</v>
      </c>
      <c r="F37" s="184">
        <v>1405</v>
      </c>
      <c r="G37" s="184">
        <v>1394</v>
      </c>
      <c r="H37" s="88"/>
      <c r="I37" s="88"/>
      <c r="J37" s="88"/>
      <c r="K37" s="88"/>
      <c r="L37" s="88"/>
      <c r="M37" s="88"/>
      <c r="N37" s="88"/>
      <c r="O37" s="86"/>
      <c r="P37" s="86"/>
      <c r="Q37" s="86"/>
      <c r="R37" s="86"/>
      <c r="S37" s="86"/>
      <c r="T37" s="86"/>
    </row>
    <row r="38" spans="1:20">
      <c r="A38" s="187"/>
      <c r="B38" s="187"/>
      <c r="C38" s="187"/>
      <c r="D38" s="187"/>
      <c r="E38" s="187"/>
      <c r="F38" s="187"/>
      <c r="G38" s="163"/>
      <c r="H38" s="163"/>
      <c r="I38" s="163"/>
      <c r="J38" s="163"/>
      <c r="K38" s="163"/>
      <c r="L38" s="163"/>
      <c r="M38" s="163"/>
      <c r="N38" s="163"/>
      <c r="O38" s="163"/>
      <c r="P38" s="163"/>
      <c r="Q38" s="163"/>
      <c r="R38" s="163"/>
      <c r="S38" s="163"/>
      <c r="T38" s="163"/>
    </row>
    <row r="39" spans="1:20">
      <c r="A39" s="413" t="s">
        <v>162</v>
      </c>
      <c r="B39" s="413"/>
      <c r="C39" s="413"/>
      <c r="D39" s="413"/>
      <c r="E39" s="413"/>
      <c r="F39" s="413"/>
      <c r="G39" s="6"/>
      <c r="H39" s="163"/>
      <c r="I39" s="163"/>
      <c r="J39" s="163"/>
      <c r="K39" s="163"/>
      <c r="L39" s="163"/>
      <c r="M39" s="163"/>
      <c r="N39" s="163"/>
      <c r="O39" s="163"/>
      <c r="P39" s="163"/>
      <c r="Q39" s="163"/>
      <c r="R39" s="163"/>
      <c r="S39" s="163"/>
      <c r="T39" s="163"/>
    </row>
    <row r="40" spans="1:20" ht="38.15" customHeight="1">
      <c r="A40" s="413" t="s">
        <v>511</v>
      </c>
      <c r="B40" s="413"/>
      <c r="C40" s="413"/>
      <c r="D40" s="413"/>
      <c r="E40" s="413"/>
      <c r="F40" s="413"/>
      <c r="G40" s="163"/>
      <c r="H40" s="163"/>
      <c r="I40" s="163"/>
      <c r="J40" s="163"/>
      <c r="K40" s="163"/>
      <c r="L40" s="163"/>
      <c r="M40" s="163"/>
      <c r="N40" s="163"/>
      <c r="O40" s="163"/>
      <c r="P40" s="163"/>
      <c r="Q40" s="163"/>
      <c r="R40" s="163"/>
      <c r="S40" s="163"/>
      <c r="T40" s="163"/>
    </row>
    <row r="43" spans="1:20" s="74" customFormat="1">
      <c r="A43" s="409" t="s">
        <v>512</v>
      </c>
      <c r="B43" s="409"/>
      <c r="C43" s="409"/>
      <c r="D43" s="409"/>
      <c r="E43" s="409"/>
      <c r="F43" s="409"/>
    </row>
    <row r="44" spans="1:20" s="163" customFormat="1"/>
    <row r="45" spans="1:20" s="163" customFormat="1">
      <c r="C45" s="426">
        <v>2019</v>
      </c>
      <c r="D45" s="426"/>
      <c r="E45" s="426"/>
      <c r="F45" s="426"/>
      <c r="G45" s="426"/>
      <c r="H45" s="426"/>
      <c r="I45" s="426"/>
      <c r="J45" s="426">
        <v>2020</v>
      </c>
      <c r="K45" s="426"/>
      <c r="L45" s="426"/>
      <c r="M45" s="426"/>
      <c r="N45" s="426"/>
    </row>
    <row r="46" spans="1:20" s="163" customFormat="1">
      <c r="C46" s="43" t="s">
        <v>168</v>
      </c>
      <c r="D46" s="43" t="s">
        <v>169</v>
      </c>
      <c r="E46" s="68" t="s">
        <v>170</v>
      </c>
      <c r="F46" s="68" t="s">
        <v>171</v>
      </c>
      <c r="G46" s="68" t="s">
        <v>172</v>
      </c>
      <c r="H46" s="68" t="s">
        <v>513</v>
      </c>
      <c r="I46" s="68" t="s">
        <v>173</v>
      </c>
      <c r="J46" s="43" t="s">
        <v>174</v>
      </c>
      <c r="K46" s="68" t="s">
        <v>164</v>
      </c>
      <c r="L46" s="68" t="s">
        <v>165</v>
      </c>
      <c r="M46" s="68" t="s">
        <v>166</v>
      </c>
      <c r="N46" s="43" t="s">
        <v>167</v>
      </c>
    </row>
    <row r="47" spans="1:20" s="163" customFormat="1">
      <c r="A47" s="41"/>
      <c r="B47" s="41" t="s">
        <v>35</v>
      </c>
      <c r="C47" s="221">
        <v>4.8000000000000001E-2</v>
      </c>
      <c r="D47" s="221">
        <v>0.05</v>
      </c>
      <c r="E47" s="221">
        <v>5.5E-2</v>
      </c>
      <c r="F47" s="221">
        <v>6.8000000000000005E-2</v>
      </c>
      <c r="G47" s="221">
        <v>6.4000000000000001E-2</v>
      </c>
      <c r="H47" s="221">
        <v>5.7000000000000002E-2</v>
      </c>
      <c r="I47" s="221">
        <v>0.33800000000000002</v>
      </c>
      <c r="J47" s="221">
        <v>0.32500000000000001</v>
      </c>
      <c r="K47" s="221">
        <v>0.34399999999999997</v>
      </c>
      <c r="L47" s="221">
        <v>0.245</v>
      </c>
      <c r="M47" s="221">
        <v>0.17899999999999999</v>
      </c>
      <c r="N47" s="221">
        <v>0.10100000000000001</v>
      </c>
    </row>
    <row r="48" spans="1:20" s="163" customFormat="1">
      <c r="A48" s="41"/>
      <c r="B48" s="41" t="s">
        <v>23</v>
      </c>
      <c r="C48" s="221">
        <v>2.9000000000000001E-2</v>
      </c>
      <c r="D48" s="221">
        <v>2.8000000000000001E-2</v>
      </c>
      <c r="E48" s="221">
        <v>2.8000000000000001E-2</v>
      </c>
      <c r="F48" s="221">
        <v>3.5000000000000003E-2</v>
      </c>
      <c r="G48" s="221">
        <v>3.4000000000000002E-2</v>
      </c>
      <c r="H48" s="221">
        <v>0.03</v>
      </c>
      <c r="I48" s="221">
        <v>0.155</v>
      </c>
      <c r="J48" s="221">
        <v>0.14899999999999999</v>
      </c>
      <c r="K48" s="221">
        <v>0.16500000000000001</v>
      </c>
      <c r="L48" s="221">
        <v>0.14399999999999999</v>
      </c>
      <c r="M48" s="221">
        <v>0.112</v>
      </c>
      <c r="N48" s="221">
        <v>6.5000000000000002E-2</v>
      </c>
    </row>
    <row r="49" spans="1:14" s="163" customFormat="1">
      <c r="A49" s="41"/>
      <c r="B49" s="41" t="s">
        <v>22</v>
      </c>
      <c r="C49" s="221">
        <v>3.2000000000000001E-2</v>
      </c>
      <c r="D49" s="221">
        <v>3.2000000000000001E-2</v>
      </c>
      <c r="E49" s="221">
        <v>3.2000000000000001E-2</v>
      </c>
      <c r="F49" s="221">
        <v>3.9E-2</v>
      </c>
      <c r="G49" s="221">
        <v>3.6999999999999998E-2</v>
      </c>
      <c r="H49" s="221">
        <v>3.2000000000000001E-2</v>
      </c>
      <c r="I49" s="221">
        <v>0.13400000000000001</v>
      </c>
      <c r="J49" s="221">
        <v>0.127</v>
      </c>
      <c r="K49" s="221">
        <v>0.14000000000000001</v>
      </c>
      <c r="L49" s="221">
        <v>0.123</v>
      </c>
      <c r="M49" s="221">
        <v>9.2999999999999999E-2</v>
      </c>
      <c r="N49" s="221">
        <v>5.1999999999999998E-2</v>
      </c>
    </row>
    <row r="50" spans="1:14" s="163" customFormat="1">
      <c r="A50" s="41"/>
      <c r="B50" s="41" t="s">
        <v>41</v>
      </c>
      <c r="C50" s="221">
        <v>0.04</v>
      </c>
      <c r="D50" s="221">
        <v>0.04</v>
      </c>
      <c r="E50" s="221">
        <v>4.1000000000000002E-2</v>
      </c>
      <c r="F50" s="221">
        <v>4.8000000000000001E-2</v>
      </c>
      <c r="G50" s="221">
        <v>4.5999999999999999E-2</v>
      </c>
      <c r="H50" s="221">
        <v>0.04</v>
      </c>
      <c r="I50" s="221">
        <v>0.16200000000000001</v>
      </c>
      <c r="J50" s="221">
        <v>0.152</v>
      </c>
      <c r="K50" s="221">
        <v>0.16600000000000001</v>
      </c>
      <c r="L50" s="221">
        <v>0.14499999999999999</v>
      </c>
      <c r="M50" s="221">
        <v>0.113</v>
      </c>
      <c r="N50" s="221">
        <v>6.5000000000000002E-2</v>
      </c>
    </row>
    <row r="51" spans="1:14" s="163" customFormat="1">
      <c r="A51" s="41"/>
      <c r="B51" s="41" t="s">
        <v>42</v>
      </c>
      <c r="C51" s="221">
        <v>5.6000000000000001E-2</v>
      </c>
      <c r="D51" s="221">
        <v>8.6999999999999994E-2</v>
      </c>
      <c r="E51" s="221">
        <v>0.105</v>
      </c>
      <c r="F51" s="221">
        <v>0.13600000000000001</v>
      </c>
      <c r="G51" s="221">
        <v>0.121</v>
      </c>
      <c r="H51" s="221">
        <v>0.109</v>
      </c>
      <c r="I51" s="221">
        <v>0.26900000000000002</v>
      </c>
      <c r="J51" s="221">
        <v>0.22600000000000001</v>
      </c>
      <c r="K51" s="221">
        <v>0.20200000000000001</v>
      </c>
      <c r="L51" s="221">
        <v>0.153</v>
      </c>
      <c r="M51" s="221">
        <v>0.112</v>
      </c>
      <c r="N51" s="221">
        <v>6.8000000000000005E-2</v>
      </c>
    </row>
    <row r="52" spans="1:14" s="163" customFormat="1">
      <c r="A52" s="41"/>
      <c r="B52" s="41" t="s">
        <v>44</v>
      </c>
      <c r="C52" s="221">
        <v>0.05</v>
      </c>
      <c r="D52" s="221">
        <v>5.2999999999999999E-2</v>
      </c>
      <c r="E52" s="221">
        <v>0.06</v>
      </c>
      <c r="F52" s="221">
        <v>7.2999999999999995E-2</v>
      </c>
      <c r="G52" s="221">
        <v>6.8000000000000005E-2</v>
      </c>
      <c r="H52" s="221">
        <v>0.06</v>
      </c>
      <c r="I52" s="221">
        <v>0.16500000000000001</v>
      </c>
      <c r="J52" s="221">
        <v>0.151</v>
      </c>
      <c r="K52" s="221">
        <v>0.16700000000000001</v>
      </c>
      <c r="L52" s="221">
        <v>0.151</v>
      </c>
      <c r="M52" s="221">
        <v>0.115</v>
      </c>
      <c r="N52" s="221">
        <v>6.7000000000000004E-2</v>
      </c>
    </row>
    <row r="53" spans="1:14" s="163" customFormat="1">
      <c r="A53" s="41"/>
      <c r="B53" s="45" t="s">
        <v>43</v>
      </c>
      <c r="C53" s="298">
        <v>4.3999999999999997E-2</v>
      </c>
      <c r="D53" s="298">
        <v>4.3999999999999997E-2</v>
      </c>
      <c r="E53" s="298">
        <v>4.4999999999999998E-2</v>
      </c>
      <c r="F53" s="298">
        <v>5.2999999999999999E-2</v>
      </c>
      <c r="G53" s="298">
        <v>0.05</v>
      </c>
      <c r="H53" s="298">
        <v>4.5999999999999999E-2</v>
      </c>
      <c r="I53" s="298">
        <v>0.16800000000000001</v>
      </c>
      <c r="J53" s="298">
        <v>0.16600000000000001</v>
      </c>
      <c r="K53" s="298">
        <v>0.189</v>
      </c>
      <c r="L53" s="298">
        <v>0.17199999999999999</v>
      </c>
      <c r="M53" s="298">
        <v>0.13800000000000001</v>
      </c>
      <c r="N53" s="298">
        <v>8.4000000000000005E-2</v>
      </c>
    </row>
    <row r="54" spans="1:14" s="163" customFormat="1">
      <c r="A54" s="41"/>
      <c r="B54" s="41" t="s">
        <v>40</v>
      </c>
      <c r="C54" s="221">
        <v>3.5000000000000003E-2</v>
      </c>
      <c r="D54" s="221">
        <v>3.5999999999999997E-2</v>
      </c>
      <c r="E54" s="221">
        <v>3.7999999999999999E-2</v>
      </c>
      <c r="F54" s="221">
        <v>4.5999999999999999E-2</v>
      </c>
      <c r="G54" s="221">
        <v>4.2999999999999997E-2</v>
      </c>
      <c r="H54" s="221">
        <v>3.6999999999999998E-2</v>
      </c>
      <c r="I54" s="221">
        <v>0.158</v>
      </c>
      <c r="J54" s="221">
        <v>0.14499999999999999</v>
      </c>
      <c r="K54" s="221">
        <v>0.157</v>
      </c>
      <c r="L54" s="221">
        <v>0.13400000000000001</v>
      </c>
      <c r="M54" s="221">
        <v>0.10199999999999999</v>
      </c>
      <c r="N54" s="221">
        <v>5.7000000000000002E-2</v>
      </c>
    </row>
    <row r="55" spans="1:14" s="163" customFormat="1">
      <c r="A55" s="41"/>
      <c r="B55" s="41" t="s">
        <v>39</v>
      </c>
      <c r="C55" s="221">
        <v>3.2000000000000001E-2</v>
      </c>
      <c r="D55" s="221">
        <v>3.2000000000000001E-2</v>
      </c>
      <c r="E55" s="221">
        <v>3.2000000000000001E-2</v>
      </c>
      <c r="F55" s="221">
        <v>3.7999999999999999E-2</v>
      </c>
      <c r="G55" s="221">
        <v>3.5999999999999997E-2</v>
      </c>
      <c r="H55" s="221">
        <v>3.3000000000000002E-2</v>
      </c>
      <c r="I55" s="221">
        <v>0.16</v>
      </c>
      <c r="J55" s="221">
        <v>0.158</v>
      </c>
      <c r="K55" s="221">
        <v>0.17799999999999999</v>
      </c>
      <c r="L55" s="221">
        <v>0.16</v>
      </c>
      <c r="M55" s="221">
        <v>0.126</v>
      </c>
      <c r="N55" s="221">
        <v>7.5999999999999998E-2</v>
      </c>
    </row>
    <row r="56" spans="1:14" s="163" customFormat="1">
      <c r="A56" s="41"/>
      <c r="B56" s="41" t="s">
        <v>18</v>
      </c>
      <c r="C56" s="221">
        <v>2.5999999999999999E-2</v>
      </c>
      <c r="D56" s="221">
        <v>2.5999999999999999E-2</v>
      </c>
      <c r="E56" s="221">
        <v>2.7E-2</v>
      </c>
      <c r="F56" s="221">
        <v>3.5000000000000003E-2</v>
      </c>
      <c r="G56" s="221">
        <v>3.4000000000000002E-2</v>
      </c>
      <c r="H56" s="221">
        <v>2.9000000000000001E-2</v>
      </c>
      <c r="I56" s="221">
        <v>0.123</v>
      </c>
      <c r="J56" s="221">
        <v>0.113</v>
      </c>
      <c r="K56" s="221">
        <v>0.124</v>
      </c>
      <c r="L56" s="221">
        <v>0.107</v>
      </c>
      <c r="M56" s="221">
        <v>8.1000000000000003E-2</v>
      </c>
      <c r="N56" s="221">
        <v>4.4999999999999998E-2</v>
      </c>
    </row>
    <row r="57" spans="1:14" s="163" customFormat="1">
      <c r="A57" s="41"/>
      <c r="B57" s="41" t="s">
        <v>29</v>
      </c>
      <c r="C57" s="221">
        <v>3.1E-2</v>
      </c>
      <c r="D57" s="221">
        <v>0.03</v>
      </c>
      <c r="E57" s="221">
        <v>3.1E-2</v>
      </c>
      <c r="F57" s="221">
        <v>3.9E-2</v>
      </c>
      <c r="G57" s="221">
        <v>3.5999999999999997E-2</v>
      </c>
      <c r="H57" s="221">
        <v>3.1E-2</v>
      </c>
      <c r="I57" s="221">
        <v>0.109</v>
      </c>
      <c r="J57" s="221">
        <v>0.106</v>
      </c>
      <c r="K57" s="221">
        <v>0.124</v>
      </c>
      <c r="L57" s="221">
        <v>0.114</v>
      </c>
      <c r="M57" s="221">
        <v>8.6999999999999994E-2</v>
      </c>
      <c r="N57" s="221">
        <v>5.0999999999999997E-2</v>
      </c>
    </row>
    <row r="58" spans="1:14" s="163" customFormat="1">
      <c r="A58" s="41"/>
      <c r="B58" s="41" t="s">
        <v>25</v>
      </c>
      <c r="C58" s="221">
        <v>0.03</v>
      </c>
      <c r="D58" s="221">
        <v>0.03</v>
      </c>
      <c r="E58" s="221">
        <v>0.03</v>
      </c>
      <c r="F58" s="221">
        <v>3.6999999999999998E-2</v>
      </c>
      <c r="G58" s="221">
        <v>3.5999999999999997E-2</v>
      </c>
      <c r="H58" s="221">
        <v>3.2000000000000001E-2</v>
      </c>
      <c r="I58" s="221">
        <v>0.14199999999999999</v>
      </c>
      <c r="J58" s="221">
        <v>0.13500000000000001</v>
      </c>
      <c r="K58" s="221">
        <v>0.14899999999999999</v>
      </c>
      <c r="L58" s="221">
        <v>0.13200000000000001</v>
      </c>
      <c r="M58" s="221">
        <v>0.10199999999999999</v>
      </c>
      <c r="N58" s="221">
        <v>5.8999999999999997E-2</v>
      </c>
    </row>
    <row r="59" spans="1:14" s="163" customFormat="1">
      <c r="A59" s="41"/>
      <c r="B59" s="41" t="s">
        <v>24</v>
      </c>
      <c r="C59" s="221">
        <v>0.03</v>
      </c>
      <c r="D59" s="221">
        <v>3.1E-2</v>
      </c>
      <c r="E59" s="221">
        <v>3.2000000000000001E-2</v>
      </c>
      <c r="F59" s="221">
        <v>3.9E-2</v>
      </c>
      <c r="G59" s="221">
        <v>3.7999999999999999E-2</v>
      </c>
      <c r="H59" s="221">
        <v>3.3000000000000002E-2</v>
      </c>
      <c r="I59" s="221">
        <v>0.156</v>
      </c>
      <c r="J59" s="221">
        <v>0.14199999999999999</v>
      </c>
      <c r="K59" s="221">
        <v>0.154</v>
      </c>
      <c r="L59" s="221">
        <v>0.129</v>
      </c>
      <c r="M59" s="221">
        <v>9.9000000000000005E-2</v>
      </c>
      <c r="N59" s="221">
        <v>5.7000000000000002E-2</v>
      </c>
    </row>
    <row r="60" spans="1:14" s="163" customFormat="1">
      <c r="A60" s="41"/>
      <c r="B60" s="41" t="s">
        <v>19</v>
      </c>
      <c r="C60" s="221">
        <v>2.7E-2</v>
      </c>
      <c r="D60" s="221">
        <v>2.7E-2</v>
      </c>
      <c r="E60" s="221">
        <v>2.8000000000000001E-2</v>
      </c>
      <c r="F60" s="221">
        <v>3.4000000000000002E-2</v>
      </c>
      <c r="G60" s="221">
        <v>3.3000000000000002E-2</v>
      </c>
      <c r="H60" s="221">
        <v>2.9000000000000001E-2</v>
      </c>
      <c r="I60" s="221">
        <v>0.13</v>
      </c>
      <c r="J60" s="221">
        <v>0.122</v>
      </c>
      <c r="K60" s="221">
        <v>0.13500000000000001</v>
      </c>
      <c r="L60" s="221">
        <v>0.115</v>
      </c>
      <c r="M60" s="221">
        <v>8.8999999999999996E-2</v>
      </c>
      <c r="N60" s="221">
        <v>0.05</v>
      </c>
    </row>
    <row r="61" spans="1:14" s="163" customFormat="1">
      <c r="A61" s="41"/>
      <c r="B61" s="41" t="s">
        <v>30</v>
      </c>
      <c r="C61" s="221">
        <v>3.4000000000000002E-2</v>
      </c>
      <c r="D61" s="221">
        <v>3.5999999999999997E-2</v>
      </c>
      <c r="E61" s="221">
        <v>3.7999999999999999E-2</v>
      </c>
      <c r="F61" s="221">
        <v>4.8000000000000001E-2</v>
      </c>
      <c r="G61" s="221">
        <v>4.5999999999999999E-2</v>
      </c>
      <c r="H61" s="221">
        <v>0.04</v>
      </c>
      <c r="I61" s="221">
        <v>0.17299999999999999</v>
      </c>
      <c r="J61" s="221">
        <v>0.156</v>
      </c>
      <c r="K61" s="221">
        <v>0.16600000000000001</v>
      </c>
      <c r="L61" s="221">
        <v>0.13500000000000001</v>
      </c>
      <c r="M61" s="221">
        <v>0.10299999999999999</v>
      </c>
      <c r="N61" s="221">
        <v>5.8000000000000003E-2</v>
      </c>
    </row>
    <row r="62" spans="1:14" s="163" customFormat="1">
      <c r="A62" s="41"/>
      <c r="B62" s="41" t="s">
        <v>37</v>
      </c>
      <c r="C62" s="221">
        <v>4.1000000000000002E-2</v>
      </c>
      <c r="D62" s="221">
        <v>4.1000000000000002E-2</v>
      </c>
      <c r="E62" s="221">
        <v>4.2999999999999997E-2</v>
      </c>
      <c r="F62" s="221">
        <v>5.3999999999999999E-2</v>
      </c>
      <c r="G62" s="221">
        <v>5.0999999999999997E-2</v>
      </c>
      <c r="H62" s="221">
        <v>4.5999999999999999E-2</v>
      </c>
      <c r="I62" s="221">
        <v>0.19800000000000001</v>
      </c>
      <c r="J62" s="221">
        <v>0.188</v>
      </c>
      <c r="K62" s="221">
        <v>0.20599999999999999</v>
      </c>
      <c r="L62" s="221">
        <v>0.182</v>
      </c>
      <c r="M62" s="221">
        <v>0.14399999999999999</v>
      </c>
      <c r="N62" s="221">
        <v>8.5999999999999993E-2</v>
      </c>
    </row>
    <row r="63" spans="1:14" s="163" customFormat="1">
      <c r="A63" s="41"/>
      <c r="B63" s="41" t="s">
        <v>34</v>
      </c>
      <c r="C63" s="221">
        <v>4.7E-2</v>
      </c>
      <c r="D63" s="221">
        <v>4.7E-2</v>
      </c>
      <c r="E63" s="221">
        <v>5.2999999999999999E-2</v>
      </c>
      <c r="F63" s="221">
        <v>6.2E-2</v>
      </c>
      <c r="G63" s="221">
        <v>5.8000000000000003E-2</v>
      </c>
      <c r="H63" s="221">
        <v>5.0999999999999997E-2</v>
      </c>
      <c r="I63" s="221">
        <v>0.14399999999999999</v>
      </c>
      <c r="J63" s="221">
        <v>0.13300000000000001</v>
      </c>
      <c r="K63" s="221">
        <v>0.14899999999999999</v>
      </c>
      <c r="L63" s="221">
        <v>0.13700000000000001</v>
      </c>
      <c r="M63" s="221">
        <v>0.107</v>
      </c>
      <c r="N63" s="221">
        <v>6.2E-2</v>
      </c>
    </row>
    <row r="64" spans="1:14" s="163" customFormat="1">
      <c r="A64" s="41"/>
      <c r="B64" s="41" t="s">
        <v>20</v>
      </c>
      <c r="C64" s="221">
        <v>2.9000000000000001E-2</v>
      </c>
      <c r="D64" s="221">
        <v>2.9000000000000001E-2</v>
      </c>
      <c r="E64" s="221">
        <v>0.03</v>
      </c>
      <c r="F64" s="221">
        <v>3.5999999999999997E-2</v>
      </c>
      <c r="G64" s="221">
        <v>3.5000000000000003E-2</v>
      </c>
      <c r="H64" s="221">
        <v>3.1E-2</v>
      </c>
      <c r="I64" s="221">
        <v>0.124</v>
      </c>
      <c r="J64" s="221">
        <v>0.11799999999999999</v>
      </c>
      <c r="K64" s="221">
        <v>0.13200000000000001</v>
      </c>
      <c r="L64" s="221">
        <v>0.11600000000000001</v>
      </c>
      <c r="M64" s="221">
        <v>8.8999999999999996E-2</v>
      </c>
      <c r="N64" s="221">
        <v>5.0999999999999997E-2</v>
      </c>
    </row>
    <row r="65" spans="1:17" s="163" customFormat="1">
      <c r="A65" s="41"/>
      <c r="B65" s="41" t="s">
        <v>21</v>
      </c>
      <c r="C65" s="221">
        <v>3.2000000000000001E-2</v>
      </c>
      <c r="D65" s="221">
        <v>3.2000000000000001E-2</v>
      </c>
      <c r="E65" s="221">
        <v>3.5999999999999997E-2</v>
      </c>
      <c r="F65" s="221">
        <v>4.5999999999999999E-2</v>
      </c>
      <c r="G65" s="221">
        <v>4.3999999999999997E-2</v>
      </c>
      <c r="H65" s="221">
        <v>3.9E-2</v>
      </c>
      <c r="I65" s="221">
        <v>0.17100000000000001</v>
      </c>
      <c r="J65" s="221">
        <v>0.15</v>
      </c>
      <c r="K65" s="221">
        <v>0.158</v>
      </c>
      <c r="L65" s="221">
        <v>0.13400000000000001</v>
      </c>
      <c r="M65" s="221">
        <v>0.10299999999999999</v>
      </c>
      <c r="N65" s="221">
        <v>5.7000000000000002E-2</v>
      </c>
    </row>
    <row r="66" spans="1:17" s="163" customFormat="1">
      <c r="A66" s="41"/>
      <c r="B66" s="41" t="s">
        <v>28</v>
      </c>
      <c r="C66" s="221">
        <v>3.5999999999999997E-2</v>
      </c>
      <c r="D66" s="221">
        <v>3.5000000000000003E-2</v>
      </c>
      <c r="E66" s="221">
        <v>3.6999999999999998E-2</v>
      </c>
      <c r="F66" s="221">
        <v>4.4999999999999998E-2</v>
      </c>
      <c r="G66" s="221">
        <v>4.2999999999999997E-2</v>
      </c>
      <c r="H66" s="221">
        <v>3.9E-2</v>
      </c>
      <c r="I66" s="221">
        <v>0.154</v>
      </c>
      <c r="J66" s="221">
        <v>0.14799999999999999</v>
      </c>
      <c r="K66" s="221">
        <v>0.16400000000000001</v>
      </c>
      <c r="L66" s="221">
        <v>0.14599999999999999</v>
      </c>
      <c r="M66" s="221">
        <v>0.114</v>
      </c>
      <c r="N66" s="221">
        <v>6.8000000000000005E-2</v>
      </c>
    </row>
    <row r="67" spans="1:17" s="163" customFormat="1">
      <c r="A67" s="41"/>
      <c r="B67" s="41" t="s">
        <v>27</v>
      </c>
      <c r="C67" s="221">
        <v>0.03</v>
      </c>
      <c r="D67" s="221">
        <v>3.1E-2</v>
      </c>
      <c r="E67" s="221">
        <v>3.4000000000000002E-2</v>
      </c>
      <c r="F67" s="221">
        <v>4.3999999999999997E-2</v>
      </c>
      <c r="G67" s="221">
        <v>4.2000000000000003E-2</v>
      </c>
      <c r="H67" s="221">
        <v>3.5999999999999997E-2</v>
      </c>
      <c r="I67" s="221">
        <v>0.14399999999999999</v>
      </c>
      <c r="J67" s="221">
        <v>0.127</v>
      </c>
      <c r="K67" s="221">
        <v>0.13800000000000001</v>
      </c>
      <c r="L67" s="221">
        <v>0.121</v>
      </c>
      <c r="M67" s="221">
        <v>9.1999999999999998E-2</v>
      </c>
      <c r="N67" s="221">
        <v>5.1999999999999998E-2</v>
      </c>
    </row>
    <row r="68" spans="1:17" s="163" customFormat="1">
      <c r="A68" s="41"/>
      <c r="B68" s="47" t="s">
        <v>52</v>
      </c>
      <c r="C68" s="222">
        <v>3.4000000000000002E-2</v>
      </c>
      <c r="D68" s="222">
        <v>3.5000000000000003E-2</v>
      </c>
      <c r="E68" s="222">
        <v>3.5999999999999997E-2</v>
      </c>
      <c r="F68" s="222">
        <v>4.3999999999999997E-2</v>
      </c>
      <c r="G68" s="222">
        <v>4.2000000000000003E-2</v>
      </c>
      <c r="H68" s="222">
        <v>3.6999999999999998E-2</v>
      </c>
      <c r="I68" s="222">
        <v>0.159</v>
      </c>
      <c r="J68" s="222">
        <v>0.151</v>
      </c>
      <c r="K68" s="222">
        <v>0.16600000000000001</v>
      </c>
      <c r="L68" s="222">
        <v>0.14399999999999999</v>
      </c>
      <c r="M68" s="222">
        <v>0.111</v>
      </c>
      <c r="N68" s="222">
        <v>6.5000000000000002E-2</v>
      </c>
    </row>
    <row r="69" spans="1:17" s="163" customFormat="1">
      <c r="B69" s="45" t="s">
        <v>43</v>
      </c>
      <c r="C69" s="298">
        <v>4.3999999999999997E-2</v>
      </c>
      <c r="D69" s="298">
        <v>4.3999999999999997E-2</v>
      </c>
      <c r="E69" s="298">
        <v>4.4999999999999998E-2</v>
      </c>
      <c r="F69" s="298">
        <v>5.2999999999999999E-2</v>
      </c>
      <c r="G69" s="298">
        <v>0.05</v>
      </c>
      <c r="H69" s="298">
        <v>4.5999999999999999E-2</v>
      </c>
      <c r="I69" s="298">
        <v>0.16800000000000001</v>
      </c>
      <c r="J69" s="298">
        <v>0.16600000000000001</v>
      </c>
      <c r="K69" s="298">
        <v>0.189</v>
      </c>
      <c r="L69" s="298">
        <v>0.17199999999999999</v>
      </c>
      <c r="M69" s="298">
        <v>0.13800000000000001</v>
      </c>
      <c r="N69" s="298">
        <v>8.4000000000000005E-2</v>
      </c>
    </row>
    <row r="70" spans="1:17" s="163" customFormat="1"/>
    <row r="71" spans="1:17" s="163" customFormat="1" ht="26.5" customHeight="1">
      <c r="A71" s="413" t="s">
        <v>175</v>
      </c>
      <c r="B71" s="413"/>
      <c r="C71" s="413"/>
      <c r="D71" s="413"/>
      <c r="E71" s="413"/>
      <c r="F71" s="413"/>
    </row>
    <row r="72" spans="1:17" s="163" customFormat="1">
      <c r="A72" s="413" t="s">
        <v>176</v>
      </c>
      <c r="B72" s="413"/>
      <c r="C72" s="413"/>
      <c r="D72" s="413"/>
      <c r="E72" s="413"/>
      <c r="F72" s="413"/>
    </row>
    <row r="73" spans="1:17" s="163" customFormat="1">
      <c r="A73" s="217"/>
      <c r="B73" s="217"/>
      <c r="C73" s="217"/>
      <c r="D73" s="217"/>
      <c r="E73" s="217"/>
      <c r="F73" s="217"/>
    </row>
    <row r="74" spans="1:17" s="74" customFormat="1">
      <c r="A74" s="203" t="s">
        <v>514</v>
      </c>
      <c r="B74" s="204"/>
      <c r="C74" s="204"/>
      <c r="D74" s="204"/>
      <c r="E74" s="204"/>
      <c r="F74" s="204"/>
    </row>
    <row r="75" spans="1:17" s="163" customFormat="1">
      <c r="A75" s="217"/>
      <c r="B75" s="217"/>
      <c r="C75" s="217"/>
      <c r="D75" s="217"/>
      <c r="E75" s="217"/>
      <c r="F75" s="217"/>
    </row>
    <row r="76" spans="1:17" s="163" customFormat="1">
      <c r="A76" s="217"/>
      <c r="C76" s="251"/>
      <c r="D76" s="426">
        <v>2019</v>
      </c>
      <c r="E76" s="427"/>
      <c r="F76" s="427"/>
      <c r="G76" s="427"/>
      <c r="H76" s="427"/>
      <c r="I76" s="427"/>
      <c r="J76" s="427"/>
      <c r="K76" s="426">
        <v>2020</v>
      </c>
      <c r="L76" s="428"/>
      <c r="M76" s="428"/>
      <c r="N76" s="428"/>
      <c r="O76" s="428"/>
    </row>
    <row r="77" spans="1:17" s="163" customFormat="1">
      <c r="A77" s="217"/>
      <c r="C77" s="68" t="s">
        <v>177</v>
      </c>
      <c r="D77" s="43" t="s">
        <v>168</v>
      </c>
      <c r="E77" s="43" t="s">
        <v>169</v>
      </c>
      <c r="F77" s="68" t="s">
        <v>170</v>
      </c>
      <c r="G77" s="68" t="s">
        <v>171</v>
      </c>
      <c r="H77" s="68" t="s">
        <v>172</v>
      </c>
      <c r="I77" s="68" t="s">
        <v>513</v>
      </c>
      <c r="J77" s="68" t="s">
        <v>173</v>
      </c>
      <c r="K77" s="43" t="s">
        <v>174</v>
      </c>
      <c r="L77" s="68" t="s">
        <v>164</v>
      </c>
      <c r="M77" s="68" t="s">
        <v>165</v>
      </c>
      <c r="N77" s="68" t="s">
        <v>166</v>
      </c>
      <c r="O77" s="43" t="s">
        <v>167</v>
      </c>
      <c r="P77" s="68" t="s">
        <v>69</v>
      </c>
      <c r="Q77" s="68" t="s">
        <v>376</v>
      </c>
    </row>
    <row r="78" spans="1:17" s="6" customFormat="1">
      <c r="A78" s="218"/>
      <c r="B78" s="279" t="s">
        <v>18</v>
      </c>
      <c r="C78" s="299">
        <v>0.04</v>
      </c>
      <c r="D78" s="221">
        <v>2.5999999999999999E-2</v>
      </c>
      <c r="E78" s="221">
        <v>2.5999999999999999E-2</v>
      </c>
      <c r="F78" s="221">
        <v>2.7E-2</v>
      </c>
      <c r="G78" s="221">
        <v>3.5000000000000003E-2</v>
      </c>
      <c r="H78" s="221">
        <v>3.4000000000000002E-2</v>
      </c>
      <c r="I78" s="221">
        <v>2.9000000000000001E-2</v>
      </c>
      <c r="J78" s="221">
        <v>0.123</v>
      </c>
      <c r="K78" s="221">
        <v>0.113</v>
      </c>
      <c r="L78" s="221">
        <v>0.124</v>
      </c>
      <c r="M78" s="221">
        <v>0.107</v>
      </c>
      <c r="N78" s="221">
        <v>8.1000000000000003E-2</v>
      </c>
      <c r="O78" s="221">
        <v>4.4999999999999998E-2</v>
      </c>
      <c r="P78" s="299"/>
      <c r="Q78" s="221">
        <v>5.5E-2</v>
      </c>
    </row>
    <row r="79" spans="1:17" s="163" customFormat="1">
      <c r="A79" s="217"/>
      <c r="B79" s="279" t="s">
        <v>19</v>
      </c>
      <c r="C79" s="299">
        <v>4.2000000000000003E-2</v>
      </c>
      <c r="D79" s="221">
        <v>2.7E-2</v>
      </c>
      <c r="E79" s="221">
        <v>2.7E-2</v>
      </c>
      <c r="F79" s="221">
        <v>2.8000000000000001E-2</v>
      </c>
      <c r="G79" s="221">
        <v>3.4000000000000002E-2</v>
      </c>
      <c r="H79" s="221">
        <v>3.3000000000000002E-2</v>
      </c>
      <c r="I79" s="221">
        <v>2.9000000000000001E-2</v>
      </c>
      <c r="J79" s="221">
        <v>0.13</v>
      </c>
      <c r="K79" s="221">
        <v>0.122</v>
      </c>
      <c r="L79" s="221">
        <v>0.13500000000000001</v>
      </c>
      <c r="M79" s="221">
        <v>0.115</v>
      </c>
      <c r="N79" s="221">
        <v>8.8999999999999996E-2</v>
      </c>
      <c r="O79" s="221">
        <v>0.05</v>
      </c>
      <c r="P79" s="299"/>
      <c r="Q79" s="221">
        <v>5.5E-2</v>
      </c>
    </row>
    <row r="80" spans="1:17" s="163" customFormat="1">
      <c r="A80" s="217"/>
      <c r="B80" s="279" t="s">
        <v>20</v>
      </c>
      <c r="C80" s="299">
        <v>4.3999999999999997E-2</v>
      </c>
      <c r="D80" s="221">
        <v>2.9000000000000001E-2</v>
      </c>
      <c r="E80" s="221">
        <v>2.9000000000000001E-2</v>
      </c>
      <c r="F80" s="221">
        <v>0.03</v>
      </c>
      <c r="G80" s="221">
        <v>3.5999999999999997E-2</v>
      </c>
      <c r="H80" s="221">
        <v>3.5000000000000003E-2</v>
      </c>
      <c r="I80" s="221">
        <v>3.1E-2</v>
      </c>
      <c r="J80" s="221">
        <v>0.124</v>
      </c>
      <c r="K80" s="221">
        <v>0.11799999999999999</v>
      </c>
      <c r="L80" s="221">
        <v>0.13200000000000001</v>
      </c>
      <c r="M80" s="221">
        <v>0.11600000000000001</v>
      </c>
      <c r="N80" s="221">
        <v>8.8999999999999996E-2</v>
      </c>
      <c r="O80" s="221">
        <v>5.0999999999999997E-2</v>
      </c>
      <c r="P80" s="299"/>
      <c r="Q80" s="221">
        <v>5.5E-2</v>
      </c>
    </row>
    <row r="81" spans="1:17" s="163" customFormat="1">
      <c r="A81" s="217"/>
      <c r="B81" s="279" t="s">
        <v>29</v>
      </c>
      <c r="C81" s="299">
        <v>4.4999999999999998E-2</v>
      </c>
      <c r="D81" s="221">
        <v>3.1E-2</v>
      </c>
      <c r="E81" s="221">
        <v>0.03</v>
      </c>
      <c r="F81" s="221">
        <v>3.1E-2</v>
      </c>
      <c r="G81" s="221">
        <v>3.9E-2</v>
      </c>
      <c r="H81" s="221">
        <v>3.5999999999999997E-2</v>
      </c>
      <c r="I81" s="221">
        <v>3.1E-2</v>
      </c>
      <c r="J81" s="221">
        <v>0.109</v>
      </c>
      <c r="K81" s="221">
        <v>0.106</v>
      </c>
      <c r="L81" s="221">
        <v>0.124</v>
      </c>
      <c r="M81" s="221">
        <v>0.114</v>
      </c>
      <c r="N81" s="221">
        <v>8.6999999999999994E-2</v>
      </c>
      <c r="O81" s="221">
        <v>5.0999999999999997E-2</v>
      </c>
      <c r="P81" s="299"/>
      <c r="Q81" s="221">
        <v>5.5E-2</v>
      </c>
    </row>
    <row r="82" spans="1:17" s="163" customFormat="1">
      <c r="A82" s="217"/>
      <c r="B82" s="279" t="s">
        <v>22</v>
      </c>
      <c r="C82" s="299">
        <v>4.5999999999999999E-2</v>
      </c>
      <c r="D82" s="221">
        <v>3.2000000000000001E-2</v>
      </c>
      <c r="E82" s="221">
        <v>3.2000000000000001E-2</v>
      </c>
      <c r="F82" s="221">
        <v>3.2000000000000001E-2</v>
      </c>
      <c r="G82" s="221">
        <v>3.9E-2</v>
      </c>
      <c r="H82" s="221">
        <v>3.6999999999999998E-2</v>
      </c>
      <c r="I82" s="221">
        <v>3.2000000000000001E-2</v>
      </c>
      <c r="J82" s="221">
        <v>0.13400000000000001</v>
      </c>
      <c r="K82" s="221">
        <v>0.127</v>
      </c>
      <c r="L82" s="221">
        <v>0.14000000000000001</v>
      </c>
      <c r="M82" s="221">
        <v>0.123</v>
      </c>
      <c r="N82" s="221">
        <v>9.2999999999999999E-2</v>
      </c>
      <c r="O82" s="221">
        <v>5.1999999999999998E-2</v>
      </c>
      <c r="P82" s="299"/>
      <c r="Q82" s="221">
        <v>5.5E-2</v>
      </c>
    </row>
    <row r="83" spans="1:17" s="163" customFormat="1">
      <c r="A83" s="217"/>
      <c r="B83" s="279" t="s">
        <v>25</v>
      </c>
      <c r="C83" s="299">
        <v>4.8000000000000001E-2</v>
      </c>
      <c r="D83" s="221">
        <v>0.03</v>
      </c>
      <c r="E83" s="221">
        <v>0.03</v>
      </c>
      <c r="F83" s="221">
        <v>0.03</v>
      </c>
      <c r="G83" s="221">
        <v>3.6999999999999998E-2</v>
      </c>
      <c r="H83" s="221">
        <v>3.5999999999999997E-2</v>
      </c>
      <c r="I83" s="221">
        <v>3.2000000000000001E-2</v>
      </c>
      <c r="J83" s="221">
        <v>0.14199999999999999</v>
      </c>
      <c r="K83" s="221">
        <v>0.13500000000000001</v>
      </c>
      <c r="L83" s="221">
        <v>0.14899999999999999</v>
      </c>
      <c r="M83" s="221">
        <v>0.13200000000000001</v>
      </c>
      <c r="N83" s="221">
        <v>0.10199999999999999</v>
      </c>
      <c r="O83" s="221">
        <v>5.8999999999999997E-2</v>
      </c>
      <c r="P83" s="299"/>
      <c r="Q83" s="221">
        <v>5.5E-2</v>
      </c>
    </row>
    <row r="84" spans="1:17" s="163" customFormat="1">
      <c r="A84" s="217"/>
      <c r="B84" s="279" t="s">
        <v>24</v>
      </c>
      <c r="C84" s="299">
        <v>4.8000000000000001E-2</v>
      </c>
      <c r="D84" s="221">
        <v>0.03</v>
      </c>
      <c r="E84" s="221">
        <v>3.1E-2</v>
      </c>
      <c r="F84" s="221">
        <v>3.2000000000000001E-2</v>
      </c>
      <c r="G84" s="221">
        <v>3.9E-2</v>
      </c>
      <c r="H84" s="221">
        <v>3.7999999999999999E-2</v>
      </c>
      <c r="I84" s="221">
        <v>3.3000000000000002E-2</v>
      </c>
      <c r="J84" s="221">
        <v>0.156</v>
      </c>
      <c r="K84" s="221">
        <v>0.14199999999999999</v>
      </c>
      <c r="L84" s="221">
        <v>0.154</v>
      </c>
      <c r="M84" s="221">
        <v>0.129</v>
      </c>
      <c r="N84" s="221">
        <v>9.9000000000000005E-2</v>
      </c>
      <c r="O84" s="221">
        <v>5.7000000000000002E-2</v>
      </c>
      <c r="P84" s="299"/>
      <c r="Q84" s="221">
        <v>5.5E-2</v>
      </c>
    </row>
    <row r="85" spans="1:17" s="163" customFormat="1">
      <c r="A85" s="217"/>
      <c r="B85" s="279" t="s">
        <v>27</v>
      </c>
      <c r="C85" s="299">
        <v>4.8000000000000001E-2</v>
      </c>
      <c r="D85" s="221">
        <v>0.03</v>
      </c>
      <c r="E85" s="221">
        <v>3.1E-2</v>
      </c>
      <c r="F85" s="221">
        <v>3.4000000000000002E-2</v>
      </c>
      <c r="G85" s="221">
        <v>4.3999999999999997E-2</v>
      </c>
      <c r="H85" s="221">
        <v>4.2000000000000003E-2</v>
      </c>
      <c r="I85" s="221">
        <v>3.5999999999999997E-2</v>
      </c>
      <c r="J85" s="221">
        <v>0.14399999999999999</v>
      </c>
      <c r="K85" s="221">
        <v>0.127</v>
      </c>
      <c r="L85" s="221">
        <v>0.13800000000000001</v>
      </c>
      <c r="M85" s="221">
        <v>0.121</v>
      </c>
      <c r="N85" s="221">
        <v>9.1999999999999998E-2</v>
      </c>
      <c r="O85" s="221">
        <v>5.1999999999999998E-2</v>
      </c>
      <c r="P85" s="299"/>
      <c r="Q85" s="221">
        <v>5.5E-2</v>
      </c>
    </row>
    <row r="86" spans="1:17" s="163" customFormat="1">
      <c r="A86" s="217"/>
      <c r="B86" s="279" t="s">
        <v>23</v>
      </c>
      <c r="C86" s="301">
        <v>0.05</v>
      </c>
      <c r="D86" s="221">
        <v>2.9000000000000001E-2</v>
      </c>
      <c r="E86" s="221">
        <v>2.8000000000000001E-2</v>
      </c>
      <c r="F86" s="221">
        <v>2.8000000000000001E-2</v>
      </c>
      <c r="G86" s="221">
        <v>3.5000000000000003E-2</v>
      </c>
      <c r="H86" s="221">
        <v>3.4000000000000002E-2</v>
      </c>
      <c r="I86" s="221">
        <v>0.03</v>
      </c>
      <c r="J86" s="221">
        <v>0.155</v>
      </c>
      <c r="K86" s="221">
        <v>0.14899999999999999</v>
      </c>
      <c r="L86" s="221">
        <v>0.16500000000000001</v>
      </c>
      <c r="M86" s="221">
        <v>0.14399999999999999</v>
      </c>
      <c r="N86" s="221">
        <v>0.112</v>
      </c>
      <c r="O86" s="221">
        <v>6.5000000000000002E-2</v>
      </c>
      <c r="P86" s="264"/>
      <c r="Q86" s="221">
        <v>5.5E-2</v>
      </c>
    </row>
    <row r="87" spans="1:17" s="163" customFormat="1">
      <c r="A87" s="217"/>
      <c r="B87" s="279" t="s">
        <v>550</v>
      </c>
      <c r="C87" s="299">
        <v>5.1999999999999998E-2</v>
      </c>
      <c r="D87" s="221">
        <v>3.5000000000000003E-2</v>
      </c>
      <c r="E87" s="221">
        <v>3.5999999999999997E-2</v>
      </c>
      <c r="F87" s="221">
        <v>3.7999999999999999E-2</v>
      </c>
      <c r="G87" s="221">
        <v>4.5999999999999999E-2</v>
      </c>
      <c r="H87" s="221">
        <v>4.2999999999999997E-2</v>
      </c>
      <c r="I87" s="221">
        <v>3.6999999999999998E-2</v>
      </c>
      <c r="J87" s="221">
        <v>0.158</v>
      </c>
      <c r="K87" s="221">
        <v>0.14499999999999999</v>
      </c>
      <c r="L87" s="221">
        <v>0.157</v>
      </c>
      <c r="M87" s="221">
        <v>0.13400000000000001</v>
      </c>
      <c r="N87" s="221">
        <v>0.10199999999999999</v>
      </c>
      <c r="O87" s="221">
        <v>5.7000000000000002E-2</v>
      </c>
      <c r="P87" s="299"/>
      <c r="Q87" s="221">
        <v>5.5E-2</v>
      </c>
    </row>
    <row r="88" spans="1:17" s="163" customFormat="1">
      <c r="A88" s="217"/>
      <c r="B88" s="279" t="s">
        <v>21</v>
      </c>
      <c r="C88" s="299">
        <v>5.1999999999999998E-2</v>
      </c>
      <c r="D88" s="221">
        <v>3.2000000000000001E-2</v>
      </c>
      <c r="E88" s="221">
        <v>3.2000000000000001E-2</v>
      </c>
      <c r="F88" s="221">
        <v>3.5999999999999997E-2</v>
      </c>
      <c r="G88" s="221">
        <v>4.5999999999999999E-2</v>
      </c>
      <c r="H88" s="221">
        <v>4.3999999999999997E-2</v>
      </c>
      <c r="I88" s="221">
        <v>3.9E-2</v>
      </c>
      <c r="J88" s="221">
        <v>0.17100000000000001</v>
      </c>
      <c r="K88" s="221">
        <v>0.15</v>
      </c>
      <c r="L88" s="221">
        <v>0.158</v>
      </c>
      <c r="M88" s="221">
        <v>0.13400000000000001</v>
      </c>
      <c r="N88" s="221">
        <v>0.10299999999999999</v>
      </c>
      <c r="O88" s="221">
        <v>5.7000000000000002E-2</v>
      </c>
      <c r="P88" s="299"/>
      <c r="Q88" s="221">
        <v>5.5E-2</v>
      </c>
    </row>
    <row r="89" spans="1:17" s="163" customFormat="1">
      <c r="A89" s="217"/>
      <c r="B89" s="279" t="s">
        <v>30</v>
      </c>
      <c r="C89" s="299">
        <v>5.2999999999999999E-2</v>
      </c>
      <c r="D89" s="221">
        <v>3.4000000000000002E-2</v>
      </c>
      <c r="E89" s="221">
        <v>3.5999999999999997E-2</v>
      </c>
      <c r="F89" s="221">
        <v>3.7999999999999999E-2</v>
      </c>
      <c r="G89" s="221">
        <v>4.8000000000000001E-2</v>
      </c>
      <c r="H89" s="221">
        <v>4.5999999999999999E-2</v>
      </c>
      <c r="I89" s="221">
        <v>0.04</v>
      </c>
      <c r="J89" s="221">
        <v>0.17299999999999999</v>
      </c>
      <c r="K89" s="221">
        <v>0.156</v>
      </c>
      <c r="L89" s="221">
        <v>0.16600000000000001</v>
      </c>
      <c r="M89" s="221">
        <v>0.13500000000000001</v>
      </c>
      <c r="N89" s="221">
        <v>0.10299999999999999</v>
      </c>
      <c r="O89" s="221">
        <v>5.8000000000000003E-2</v>
      </c>
      <c r="P89" s="299"/>
      <c r="Q89" s="221">
        <v>5.5E-2</v>
      </c>
    </row>
    <row r="90" spans="1:17" s="163" customFormat="1">
      <c r="A90" s="217"/>
      <c r="B90" s="279" t="s">
        <v>551</v>
      </c>
      <c r="C90" s="299">
        <v>5.7000000000000002E-2</v>
      </c>
      <c r="D90" s="221">
        <v>0.04</v>
      </c>
      <c r="E90" s="221">
        <v>0.04</v>
      </c>
      <c r="F90" s="221">
        <v>4.1000000000000002E-2</v>
      </c>
      <c r="G90" s="221">
        <v>4.8000000000000001E-2</v>
      </c>
      <c r="H90" s="221">
        <v>4.5999999999999999E-2</v>
      </c>
      <c r="I90" s="221">
        <v>0.04</v>
      </c>
      <c r="J90" s="221">
        <v>0.16200000000000001</v>
      </c>
      <c r="K90" s="221">
        <v>0.152</v>
      </c>
      <c r="L90" s="221">
        <v>0.16600000000000001</v>
      </c>
      <c r="M90" s="221">
        <v>0.14499999999999999</v>
      </c>
      <c r="N90" s="221">
        <v>0.113</v>
      </c>
      <c r="O90" s="221">
        <v>6.5000000000000002E-2</v>
      </c>
      <c r="P90" s="299"/>
      <c r="Q90" s="221">
        <v>5.5E-2</v>
      </c>
    </row>
    <row r="91" spans="1:17" s="163" customFormat="1">
      <c r="A91" s="217"/>
      <c r="B91" s="279" t="s">
        <v>28</v>
      </c>
      <c r="C91" s="299">
        <v>5.7000000000000002E-2</v>
      </c>
      <c r="D91" s="221">
        <v>3.5999999999999997E-2</v>
      </c>
      <c r="E91" s="221">
        <v>3.5000000000000003E-2</v>
      </c>
      <c r="F91" s="221">
        <v>3.6999999999999998E-2</v>
      </c>
      <c r="G91" s="221">
        <v>4.4999999999999998E-2</v>
      </c>
      <c r="H91" s="221">
        <v>4.2999999999999997E-2</v>
      </c>
      <c r="I91" s="221">
        <v>3.9E-2</v>
      </c>
      <c r="J91" s="221">
        <v>0.154</v>
      </c>
      <c r="K91" s="221">
        <v>0.14799999999999999</v>
      </c>
      <c r="L91" s="221">
        <v>0.16400000000000001</v>
      </c>
      <c r="M91" s="221">
        <v>0.14599999999999999</v>
      </c>
      <c r="N91" s="221">
        <v>0.114</v>
      </c>
      <c r="O91" s="221">
        <v>6.8000000000000005E-2</v>
      </c>
      <c r="P91" s="299"/>
      <c r="Q91" s="221">
        <v>5.5E-2</v>
      </c>
    </row>
    <row r="92" spans="1:17" s="163" customFormat="1">
      <c r="A92" s="217"/>
      <c r="B92" s="279" t="s">
        <v>552</v>
      </c>
      <c r="C92" s="299">
        <v>5.7000000000000002E-2</v>
      </c>
      <c r="D92" s="221">
        <v>3.2000000000000001E-2</v>
      </c>
      <c r="E92" s="221">
        <v>3.2000000000000001E-2</v>
      </c>
      <c r="F92" s="221">
        <v>3.2000000000000001E-2</v>
      </c>
      <c r="G92" s="221">
        <v>3.7999999999999999E-2</v>
      </c>
      <c r="H92" s="221">
        <v>3.5999999999999997E-2</v>
      </c>
      <c r="I92" s="221">
        <v>3.3000000000000002E-2</v>
      </c>
      <c r="J92" s="221">
        <v>0.16</v>
      </c>
      <c r="K92" s="221">
        <v>0.158</v>
      </c>
      <c r="L92" s="221">
        <v>0.17799999999999999</v>
      </c>
      <c r="M92" s="221">
        <v>0.16</v>
      </c>
      <c r="N92" s="221">
        <v>0.126</v>
      </c>
      <c r="O92" s="221">
        <v>7.5999999999999998E-2</v>
      </c>
      <c r="P92" s="299"/>
      <c r="Q92" s="221">
        <v>5.5E-2</v>
      </c>
    </row>
    <row r="93" spans="1:17" s="163" customFormat="1">
      <c r="A93" s="217"/>
      <c r="B93" s="279" t="s">
        <v>34</v>
      </c>
      <c r="C93" s="299">
        <v>6.2E-2</v>
      </c>
      <c r="D93" s="221">
        <v>4.7E-2</v>
      </c>
      <c r="E93" s="221">
        <v>4.7E-2</v>
      </c>
      <c r="F93" s="221">
        <v>5.2999999999999999E-2</v>
      </c>
      <c r="G93" s="221">
        <v>6.2E-2</v>
      </c>
      <c r="H93" s="221">
        <v>5.8000000000000003E-2</v>
      </c>
      <c r="I93" s="221">
        <v>5.0999999999999997E-2</v>
      </c>
      <c r="J93" s="221">
        <v>0.14399999999999999</v>
      </c>
      <c r="K93" s="221">
        <v>0.13300000000000001</v>
      </c>
      <c r="L93" s="221">
        <v>0.14899999999999999</v>
      </c>
      <c r="M93" s="221">
        <v>0.13700000000000001</v>
      </c>
      <c r="N93" s="221">
        <v>0.107</v>
      </c>
      <c r="O93" s="221">
        <v>6.2E-2</v>
      </c>
      <c r="P93" s="299"/>
      <c r="Q93" s="221">
        <v>5.5E-2</v>
      </c>
    </row>
    <row r="94" spans="1:17" s="163" customFormat="1">
      <c r="A94" s="217"/>
      <c r="B94" s="33" t="s">
        <v>553</v>
      </c>
      <c r="D94" s="298">
        <v>4.3999999999999997E-2</v>
      </c>
      <c r="E94" s="298">
        <v>4.3999999999999997E-2</v>
      </c>
      <c r="F94" s="298">
        <v>4.4999999999999998E-2</v>
      </c>
      <c r="G94" s="298">
        <v>5.2999999999999999E-2</v>
      </c>
      <c r="H94" s="298">
        <v>0.05</v>
      </c>
      <c r="I94" s="298">
        <v>4.5999999999999999E-2</v>
      </c>
      <c r="J94" s="298">
        <v>0.16800000000000001</v>
      </c>
      <c r="K94" s="298">
        <v>0.16600000000000001</v>
      </c>
      <c r="L94" s="298">
        <v>0.189</v>
      </c>
      <c r="M94" s="298">
        <v>0.17199999999999999</v>
      </c>
      <c r="N94" s="298">
        <v>0.13800000000000001</v>
      </c>
      <c r="O94" s="298">
        <v>8.4000000000000005E-2</v>
      </c>
      <c r="P94" s="300">
        <v>6.9000000000000006E-2</v>
      </c>
      <c r="Q94" s="298">
        <v>5.5E-2</v>
      </c>
    </row>
    <row r="95" spans="1:17" s="163" customFormat="1">
      <c r="A95" s="217"/>
      <c r="B95" s="279" t="s">
        <v>37</v>
      </c>
      <c r="C95" s="299">
        <v>7.0000000000000007E-2</v>
      </c>
      <c r="D95" s="221">
        <v>4.1000000000000002E-2</v>
      </c>
      <c r="E95" s="221">
        <v>4.1000000000000002E-2</v>
      </c>
      <c r="F95" s="221">
        <v>4.2999999999999997E-2</v>
      </c>
      <c r="G95" s="221">
        <v>5.3999999999999999E-2</v>
      </c>
      <c r="H95" s="221">
        <v>5.0999999999999997E-2</v>
      </c>
      <c r="I95" s="221">
        <v>4.5999999999999999E-2</v>
      </c>
      <c r="J95" s="221">
        <v>0.19800000000000001</v>
      </c>
      <c r="K95" s="221">
        <v>0.188</v>
      </c>
      <c r="L95" s="221">
        <v>0.20599999999999999</v>
      </c>
      <c r="M95" s="221">
        <v>0.182</v>
      </c>
      <c r="N95" s="221">
        <v>0.14399999999999999</v>
      </c>
      <c r="O95" s="221">
        <v>8.5999999999999993E-2</v>
      </c>
      <c r="P95" s="299"/>
      <c r="Q95" s="221">
        <v>5.5E-2</v>
      </c>
    </row>
    <row r="96" spans="1:17" s="6" customFormat="1">
      <c r="A96" s="218"/>
      <c r="B96" s="279" t="s">
        <v>554</v>
      </c>
      <c r="C96" s="299">
        <v>7.0999999999999994E-2</v>
      </c>
      <c r="D96" s="221">
        <v>0.05</v>
      </c>
      <c r="E96" s="221">
        <v>5.2999999999999999E-2</v>
      </c>
      <c r="F96" s="221">
        <v>0.06</v>
      </c>
      <c r="G96" s="221">
        <v>7.2999999999999995E-2</v>
      </c>
      <c r="H96" s="221">
        <v>6.8000000000000005E-2</v>
      </c>
      <c r="I96" s="221">
        <v>0.06</v>
      </c>
      <c r="J96" s="221">
        <v>0.16500000000000001</v>
      </c>
      <c r="K96" s="221">
        <v>0.151</v>
      </c>
      <c r="L96" s="221">
        <v>0.16700000000000001</v>
      </c>
      <c r="M96" s="221">
        <v>0.151</v>
      </c>
      <c r="N96" s="221">
        <v>0.115</v>
      </c>
      <c r="O96" s="221">
        <v>6.7000000000000004E-2</v>
      </c>
      <c r="P96" s="299"/>
      <c r="Q96" s="221">
        <v>5.5E-2</v>
      </c>
    </row>
    <row r="97" spans="1:20" s="163" customFormat="1">
      <c r="A97" s="217"/>
      <c r="B97" s="279" t="s">
        <v>35</v>
      </c>
      <c r="C97" s="299">
        <v>8.5000000000000006E-2</v>
      </c>
      <c r="D97" s="221">
        <v>4.8000000000000001E-2</v>
      </c>
      <c r="E97" s="221">
        <v>0.05</v>
      </c>
      <c r="F97" s="221">
        <v>5.5E-2</v>
      </c>
      <c r="G97" s="221">
        <v>6.8000000000000005E-2</v>
      </c>
      <c r="H97" s="221">
        <v>6.4000000000000001E-2</v>
      </c>
      <c r="I97" s="221">
        <v>5.7000000000000002E-2</v>
      </c>
      <c r="J97" s="221">
        <v>0.33800000000000002</v>
      </c>
      <c r="K97" s="221">
        <v>0.32500000000000001</v>
      </c>
      <c r="L97" s="221">
        <v>0.34399999999999997</v>
      </c>
      <c r="M97" s="221">
        <v>0.245</v>
      </c>
      <c r="N97" s="221">
        <v>0.17899999999999999</v>
      </c>
      <c r="O97" s="221">
        <v>0.10100000000000001</v>
      </c>
      <c r="P97" s="299"/>
      <c r="Q97" s="221">
        <v>5.5E-2</v>
      </c>
    </row>
    <row r="98" spans="1:20" s="163" customFormat="1">
      <c r="A98" s="217"/>
      <c r="B98" s="279" t="s">
        <v>555</v>
      </c>
      <c r="C98" s="299">
        <v>0.11700000000000001</v>
      </c>
      <c r="D98" s="221">
        <v>5.6000000000000001E-2</v>
      </c>
      <c r="E98" s="221">
        <v>8.6999999999999994E-2</v>
      </c>
      <c r="F98" s="221">
        <v>0.105</v>
      </c>
      <c r="G98" s="221">
        <v>0.13600000000000001</v>
      </c>
      <c r="H98" s="221">
        <v>0.121</v>
      </c>
      <c r="I98" s="221">
        <v>0.109</v>
      </c>
      <c r="J98" s="221">
        <v>0.26900000000000002</v>
      </c>
      <c r="K98" s="221">
        <v>0.22600000000000001</v>
      </c>
      <c r="L98" s="221">
        <v>0.20200000000000001</v>
      </c>
      <c r="M98" s="221">
        <v>0.153</v>
      </c>
      <c r="N98" s="221">
        <v>0.112</v>
      </c>
      <c r="O98" s="221">
        <v>6.8000000000000005E-2</v>
      </c>
      <c r="P98" s="299"/>
      <c r="Q98" s="221">
        <v>5.5E-2</v>
      </c>
    </row>
    <row r="99" spans="1:20" s="163" customFormat="1">
      <c r="A99" s="217"/>
      <c r="B99" s="143" t="s">
        <v>52</v>
      </c>
      <c r="C99" s="299">
        <v>5.5E-2</v>
      </c>
      <c r="D99" s="222">
        <v>3.4000000000000002E-2</v>
      </c>
      <c r="E99" s="222">
        <v>3.5000000000000003E-2</v>
      </c>
      <c r="F99" s="222">
        <v>3.5999999999999997E-2</v>
      </c>
      <c r="G99" s="222">
        <v>4.3999999999999997E-2</v>
      </c>
      <c r="H99" s="222">
        <v>4.2000000000000003E-2</v>
      </c>
      <c r="I99" s="222">
        <v>3.6999999999999998E-2</v>
      </c>
      <c r="J99" s="222">
        <v>0.159</v>
      </c>
      <c r="K99" s="222">
        <v>0.151</v>
      </c>
      <c r="L99" s="222">
        <v>0.16600000000000001</v>
      </c>
      <c r="M99" s="222">
        <v>0.14399999999999999</v>
      </c>
      <c r="N99" s="222">
        <v>0.111</v>
      </c>
      <c r="O99" s="222">
        <v>6.5000000000000002E-2</v>
      </c>
      <c r="P99" s="299"/>
      <c r="Q99" s="299"/>
    </row>
    <row r="100" spans="1:20" s="163" customFormat="1">
      <c r="A100" s="217"/>
      <c r="B100" s="47"/>
      <c r="C100" s="180"/>
      <c r="D100" s="48"/>
      <c r="E100" s="48"/>
      <c r="F100" s="48"/>
      <c r="G100" s="48"/>
      <c r="H100" s="48"/>
      <c r="I100" s="48"/>
      <c r="J100" s="48"/>
      <c r="K100" s="48"/>
      <c r="L100" s="48"/>
      <c r="M100" s="48"/>
      <c r="N100" s="48"/>
      <c r="O100" s="48"/>
    </row>
    <row r="101" spans="1:20" s="163" customFormat="1">
      <c r="A101" s="413" t="s">
        <v>175</v>
      </c>
      <c r="B101" s="413"/>
      <c r="C101" s="413"/>
      <c r="D101" s="413"/>
      <c r="E101" s="413"/>
      <c r="F101" s="413"/>
    </row>
    <row r="102" spans="1:20" s="163" customFormat="1">
      <c r="A102" s="413" t="s">
        <v>176</v>
      </c>
      <c r="B102" s="413"/>
      <c r="C102" s="413"/>
      <c r="D102" s="413"/>
      <c r="E102" s="413"/>
      <c r="F102" s="413"/>
    </row>
    <row r="103" spans="1:20" s="163" customFormat="1">
      <c r="A103" s="217"/>
      <c r="B103" s="217"/>
      <c r="C103" s="217"/>
      <c r="D103" s="217"/>
      <c r="E103" s="217"/>
      <c r="F103" s="217"/>
    </row>
    <row r="104" spans="1:20">
      <c r="A104" s="187"/>
      <c r="B104" s="187"/>
      <c r="C104" s="187"/>
      <c r="D104" s="187"/>
      <c r="E104" s="187"/>
      <c r="F104" s="187"/>
      <c r="G104" s="163"/>
      <c r="H104" s="163"/>
      <c r="I104" s="163"/>
      <c r="J104" s="163"/>
      <c r="K104" s="163"/>
      <c r="L104" s="163"/>
      <c r="M104" s="163"/>
      <c r="N104" s="163"/>
      <c r="O104" s="163"/>
      <c r="P104" s="163"/>
      <c r="Q104" s="163"/>
      <c r="R104" s="163"/>
      <c r="S104" s="163"/>
      <c r="T104" s="163"/>
    </row>
    <row r="105" spans="1:20" s="74" customFormat="1">
      <c r="A105" s="409" t="s">
        <v>515</v>
      </c>
      <c r="B105" s="409"/>
      <c r="C105" s="409"/>
      <c r="D105" s="409"/>
      <c r="E105" s="409"/>
      <c r="F105" s="409"/>
    </row>
    <row r="106" spans="1:20">
      <c r="A106" s="187"/>
      <c r="B106" s="187"/>
      <c r="C106" s="187"/>
      <c r="D106" s="187"/>
      <c r="E106" s="187"/>
      <c r="F106" s="187"/>
      <c r="G106" s="163"/>
      <c r="H106" s="163"/>
      <c r="I106" s="163"/>
      <c r="J106" s="163"/>
      <c r="K106" s="163"/>
      <c r="L106" s="163"/>
      <c r="M106" s="163"/>
      <c r="N106" s="163"/>
      <c r="O106" s="163"/>
      <c r="P106" s="163"/>
      <c r="Q106" s="163"/>
      <c r="R106" s="163"/>
      <c r="S106" s="163"/>
      <c r="T106" s="163"/>
    </row>
    <row r="107" spans="1:20">
      <c r="A107" s="40"/>
      <c r="B107" s="163"/>
      <c r="C107" s="425" t="s">
        <v>178</v>
      </c>
      <c r="D107" s="425"/>
      <c r="E107" s="425"/>
      <c r="F107" s="425"/>
      <c r="G107" s="75"/>
      <c r="H107" s="75"/>
      <c r="I107" s="75"/>
      <c r="J107" s="75"/>
      <c r="K107" s="75"/>
      <c r="L107" s="75"/>
      <c r="M107" s="75"/>
      <c r="N107" s="75"/>
      <c r="O107" s="163"/>
      <c r="P107" s="163"/>
      <c r="Q107" s="163"/>
      <c r="R107" s="163"/>
      <c r="S107" s="163"/>
      <c r="T107" s="163"/>
    </row>
    <row r="108" spans="1:20" ht="24">
      <c r="A108" s="40"/>
      <c r="B108" s="82"/>
      <c r="C108" t="s">
        <v>378</v>
      </c>
      <c r="D108" s="71" t="s">
        <v>179</v>
      </c>
      <c r="E108" s="71" t="s">
        <v>180</v>
      </c>
      <c r="F108" s="71" t="s">
        <v>181</v>
      </c>
      <c r="G108" s="71" t="s">
        <v>180</v>
      </c>
      <c r="H108" s="88" t="s">
        <v>377</v>
      </c>
      <c r="I108" s="88"/>
      <c r="J108" s="88"/>
      <c r="K108" s="88"/>
      <c r="L108" s="88"/>
      <c r="M108" s="88"/>
      <c r="N108" s="89"/>
      <c r="O108" s="86"/>
      <c r="P108" s="86"/>
      <c r="Q108" s="86"/>
      <c r="R108" s="86"/>
      <c r="S108" s="86"/>
      <c r="T108" s="87"/>
    </row>
    <row r="109" spans="1:20">
      <c r="A109" s="40"/>
      <c r="B109" s="279" t="s">
        <v>554</v>
      </c>
      <c r="C109" s="267"/>
      <c r="D109" s="402">
        <v>48475</v>
      </c>
      <c r="E109" s="402">
        <v>6427</v>
      </c>
      <c r="F109" s="402">
        <v>37240</v>
      </c>
      <c r="G109" s="279" t="s">
        <v>556</v>
      </c>
      <c r="H109" s="88"/>
      <c r="I109" s="88"/>
      <c r="J109" s="88"/>
      <c r="K109" s="88"/>
      <c r="L109" s="88"/>
      <c r="M109" s="88"/>
      <c r="N109" s="88"/>
      <c r="O109" s="86"/>
      <c r="P109" s="86"/>
      <c r="Q109" s="86"/>
      <c r="R109" s="86"/>
      <c r="S109" s="86"/>
      <c r="T109" s="86"/>
    </row>
    <row r="110" spans="1:20" s="349" customFormat="1">
      <c r="A110" s="40"/>
      <c r="B110" s="279" t="s">
        <v>35</v>
      </c>
      <c r="D110" s="402">
        <v>50804</v>
      </c>
      <c r="E110" s="402">
        <v>1794</v>
      </c>
      <c r="F110" s="402">
        <v>42462</v>
      </c>
      <c r="G110" s="279" t="s">
        <v>557</v>
      </c>
      <c r="H110" s="88"/>
      <c r="I110" s="88"/>
      <c r="J110" s="88"/>
      <c r="K110" s="88"/>
      <c r="L110" s="88"/>
      <c r="M110" s="88"/>
      <c r="N110" s="88"/>
      <c r="O110" s="86"/>
      <c r="P110" s="86"/>
      <c r="Q110" s="86"/>
      <c r="R110" s="86"/>
      <c r="S110" s="86"/>
      <c r="T110" s="86"/>
    </row>
    <row r="111" spans="1:20">
      <c r="A111" s="40"/>
      <c r="B111" s="279" t="s">
        <v>37</v>
      </c>
      <c r="C111" s="267"/>
      <c r="D111" s="402">
        <v>51381</v>
      </c>
      <c r="E111" s="402">
        <v>1609</v>
      </c>
      <c r="F111" s="402">
        <v>44029</v>
      </c>
      <c r="G111" s="279" t="s">
        <v>558</v>
      </c>
      <c r="H111" s="88"/>
      <c r="I111" s="88"/>
      <c r="J111" s="88"/>
      <c r="K111" s="88"/>
      <c r="L111" s="88"/>
      <c r="M111" s="88"/>
      <c r="N111" s="88"/>
      <c r="O111" s="86"/>
      <c r="P111" s="86"/>
      <c r="Q111" s="86"/>
      <c r="R111" s="86"/>
      <c r="S111" s="86"/>
      <c r="T111" s="86"/>
    </row>
    <row r="112" spans="1:20" s="282" customFormat="1">
      <c r="A112" s="400"/>
      <c r="B112" s="33" t="s">
        <v>553</v>
      </c>
      <c r="C112" s="205">
        <v>55151</v>
      </c>
      <c r="D112" s="205">
        <v>55151</v>
      </c>
      <c r="E112" s="205">
        <v>2851</v>
      </c>
      <c r="F112" s="205">
        <v>49475</v>
      </c>
      <c r="G112" s="33" t="s">
        <v>559</v>
      </c>
      <c r="H112" s="205">
        <v>49475</v>
      </c>
      <c r="I112" s="90"/>
      <c r="J112" s="90"/>
      <c r="K112" s="90"/>
      <c r="L112" s="90"/>
      <c r="M112" s="90"/>
      <c r="N112" s="90"/>
      <c r="O112" s="401"/>
      <c r="P112" s="401"/>
      <c r="Q112" s="401"/>
      <c r="R112" s="401"/>
      <c r="S112" s="401"/>
      <c r="T112" s="401"/>
    </row>
    <row r="113" spans="1:20">
      <c r="A113" s="40"/>
      <c r="B113" s="279" t="s">
        <v>555</v>
      </c>
      <c r="C113" s="267"/>
      <c r="D113" s="402">
        <v>55444</v>
      </c>
      <c r="E113" s="402">
        <v>6695</v>
      </c>
      <c r="F113" s="402">
        <v>56062</v>
      </c>
      <c r="G113" s="279" t="s">
        <v>560</v>
      </c>
      <c r="H113" s="88"/>
      <c r="I113" s="88"/>
      <c r="J113" s="88"/>
      <c r="K113" s="88"/>
      <c r="L113" s="88"/>
      <c r="M113" s="88"/>
      <c r="N113" s="88"/>
      <c r="O113" s="86"/>
      <c r="P113" s="86"/>
      <c r="Q113" s="86"/>
      <c r="R113" s="86"/>
      <c r="S113" s="86"/>
      <c r="T113" s="86"/>
    </row>
    <row r="114" spans="1:20">
      <c r="A114" s="40"/>
      <c r="B114" s="279" t="s">
        <v>28</v>
      </c>
      <c r="C114" s="267"/>
      <c r="D114" s="402">
        <v>57069</v>
      </c>
      <c r="E114" s="402">
        <v>4396</v>
      </c>
      <c r="F114" s="402">
        <v>50585</v>
      </c>
      <c r="G114" s="279" t="s">
        <v>561</v>
      </c>
      <c r="H114" s="88"/>
      <c r="I114" s="88"/>
      <c r="J114" s="88"/>
      <c r="K114" s="88"/>
      <c r="L114" s="88"/>
      <c r="M114" s="88"/>
      <c r="N114" s="88"/>
      <c r="O114" s="86"/>
      <c r="P114" s="86"/>
      <c r="Q114" s="86"/>
      <c r="R114" s="86"/>
      <c r="S114" s="86"/>
      <c r="T114" s="86"/>
    </row>
    <row r="115" spans="1:20">
      <c r="A115" s="40"/>
      <c r="B115" s="279" t="s">
        <v>551</v>
      </c>
      <c r="C115" s="267"/>
      <c r="D115" s="402">
        <v>57290</v>
      </c>
      <c r="E115" s="402">
        <v>3944</v>
      </c>
      <c r="F115" s="402">
        <v>51083</v>
      </c>
      <c r="G115" s="279" t="s">
        <v>562</v>
      </c>
      <c r="H115" s="88"/>
      <c r="I115" s="88"/>
      <c r="J115" s="88"/>
      <c r="K115" s="88"/>
      <c r="L115" s="88"/>
      <c r="M115" s="88"/>
      <c r="N115" s="88"/>
      <c r="O115" s="86"/>
      <c r="P115" s="86"/>
      <c r="Q115" s="86"/>
      <c r="R115" s="86"/>
      <c r="S115" s="86"/>
      <c r="T115" s="86"/>
    </row>
    <row r="116" spans="1:20">
      <c r="A116" s="40"/>
      <c r="B116" s="279" t="s">
        <v>552</v>
      </c>
      <c r="C116" s="267"/>
      <c r="D116" s="402">
        <v>61826</v>
      </c>
      <c r="E116" s="402">
        <v>1403</v>
      </c>
      <c r="F116" s="402">
        <v>53860</v>
      </c>
      <c r="G116" s="279" t="s">
        <v>563</v>
      </c>
      <c r="H116" s="88"/>
      <c r="I116" s="88"/>
      <c r="J116" s="88"/>
      <c r="K116" s="88"/>
      <c r="L116" s="88"/>
      <c r="M116" s="88"/>
      <c r="N116" s="88"/>
      <c r="O116" s="86"/>
      <c r="P116" s="86"/>
      <c r="Q116" s="86"/>
      <c r="R116" s="86"/>
      <c r="S116" s="86"/>
      <c r="T116" s="86"/>
    </row>
    <row r="117" spans="1:20">
      <c r="A117" s="40"/>
      <c r="B117" s="279" t="s">
        <v>22</v>
      </c>
      <c r="C117" s="267"/>
      <c r="D117" s="175">
        <v>65618</v>
      </c>
      <c r="E117" s="175">
        <v>2857</v>
      </c>
      <c r="F117" s="175">
        <v>56292</v>
      </c>
      <c r="G117" s="279" t="s">
        <v>564</v>
      </c>
      <c r="H117" s="88"/>
      <c r="I117" s="88"/>
      <c r="J117" s="88"/>
      <c r="K117" s="88"/>
      <c r="L117" s="88"/>
      <c r="M117" s="88"/>
      <c r="N117" s="88"/>
      <c r="O117" s="86"/>
      <c r="P117" s="86"/>
      <c r="Q117" s="86"/>
      <c r="R117" s="86"/>
      <c r="S117" s="86"/>
      <c r="T117" s="86"/>
    </row>
    <row r="118" spans="1:20">
      <c r="A118" s="40"/>
      <c r="B118" s="279" t="s">
        <v>29</v>
      </c>
      <c r="C118" s="267"/>
      <c r="D118" s="402">
        <v>65744</v>
      </c>
      <c r="E118" s="402">
        <v>2525</v>
      </c>
      <c r="F118" s="402">
        <v>53136</v>
      </c>
      <c r="G118" s="279" t="s">
        <v>565</v>
      </c>
      <c r="H118" s="88"/>
      <c r="I118" s="88"/>
      <c r="J118" s="88"/>
      <c r="K118" s="88"/>
      <c r="L118" s="88"/>
      <c r="M118" s="88"/>
      <c r="N118" s="88"/>
      <c r="O118" s="86"/>
      <c r="P118" s="86"/>
      <c r="Q118" s="86"/>
      <c r="R118" s="86"/>
      <c r="S118" s="86"/>
      <c r="T118" s="86"/>
    </row>
    <row r="119" spans="1:20">
      <c r="A119" s="40"/>
      <c r="B119" s="279" t="s">
        <v>34</v>
      </c>
      <c r="C119" s="267"/>
      <c r="D119" s="402">
        <v>68365</v>
      </c>
      <c r="E119" s="402">
        <v>8183</v>
      </c>
      <c r="F119" s="402">
        <v>40948</v>
      </c>
      <c r="G119" s="279" t="s">
        <v>566</v>
      </c>
      <c r="H119" s="88"/>
      <c r="I119" s="88"/>
      <c r="J119" s="88"/>
      <c r="K119" s="88"/>
      <c r="L119" s="88"/>
      <c r="M119" s="88"/>
      <c r="N119" s="88"/>
      <c r="O119" s="86"/>
      <c r="P119" s="86"/>
      <c r="Q119" s="86"/>
      <c r="R119" s="86"/>
      <c r="S119" s="86"/>
      <c r="T119" s="86"/>
    </row>
    <row r="120" spans="1:20">
      <c r="A120" s="40"/>
      <c r="B120" s="279" t="s">
        <v>30</v>
      </c>
      <c r="C120" s="267"/>
      <c r="D120" s="402">
        <v>69262</v>
      </c>
      <c r="E120" s="402">
        <v>4690</v>
      </c>
      <c r="F120" s="402">
        <v>50334</v>
      </c>
      <c r="G120" s="279" t="s">
        <v>567</v>
      </c>
      <c r="H120" s="88"/>
      <c r="I120" s="88"/>
      <c r="J120" s="88"/>
      <c r="K120" s="88"/>
      <c r="L120" s="88"/>
      <c r="M120" s="88"/>
      <c r="N120" s="88"/>
      <c r="O120" s="86"/>
      <c r="P120" s="86"/>
      <c r="Q120" s="86"/>
      <c r="R120" s="86"/>
      <c r="S120" s="86"/>
      <c r="T120" s="86"/>
    </row>
    <row r="121" spans="1:20">
      <c r="A121" s="40"/>
      <c r="B121" s="279" t="s">
        <v>25</v>
      </c>
      <c r="C121" s="267"/>
      <c r="D121" s="402">
        <v>70126</v>
      </c>
      <c r="E121" s="402">
        <v>2863</v>
      </c>
      <c r="F121" s="402">
        <v>54272</v>
      </c>
      <c r="G121" s="279" t="s">
        <v>568</v>
      </c>
      <c r="H121" s="88"/>
      <c r="I121" s="88"/>
      <c r="J121" s="88"/>
      <c r="K121" s="88"/>
      <c r="L121" s="88"/>
      <c r="M121" s="88"/>
      <c r="N121" s="88"/>
      <c r="O121" s="86"/>
      <c r="P121" s="86"/>
      <c r="Q121" s="86"/>
      <c r="R121" s="86"/>
      <c r="S121" s="86"/>
      <c r="T121" s="86"/>
    </row>
    <row r="122" spans="1:20">
      <c r="A122" s="40"/>
      <c r="B122" s="279" t="s">
        <v>550</v>
      </c>
      <c r="C122" s="267"/>
      <c r="D122" s="402">
        <v>70376</v>
      </c>
      <c r="E122" s="402">
        <v>4281</v>
      </c>
      <c r="F122" s="402">
        <v>52376</v>
      </c>
      <c r="G122" s="279" t="s">
        <v>569</v>
      </c>
      <c r="H122" s="88"/>
      <c r="I122" s="88"/>
      <c r="J122" s="88"/>
      <c r="K122" s="88"/>
      <c r="L122" s="88"/>
      <c r="M122" s="88"/>
      <c r="N122" s="88"/>
      <c r="O122" s="86"/>
      <c r="P122" s="86"/>
      <c r="Q122" s="86"/>
      <c r="R122" s="86"/>
      <c r="S122" s="86"/>
      <c r="T122" s="86"/>
    </row>
    <row r="123" spans="1:20">
      <c r="A123" s="40"/>
      <c r="B123" s="279" t="s">
        <v>27</v>
      </c>
      <c r="C123" s="267"/>
      <c r="D123" s="402">
        <v>71622</v>
      </c>
      <c r="E123" s="402">
        <v>5088</v>
      </c>
      <c r="F123" s="402">
        <v>54780</v>
      </c>
      <c r="G123" s="279" t="s">
        <v>570</v>
      </c>
      <c r="H123" s="88"/>
      <c r="I123" s="88"/>
      <c r="J123" s="88"/>
      <c r="K123" s="88"/>
      <c r="L123" s="88"/>
      <c r="M123" s="88"/>
      <c r="N123" s="88"/>
      <c r="O123" s="86"/>
      <c r="P123" s="86"/>
      <c r="Q123" s="86"/>
      <c r="R123" s="86"/>
      <c r="S123" s="86"/>
      <c r="T123" s="86"/>
    </row>
    <row r="124" spans="1:20">
      <c r="A124" s="40"/>
      <c r="B124" s="279" t="s">
        <v>21</v>
      </c>
      <c r="C124" s="267"/>
      <c r="D124" s="402">
        <v>73782</v>
      </c>
      <c r="E124" s="402">
        <v>6215</v>
      </c>
      <c r="F124" s="402">
        <v>57163</v>
      </c>
      <c r="G124" s="279" t="s">
        <v>571</v>
      </c>
      <c r="H124" s="90"/>
      <c r="I124" s="90"/>
      <c r="J124" s="90"/>
      <c r="K124" s="90"/>
      <c r="L124" s="90"/>
      <c r="M124" s="90"/>
      <c r="N124" s="90"/>
      <c r="O124" s="86"/>
      <c r="P124" s="86"/>
      <c r="Q124" s="86"/>
      <c r="R124" s="86"/>
      <c r="S124" s="86"/>
      <c r="T124" s="86"/>
    </row>
    <row r="125" spans="1:20">
      <c r="A125" s="40"/>
      <c r="B125" s="279" t="s">
        <v>23</v>
      </c>
      <c r="C125" s="279"/>
      <c r="D125" s="402">
        <v>78131</v>
      </c>
      <c r="E125" s="402">
        <v>4920</v>
      </c>
      <c r="F125" s="402">
        <v>64035</v>
      </c>
      <c r="G125" s="279" t="s">
        <v>572</v>
      </c>
      <c r="H125" s="88"/>
      <c r="I125" s="88"/>
      <c r="J125" s="88"/>
      <c r="K125" s="88"/>
      <c r="L125" s="88"/>
      <c r="M125" s="88"/>
      <c r="N125" s="88"/>
      <c r="O125" s="86"/>
      <c r="P125" s="86"/>
      <c r="Q125" s="86"/>
      <c r="R125" s="86"/>
      <c r="S125" s="86"/>
      <c r="T125" s="86"/>
    </row>
    <row r="126" spans="1:20">
      <c r="A126" s="40"/>
      <c r="B126" s="279" t="s">
        <v>24</v>
      </c>
      <c r="C126" s="267"/>
      <c r="D126" s="402">
        <v>85136</v>
      </c>
      <c r="E126" s="402">
        <v>4935</v>
      </c>
      <c r="F126" s="402">
        <v>55707</v>
      </c>
      <c r="G126" s="279" t="s">
        <v>573</v>
      </c>
      <c r="H126" s="88"/>
      <c r="I126" s="88"/>
      <c r="J126" s="88"/>
      <c r="K126" s="88"/>
      <c r="L126" s="88"/>
      <c r="M126" s="88"/>
      <c r="N126" s="88"/>
      <c r="O126" s="86"/>
      <c r="P126" s="86"/>
      <c r="Q126" s="86"/>
      <c r="R126" s="86"/>
      <c r="S126" s="86"/>
      <c r="T126" s="86"/>
    </row>
    <row r="127" spans="1:20">
      <c r="A127" s="40"/>
      <c r="B127" s="279" t="s">
        <v>18</v>
      </c>
      <c r="C127" s="267"/>
      <c r="D127" s="403">
        <v>85139</v>
      </c>
      <c r="E127" s="403">
        <v>9202</v>
      </c>
      <c r="F127" s="403">
        <v>64846</v>
      </c>
      <c r="G127" s="279" t="s">
        <v>574</v>
      </c>
      <c r="H127" s="88"/>
      <c r="I127" s="88"/>
      <c r="J127" s="88"/>
      <c r="K127" s="88"/>
      <c r="L127" s="88"/>
      <c r="M127" s="88"/>
      <c r="N127" s="88"/>
      <c r="O127" s="86"/>
      <c r="P127" s="86"/>
      <c r="Q127" s="86"/>
      <c r="R127" s="86"/>
      <c r="S127" s="86"/>
      <c r="T127" s="86"/>
    </row>
    <row r="128" spans="1:20">
      <c r="A128" s="40"/>
      <c r="B128" s="279" t="s">
        <v>20</v>
      </c>
      <c r="C128" s="267"/>
      <c r="D128" s="402">
        <v>90100</v>
      </c>
      <c r="E128" s="402">
        <v>5202</v>
      </c>
      <c r="F128" s="402">
        <v>65402</v>
      </c>
      <c r="G128" s="279" t="s">
        <v>575</v>
      </c>
      <c r="H128" s="88"/>
      <c r="I128" s="88"/>
      <c r="J128" s="88"/>
      <c r="K128" s="88"/>
      <c r="L128" s="88"/>
      <c r="M128" s="88"/>
      <c r="N128" s="88"/>
      <c r="O128" s="86"/>
      <c r="P128" s="86"/>
      <c r="Q128" s="86"/>
      <c r="R128" s="86"/>
      <c r="S128" s="86"/>
      <c r="T128" s="86"/>
    </row>
    <row r="129" spans="1:21">
      <c r="A129" s="40"/>
      <c r="B129" s="279" t="s">
        <v>19</v>
      </c>
      <c r="C129" s="267"/>
      <c r="D129" s="402">
        <v>91140</v>
      </c>
      <c r="E129" s="402">
        <v>3039</v>
      </c>
      <c r="F129" s="402">
        <v>67965</v>
      </c>
      <c r="G129" s="279" t="s">
        <v>576</v>
      </c>
      <c r="H129" s="88"/>
      <c r="I129" s="88"/>
      <c r="J129" s="88"/>
      <c r="K129" s="88"/>
      <c r="L129" s="88"/>
      <c r="M129" s="88"/>
      <c r="N129" s="88"/>
      <c r="O129" s="86"/>
      <c r="P129" s="86"/>
      <c r="Q129" s="86"/>
      <c r="R129" s="86"/>
      <c r="S129" s="86"/>
      <c r="T129" s="86"/>
    </row>
    <row r="130" spans="1:21">
      <c r="A130" s="40"/>
      <c r="G130" s="88"/>
      <c r="H130" s="88"/>
      <c r="I130" s="88"/>
      <c r="J130" s="88"/>
      <c r="K130" s="88"/>
      <c r="L130" s="88"/>
      <c r="M130" s="88"/>
      <c r="N130" s="88"/>
      <c r="O130" s="86"/>
      <c r="P130" s="86"/>
      <c r="Q130" s="86"/>
      <c r="R130" s="86"/>
      <c r="S130" s="86"/>
      <c r="T130" s="86"/>
    </row>
    <row r="131" spans="1:21">
      <c r="A131" s="40"/>
      <c r="G131" s="88"/>
      <c r="H131" s="88"/>
      <c r="I131" s="88"/>
      <c r="J131" s="88"/>
      <c r="K131" s="88"/>
      <c r="L131" s="88"/>
      <c r="M131" s="88"/>
      <c r="N131" s="88"/>
      <c r="O131" s="86"/>
      <c r="P131" s="86"/>
      <c r="Q131" s="86"/>
      <c r="R131" s="86"/>
      <c r="S131" s="86"/>
      <c r="T131" s="86"/>
    </row>
    <row r="133" spans="1:21" ht="26.5" customHeight="1">
      <c r="A133" s="413" t="s">
        <v>516</v>
      </c>
      <c r="B133" s="413"/>
      <c r="C133" s="413"/>
      <c r="D133" s="413"/>
      <c r="E133" s="413"/>
      <c r="F133" s="413"/>
      <c r="G133" s="163"/>
      <c r="H133" s="163"/>
      <c r="I133" s="163"/>
      <c r="J133" s="163"/>
      <c r="K133" s="163"/>
      <c r="L133" s="163"/>
      <c r="M133" s="163"/>
      <c r="N133" s="163"/>
      <c r="O133" s="163"/>
      <c r="P133" s="163"/>
      <c r="Q133" s="163"/>
      <c r="R133" s="163"/>
      <c r="S133" s="163"/>
      <c r="T133" s="163"/>
    </row>
    <row r="134" spans="1:21">
      <c r="A134" s="413" t="s">
        <v>182</v>
      </c>
      <c r="B134" s="413"/>
      <c r="C134" s="413"/>
      <c r="D134" s="413"/>
      <c r="E134" s="413"/>
      <c r="F134" s="413"/>
      <c r="G134" s="163"/>
      <c r="H134" s="163"/>
      <c r="I134" s="163"/>
      <c r="J134" s="163"/>
      <c r="K134" s="163"/>
      <c r="L134" s="163"/>
      <c r="M134" s="163"/>
      <c r="N134" s="163"/>
      <c r="O134" s="163"/>
      <c r="P134" s="163"/>
      <c r="Q134" s="163"/>
      <c r="R134" s="163"/>
      <c r="S134" s="163"/>
      <c r="T134" s="163"/>
    </row>
    <row r="135" spans="1:21" s="163" customFormat="1">
      <c r="A135" s="409" t="s">
        <v>355</v>
      </c>
      <c r="B135" s="409"/>
      <c r="C135" s="409"/>
      <c r="D135" s="409"/>
      <c r="E135" s="409"/>
      <c r="F135" s="409"/>
      <c r="G135" s="409"/>
      <c r="H135" s="409"/>
      <c r="I135" s="409"/>
      <c r="J135" s="74"/>
      <c r="K135" s="74"/>
      <c r="L135" s="74"/>
      <c r="M135" s="74"/>
      <c r="N135" s="74"/>
      <c r="O135" s="74"/>
      <c r="P135" s="74"/>
      <c r="Q135" s="74"/>
      <c r="R135" s="74"/>
      <c r="S135" s="74"/>
      <c r="T135" s="74"/>
      <c r="U135" s="74"/>
    </row>
    <row r="136" spans="1:21" s="163" customFormat="1">
      <c r="A136" s="224"/>
      <c r="B136" s="224"/>
      <c r="C136" s="224"/>
      <c r="D136" s="224"/>
      <c r="E136" s="224"/>
      <c r="F136" s="224"/>
      <c r="G136" s="224"/>
      <c r="H136" s="224"/>
      <c r="I136" s="224"/>
      <c r="J136" s="6"/>
      <c r="K136" s="6"/>
      <c r="L136" s="6"/>
      <c r="M136" s="6"/>
      <c r="N136" s="6"/>
      <c r="O136" s="6"/>
      <c r="P136" s="6"/>
      <c r="Q136" s="6"/>
      <c r="R136" s="6"/>
      <c r="S136" s="6"/>
      <c r="T136" s="6"/>
      <c r="U136" s="6"/>
    </row>
    <row r="137" spans="1:21" s="163" customFormat="1">
      <c r="A137" s="224"/>
      <c r="B137" s="224"/>
      <c r="C137" s="425" t="s">
        <v>178</v>
      </c>
      <c r="D137" s="425"/>
      <c r="E137" s="425"/>
      <c r="F137" s="425"/>
      <c r="G137" s="224"/>
      <c r="H137" s="224"/>
      <c r="I137" s="224"/>
      <c r="J137" s="6"/>
      <c r="K137" s="6"/>
      <c r="L137" s="6"/>
      <c r="M137" s="6"/>
      <c r="N137" s="6"/>
      <c r="O137" s="6"/>
      <c r="P137" s="6"/>
      <c r="Q137" s="6"/>
      <c r="R137" s="6"/>
      <c r="S137" s="6"/>
      <c r="T137" s="6"/>
      <c r="U137" s="6"/>
    </row>
    <row r="138" spans="1:21" s="163" customFormat="1" ht="24">
      <c r="A138" s="224"/>
      <c r="B138" s="224"/>
      <c r="C138" s="71" t="s">
        <v>179</v>
      </c>
      <c r="D138" s="71" t="s">
        <v>180</v>
      </c>
      <c r="E138" s="71" t="s">
        <v>181</v>
      </c>
      <c r="F138" s="71" t="s">
        <v>180</v>
      </c>
      <c r="G138" s="224"/>
      <c r="H138" s="224"/>
      <c r="I138" s="224"/>
      <c r="J138" s="6"/>
      <c r="K138" s="6"/>
      <c r="L138" s="6"/>
      <c r="M138" s="6"/>
      <c r="N138" s="6"/>
      <c r="O138" s="6"/>
      <c r="P138" s="6"/>
      <c r="Q138" s="6"/>
      <c r="R138" s="6"/>
      <c r="S138" s="6"/>
      <c r="T138" s="6"/>
      <c r="U138" s="6"/>
    </row>
    <row r="139" spans="1:21" s="163" customFormat="1">
      <c r="B139" s="33" t="s">
        <v>33</v>
      </c>
      <c r="C139" s="205">
        <v>55151</v>
      </c>
      <c r="D139" s="205">
        <v>2851</v>
      </c>
      <c r="E139" s="205">
        <v>49475</v>
      </c>
      <c r="F139" s="205">
        <v>2457</v>
      </c>
    </row>
    <row r="140" spans="1:21" s="163" customFormat="1">
      <c r="B140" s="82" t="s">
        <v>52</v>
      </c>
      <c r="C140" s="166">
        <v>67007</v>
      </c>
      <c r="D140" s="166">
        <v>603</v>
      </c>
      <c r="E140" s="166">
        <v>53810</v>
      </c>
      <c r="F140" s="166">
        <v>935</v>
      </c>
    </row>
    <row r="141" spans="1:21" s="163" customFormat="1">
      <c r="B141" s="82" t="s">
        <v>56</v>
      </c>
      <c r="C141" s="166">
        <v>52989</v>
      </c>
      <c r="D141" s="166">
        <v>206</v>
      </c>
      <c r="E141" s="166">
        <v>43215</v>
      </c>
      <c r="F141" s="166">
        <v>182</v>
      </c>
    </row>
    <row r="142" spans="1:21" s="163" customFormat="1">
      <c r="B142" s="82"/>
      <c r="C142" s="166"/>
      <c r="D142" s="166"/>
      <c r="E142" s="166"/>
      <c r="F142" s="166"/>
    </row>
    <row r="143" spans="1:21" s="163" customFormat="1">
      <c r="A143" s="413" t="s">
        <v>516</v>
      </c>
      <c r="B143" s="413"/>
      <c r="C143" s="413"/>
      <c r="D143" s="413"/>
      <c r="E143" s="413"/>
      <c r="F143" s="413"/>
    </row>
    <row r="144" spans="1:21" s="163" customFormat="1">
      <c r="A144" s="413" t="s">
        <v>182</v>
      </c>
      <c r="B144" s="413"/>
      <c r="C144" s="413"/>
      <c r="D144" s="413"/>
      <c r="E144" s="413"/>
      <c r="F144" s="413"/>
    </row>
    <row r="145" spans="1:20" s="163" customFormat="1">
      <c r="A145" s="238"/>
      <c r="B145" s="238"/>
      <c r="C145" s="238"/>
      <c r="D145" s="238"/>
      <c r="E145" s="238"/>
      <c r="F145" s="238"/>
    </row>
    <row r="146" spans="1:20">
      <c r="A146" s="413"/>
      <c r="B146" s="413"/>
      <c r="C146" s="413"/>
      <c r="D146" s="413"/>
      <c r="E146" s="413"/>
      <c r="F146" s="413"/>
      <c r="G146" s="163"/>
      <c r="H146" s="163"/>
      <c r="I146" s="163"/>
      <c r="J146" s="163"/>
      <c r="K146" s="163"/>
      <c r="L146" s="163"/>
      <c r="M146" s="163"/>
      <c r="N146" s="163"/>
      <c r="O146" s="163"/>
      <c r="P146" s="163"/>
      <c r="Q146" s="163"/>
      <c r="R146" s="163"/>
      <c r="S146" s="163"/>
      <c r="T146" s="163"/>
    </row>
    <row r="147" spans="1:20" s="74" customFormat="1">
      <c r="A147" s="409" t="s">
        <v>346</v>
      </c>
      <c r="B147" s="409"/>
      <c r="C147" s="409"/>
      <c r="D147" s="409"/>
      <c r="E147" s="409"/>
      <c r="F147" s="409"/>
      <c r="G147" s="409"/>
      <c r="H147" s="409"/>
      <c r="I147" s="409"/>
    </row>
    <row r="148" spans="1:20">
      <c r="A148" s="163"/>
      <c r="B148" s="163"/>
      <c r="C148" s="163"/>
      <c r="D148" s="163"/>
      <c r="E148" s="163"/>
      <c r="F148" s="163"/>
      <c r="G148" s="163"/>
      <c r="H148" s="163"/>
      <c r="I148" s="163"/>
      <c r="J148" s="6"/>
      <c r="K148" s="6"/>
      <c r="L148" s="7"/>
      <c r="M148" s="7"/>
      <c r="N148" s="7"/>
      <c r="O148" s="7"/>
      <c r="P148" s="6"/>
      <c r="Q148" s="6"/>
      <c r="R148" s="6"/>
      <c r="S148" s="6"/>
      <c r="T148" s="6"/>
    </row>
    <row r="149" spans="1:20">
      <c r="A149" s="163"/>
      <c r="B149" s="163"/>
      <c r="C149" s="425" t="s">
        <v>178</v>
      </c>
      <c r="D149" s="425"/>
      <c r="E149" s="425"/>
      <c r="F149" s="425"/>
      <c r="G149" s="163"/>
      <c r="H149" s="163"/>
      <c r="I149" s="163"/>
      <c r="J149" s="6"/>
      <c r="K149" s="6"/>
      <c r="L149" s="7"/>
      <c r="M149" s="7"/>
      <c r="N149" s="7"/>
      <c r="O149" s="7"/>
      <c r="P149" s="6"/>
      <c r="Q149" s="6"/>
      <c r="R149" s="6"/>
      <c r="S149" s="6"/>
      <c r="T149" s="6"/>
    </row>
    <row r="150" spans="1:20" ht="24">
      <c r="A150" s="163"/>
      <c r="B150" s="1"/>
      <c r="C150" s="71" t="s">
        <v>179</v>
      </c>
      <c r="D150" s="71" t="s">
        <v>180</v>
      </c>
      <c r="E150" s="71" t="s">
        <v>181</v>
      </c>
      <c r="F150" s="71" t="s">
        <v>180</v>
      </c>
      <c r="G150" s="163"/>
      <c r="H150" s="163"/>
      <c r="I150" s="163"/>
      <c r="J150" s="163"/>
      <c r="K150" s="163"/>
      <c r="L150" s="13"/>
      <c r="M150" s="13"/>
      <c r="N150" s="13"/>
      <c r="O150" s="13"/>
      <c r="P150" s="163"/>
      <c r="Q150" s="163"/>
      <c r="R150" s="163"/>
      <c r="S150" s="163"/>
      <c r="T150" s="163"/>
    </row>
    <row r="151" spans="1:20">
      <c r="A151" s="163"/>
      <c r="B151" s="32">
        <v>2015</v>
      </c>
      <c r="C151" s="184">
        <v>51335</v>
      </c>
      <c r="D151" s="184">
        <v>1019</v>
      </c>
      <c r="E151" s="184">
        <v>45346</v>
      </c>
      <c r="F151" s="184">
        <v>2487</v>
      </c>
      <c r="G151" s="163"/>
      <c r="H151" s="163"/>
      <c r="I151" s="163"/>
      <c r="J151" s="163"/>
      <c r="K151" s="163"/>
      <c r="L151" s="13"/>
      <c r="M151" s="13"/>
      <c r="N151" s="13"/>
      <c r="O151" s="13"/>
      <c r="P151" s="163"/>
      <c r="Q151" s="163"/>
      <c r="R151" s="163"/>
      <c r="S151" s="163"/>
      <c r="T151" s="163"/>
    </row>
    <row r="152" spans="1:20">
      <c r="A152" s="163"/>
      <c r="B152" s="21">
        <v>2016</v>
      </c>
      <c r="C152" s="184">
        <v>52156</v>
      </c>
      <c r="D152" s="184">
        <v>2423</v>
      </c>
      <c r="E152" s="184">
        <v>46521</v>
      </c>
      <c r="F152" s="184">
        <v>2250</v>
      </c>
      <c r="G152" s="163"/>
      <c r="H152" s="163"/>
      <c r="I152" s="163"/>
      <c r="J152" s="163"/>
      <c r="K152" s="163"/>
      <c r="L152" s="13"/>
      <c r="M152" s="13"/>
      <c r="N152" s="13"/>
      <c r="O152" s="13"/>
      <c r="P152" s="163"/>
      <c r="Q152" s="163"/>
      <c r="R152" s="163"/>
      <c r="S152" s="163"/>
      <c r="T152" s="163"/>
    </row>
    <row r="153" spans="1:20">
      <c r="A153" s="163"/>
      <c r="B153" s="58">
        <v>2017</v>
      </c>
      <c r="C153" s="184">
        <v>55855</v>
      </c>
      <c r="D153" s="184">
        <v>1850</v>
      </c>
      <c r="E153" s="184">
        <v>45735</v>
      </c>
      <c r="F153" s="184">
        <v>2056</v>
      </c>
      <c r="G153" s="163"/>
      <c r="H153" s="163"/>
      <c r="I153" s="163"/>
      <c r="J153" s="163"/>
      <c r="K153" s="163"/>
      <c r="L153" s="13"/>
      <c r="M153" s="13"/>
      <c r="N153" s="13"/>
      <c r="O153" s="13"/>
      <c r="P153" s="163"/>
      <c r="Q153" s="163"/>
      <c r="R153" s="163"/>
      <c r="S153" s="163"/>
      <c r="T153" s="163"/>
    </row>
    <row r="154" spans="1:20">
      <c r="A154" s="163"/>
      <c r="B154">
        <v>2018</v>
      </c>
      <c r="C154" s="184">
        <v>57568</v>
      </c>
      <c r="D154" s="184">
        <v>5334</v>
      </c>
      <c r="E154" s="184">
        <v>49588</v>
      </c>
      <c r="F154" s="184">
        <v>2870</v>
      </c>
      <c r="G154" s="163"/>
      <c r="H154" s="163"/>
      <c r="I154" s="163"/>
      <c r="J154" s="163"/>
      <c r="K154" s="163"/>
      <c r="L154" s="13"/>
      <c r="M154" s="13"/>
      <c r="N154" s="13"/>
      <c r="O154" s="13"/>
      <c r="P154" s="163"/>
      <c r="Q154" s="163"/>
      <c r="R154" s="163"/>
      <c r="S154" s="163"/>
      <c r="T154" s="163"/>
    </row>
    <row r="155" spans="1:20">
      <c r="A155" s="163"/>
      <c r="B155">
        <v>2019</v>
      </c>
      <c r="C155" s="184">
        <v>55151</v>
      </c>
      <c r="D155" s="184">
        <v>2851</v>
      </c>
      <c r="E155" s="184">
        <v>49475</v>
      </c>
      <c r="F155" s="184">
        <v>2457</v>
      </c>
      <c r="G155" s="163"/>
      <c r="H155" s="163"/>
      <c r="I155" s="163"/>
      <c r="J155" s="163"/>
      <c r="K155" s="163"/>
      <c r="L155" s="13"/>
      <c r="M155" s="13"/>
      <c r="N155" s="13"/>
      <c r="O155" s="13"/>
      <c r="P155" s="163"/>
      <c r="Q155" s="163"/>
      <c r="R155" s="163"/>
      <c r="S155" s="163"/>
      <c r="T155" s="163"/>
    </row>
    <row r="157" spans="1:20" ht="26.5" customHeight="1">
      <c r="A157" s="413" t="s">
        <v>517</v>
      </c>
      <c r="B157" s="413"/>
      <c r="C157" s="413"/>
      <c r="D157" s="413"/>
      <c r="E157" s="413"/>
      <c r="F157" s="413"/>
    </row>
    <row r="158" spans="1:20">
      <c r="A158" s="413" t="s">
        <v>64</v>
      </c>
      <c r="B158" s="413"/>
      <c r="C158" s="413"/>
      <c r="D158" s="413"/>
      <c r="E158" s="413"/>
      <c r="F158" s="413"/>
    </row>
    <row r="159" spans="1:20" s="163" customFormat="1">
      <c r="A159" s="238"/>
      <c r="B159" s="238"/>
      <c r="C159" s="238"/>
      <c r="D159" s="238"/>
      <c r="E159" s="238"/>
      <c r="F159" s="238"/>
    </row>
    <row r="160" spans="1:20" s="163" customFormat="1">
      <c r="A160" s="238"/>
      <c r="B160" s="238"/>
      <c r="C160" s="238"/>
      <c r="D160" s="238"/>
      <c r="E160" s="238"/>
      <c r="F160" s="238"/>
    </row>
    <row r="161" spans="1:6" s="163" customFormat="1">
      <c r="A161" s="223"/>
      <c r="B161" s="223"/>
      <c r="C161" s="223"/>
      <c r="D161" s="223"/>
      <c r="E161" s="223"/>
      <c r="F161" s="223"/>
    </row>
    <row r="162" spans="1:6" s="74" customFormat="1">
      <c r="A162" s="409" t="s">
        <v>518</v>
      </c>
      <c r="B162" s="409"/>
      <c r="C162" s="409"/>
      <c r="D162" s="409"/>
      <c r="E162" s="409"/>
      <c r="F162" s="409"/>
    </row>
    <row r="164" spans="1:6">
      <c r="A164" s="163"/>
      <c r="B164" s="163"/>
      <c r="C164" s="425" t="s">
        <v>178</v>
      </c>
      <c r="D164" s="425"/>
      <c r="E164" s="425"/>
      <c r="F164" s="425"/>
    </row>
    <row r="165" spans="1:6" ht="24">
      <c r="A165" s="163"/>
      <c r="B165" s="189"/>
      <c r="C165" s="71" t="s">
        <v>179</v>
      </c>
      <c r="D165" s="71" t="s">
        <v>180</v>
      </c>
      <c r="E165" s="71" t="s">
        <v>181</v>
      </c>
      <c r="F165" s="71" t="s">
        <v>180</v>
      </c>
    </row>
    <row r="166" spans="1:6" s="163" customFormat="1">
      <c r="A166" s="8" t="s">
        <v>359</v>
      </c>
      <c r="B166" s="275" t="s">
        <v>291</v>
      </c>
      <c r="C166" s="184">
        <v>200833</v>
      </c>
      <c r="D166" s="184">
        <v>49076</v>
      </c>
      <c r="E166" s="184">
        <v>104375</v>
      </c>
      <c r="F166" s="184">
        <v>8540</v>
      </c>
    </row>
    <row r="167" spans="1:6" s="163" customFormat="1">
      <c r="A167" s="8" t="s">
        <v>360</v>
      </c>
      <c r="B167" s="275" t="s">
        <v>292</v>
      </c>
      <c r="C167" s="184">
        <v>97784</v>
      </c>
      <c r="D167" s="184">
        <v>19805</v>
      </c>
      <c r="E167" s="184">
        <v>53393</v>
      </c>
      <c r="F167" s="184">
        <v>9124</v>
      </c>
    </row>
    <row r="168" spans="1:6" s="163" customFormat="1">
      <c r="A168" s="8" t="s">
        <v>361</v>
      </c>
      <c r="B168" s="275" t="s">
        <v>289</v>
      </c>
      <c r="C168" s="184">
        <v>37334</v>
      </c>
      <c r="D168" s="184">
        <v>4049</v>
      </c>
      <c r="E168" s="184">
        <v>37381</v>
      </c>
      <c r="F168" s="184">
        <v>2690</v>
      </c>
    </row>
    <row r="169" spans="1:6" s="163" customFormat="1">
      <c r="B169" s="161" t="s">
        <v>291</v>
      </c>
      <c r="C169" s="184">
        <v>200833</v>
      </c>
      <c r="D169" s="184">
        <v>49076</v>
      </c>
      <c r="E169" s="184">
        <v>104375</v>
      </c>
      <c r="F169" s="184">
        <v>8540</v>
      </c>
    </row>
    <row r="170" spans="1:6" s="163" customFormat="1">
      <c r="B170" s="161" t="s">
        <v>297</v>
      </c>
      <c r="C170" s="184">
        <v>190179</v>
      </c>
      <c r="D170" s="184">
        <v>16688</v>
      </c>
      <c r="E170" s="184">
        <v>113833</v>
      </c>
      <c r="F170" s="184">
        <v>17891</v>
      </c>
    </row>
    <row r="171" spans="1:6" s="163" customFormat="1">
      <c r="B171" s="161" t="s">
        <v>300</v>
      </c>
      <c r="C171" s="184">
        <v>167366</v>
      </c>
      <c r="D171" s="184">
        <v>25765</v>
      </c>
      <c r="E171" s="184">
        <v>81400</v>
      </c>
      <c r="F171" s="184">
        <v>25050</v>
      </c>
    </row>
    <row r="172" spans="1:6" s="163" customFormat="1">
      <c r="B172" s="161" t="s">
        <v>293</v>
      </c>
      <c r="C172" s="184">
        <v>158068</v>
      </c>
      <c r="D172" s="184">
        <v>31606</v>
      </c>
      <c r="E172" s="184">
        <v>97778</v>
      </c>
      <c r="F172" s="184">
        <v>22043</v>
      </c>
    </row>
    <row r="173" spans="1:6" s="163" customFormat="1">
      <c r="B173" s="161" t="s">
        <v>295</v>
      </c>
      <c r="C173" s="184">
        <v>140852</v>
      </c>
      <c r="D173" s="184">
        <v>20815</v>
      </c>
      <c r="E173" s="184">
        <v>90035</v>
      </c>
      <c r="F173" s="184">
        <v>10407</v>
      </c>
    </row>
    <row r="174" spans="1:6" s="163" customFormat="1">
      <c r="B174" s="161" t="s">
        <v>298</v>
      </c>
      <c r="C174" s="184">
        <v>115425</v>
      </c>
      <c r="D174" s="184">
        <v>9384</v>
      </c>
      <c r="E174" s="184">
        <v>78015</v>
      </c>
      <c r="F174" s="184">
        <v>4199</v>
      </c>
    </row>
    <row r="175" spans="1:6" ht="29">
      <c r="A175" s="163"/>
      <c r="B175" s="161" t="s">
        <v>307</v>
      </c>
      <c r="C175" s="184">
        <v>107132</v>
      </c>
      <c r="D175" s="184">
        <v>8111</v>
      </c>
      <c r="E175" s="184">
        <v>81917</v>
      </c>
      <c r="F175" s="184">
        <v>12867</v>
      </c>
    </row>
    <row r="176" spans="1:6">
      <c r="A176" s="163"/>
      <c r="B176" s="161" t="s">
        <v>305</v>
      </c>
      <c r="C176" s="184">
        <v>105341</v>
      </c>
      <c r="D176" s="184">
        <v>8389</v>
      </c>
      <c r="E176" s="184">
        <v>67756</v>
      </c>
      <c r="F176" s="184">
        <v>7930</v>
      </c>
    </row>
    <row r="177" spans="1:6">
      <c r="A177" s="163"/>
      <c r="B177" s="161" t="s">
        <v>288</v>
      </c>
      <c r="C177" s="184">
        <v>100600</v>
      </c>
      <c r="D177" s="184">
        <v>14415</v>
      </c>
      <c r="E177" s="184">
        <v>60981</v>
      </c>
      <c r="F177" s="184">
        <v>8856</v>
      </c>
    </row>
    <row r="178" spans="1:6">
      <c r="A178" s="163"/>
      <c r="B178" s="161" t="s">
        <v>296</v>
      </c>
      <c r="C178" s="184">
        <v>97813</v>
      </c>
      <c r="D178" s="184">
        <v>14391</v>
      </c>
      <c r="E178" s="184">
        <v>71426</v>
      </c>
      <c r="F178" s="184">
        <v>10183</v>
      </c>
    </row>
    <row r="179" spans="1:6">
      <c r="A179" s="163"/>
      <c r="B179" s="161" t="s">
        <v>292</v>
      </c>
      <c r="C179" s="184">
        <v>97784</v>
      </c>
      <c r="D179" s="184">
        <v>19805</v>
      </c>
      <c r="E179" s="184">
        <v>53393</v>
      </c>
      <c r="F179" s="184">
        <v>9124</v>
      </c>
    </row>
    <row r="180" spans="1:6">
      <c r="A180" s="163"/>
      <c r="B180" s="161" t="s">
        <v>287</v>
      </c>
      <c r="C180" s="184">
        <v>90586</v>
      </c>
      <c r="D180" s="184">
        <v>14227</v>
      </c>
      <c r="E180" s="184">
        <v>69867</v>
      </c>
      <c r="F180" s="184">
        <v>9356</v>
      </c>
    </row>
    <row r="181" spans="1:6">
      <c r="A181" s="163"/>
      <c r="B181" s="161" t="s">
        <v>304</v>
      </c>
      <c r="C181" s="184">
        <v>89438</v>
      </c>
      <c r="D181" s="184">
        <v>12640</v>
      </c>
      <c r="E181" s="184">
        <v>74583</v>
      </c>
      <c r="F181" s="184">
        <v>7114</v>
      </c>
    </row>
    <row r="182" spans="1:6">
      <c r="A182" s="163"/>
      <c r="B182" s="161" t="s">
        <v>301</v>
      </c>
      <c r="C182" s="184">
        <v>81080</v>
      </c>
      <c r="D182" s="184">
        <v>3334</v>
      </c>
      <c r="E182" s="184">
        <v>64446</v>
      </c>
      <c r="F182" s="184">
        <v>3460</v>
      </c>
    </row>
    <row r="183" spans="1:6">
      <c r="A183" s="163"/>
      <c r="B183" s="161" t="s">
        <v>302</v>
      </c>
      <c r="C183" s="184">
        <v>76823</v>
      </c>
      <c r="D183" s="184">
        <v>13903</v>
      </c>
      <c r="E183" s="184">
        <v>78443</v>
      </c>
      <c r="F183" s="184">
        <v>3809</v>
      </c>
    </row>
    <row r="184" spans="1:6">
      <c r="A184" s="163"/>
      <c r="B184" s="161" t="s">
        <v>306</v>
      </c>
      <c r="C184" s="184">
        <v>75046</v>
      </c>
      <c r="D184" s="184">
        <v>4775</v>
      </c>
      <c r="E184" s="184">
        <v>64006</v>
      </c>
      <c r="F184" s="184">
        <v>4843</v>
      </c>
    </row>
    <row r="185" spans="1:6">
      <c r="A185" s="163"/>
      <c r="B185" s="161" t="s">
        <v>286</v>
      </c>
      <c r="C185" s="184">
        <v>58248</v>
      </c>
      <c r="D185" s="184">
        <v>5299</v>
      </c>
      <c r="E185" s="184">
        <v>54789</v>
      </c>
      <c r="F185" s="184">
        <v>3858</v>
      </c>
    </row>
    <row r="186" spans="1:6">
      <c r="A186" s="163"/>
      <c r="B186" s="161" t="s">
        <v>285</v>
      </c>
      <c r="C186" s="184">
        <v>52360</v>
      </c>
      <c r="D186" s="184">
        <v>2776</v>
      </c>
      <c r="E186" s="184">
        <v>44180</v>
      </c>
      <c r="F186" s="184">
        <v>2998</v>
      </c>
    </row>
    <row r="187" spans="1:6">
      <c r="A187" s="163"/>
      <c r="B187" s="161" t="s">
        <v>290</v>
      </c>
      <c r="C187" s="184">
        <v>46197</v>
      </c>
      <c r="D187" s="184">
        <v>2902</v>
      </c>
      <c r="E187" s="184">
        <v>40258</v>
      </c>
      <c r="F187" s="184">
        <v>2481</v>
      </c>
    </row>
    <row r="188" spans="1:6">
      <c r="A188" s="163"/>
      <c r="B188" s="161" t="s">
        <v>294</v>
      </c>
      <c r="C188" s="184">
        <v>40714</v>
      </c>
      <c r="D188" s="184">
        <v>2041</v>
      </c>
      <c r="E188" s="184">
        <v>39737</v>
      </c>
      <c r="F188" s="184">
        <v>2933</v>
      </c>
    </row>
    <row r="189" spans="1:6">
      <c r="A189" s="163"/>
      <c r="B189" s="161" t="s">
        <v>299</v>
      </c>
      <c r="C189" s="184">
        <v>39823</v>
      </c>
      <c r="D189" s="184">
        <v>1548</v>
      </c>
      <c r="E189" s="184">
        <v>33095</v>
      </c>
      <c r="F189" s="184">
        <v>1505</v>
      </c>
    </row>
    <row r="190" spans="1:6">
      <c r="A190" s="163"/>
      <c r="B190" s="161" t="s">
        <v>289</v>
      </c>
      <c r="C190" s="184">
        <v>37334</v>
      </c>
      <c r="D190" s="184">
        <v>4049</v>
      </c>
      <c r="E190" s="184">
        <v>37381</v>
      </c>
      <c r="F190" s="184">
        <v>2690</v>
      </c>
    </row>
    <row r="191" spans="1:6">
      <c r="C191" s="267"/>
      <c r="D191" s="267"/>
      <c r="E191" s="267"/>
      <c r="F191" s="267"/>
    </row>
    <row r="192" spans="1:6" ht="26.5" customHeight="1"/>
    <row r="238" spans="1:6" s="244" customFormat="1"/>
    <row r="240" spans="1:6">
      <c r="A240" s="413" t="s">
        <v>516</v>
      </c>
      <c r="B240" s="413"/>
      <c r="C240" s="413"/>
      <c r="D240" s="413"/>
      <c r="E240" s="413"/>
      <c r="F240" s="413"/>
    </row>
    <row r="241" spans="1:6">
      <c r="A241" s="413" t="s">
        <v>182</v>
      </c>
      <c r="B241" s="413"/>
      <c r="C241" s="413"/>
      <c r="D241" s="413"/>
      <c r="E241" s="413"/>
      <c r="F241" s="413"/>
    </row>
  </sheetData>
  <sortState ref="B169:F190">
    <sortCondition descending="1" ref="C169:C190"/>
  </sortState>
  <mergeCells count="33">
    <mergeCell ref="J45:N45"/>
    <mergeCell ref="C149:F149"/>
    <mergeCell ref="A157:F157"/>
    <mergeCell ref="A158:F158"/>
    <mergeCell ref="C107:F107"/>
    <mergeCell ref="A133:F133"/>
    <mergeCell ref="A134:F134"/>
    <mergeCell ref="A147:I147"/>
    <mergeCell ref="A101:F101"/>
    <mergeCell ref="A102:F102"/>
    <mergeCell ref="A135:I135"/>
    <mergeCell ref="A144:F144"/>
    <mergeCell ref="A146:F146"/>
    <mergeCell ref="K76:O76"/>
    <mergeCell ref="A39:F39"/>
    <mergeCell ref="A40:F40"/>
    <mergeCell ref="A105:F105"/>
    <mergeCell ref="A43:F43"/>
    <mergeCell ref="C45:I45"/>
    <mergeCell ref="A162:F162"/>
    <mergeCell ref="C164:F164"/>
    <mergeCell ref="A240:F240"/>
    <mergeCell ref="A241:F241"/>
    <mergeCell ref="A71:F71"/>
    <mergeCell ref="A72:F72"/>
    <mergeCell ref="C137:F137"/>
    <mergeCell ref="A143:F143"/>
    <mergeCell ref="D76:J76"/>
    <mergeCell ref="A1:F1"/>
    <mergeCell ref="A28:F28"/>
    <mergeCell ref="A29:F29"/>
    <mergeCell ref="C3:F3"/>
    <mergeCell ref="A31:F3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50" zoomScaleNormal="50" workbookViewId="0">
      <selection activeCell="K131" sqref="K131"/>
    </sheetView>
  </sheetViews>
  <sheetFormatPr defaultColWidth="8.81640625" defaultRowHeight="14.5"/>
  <cols>
    <col min="2" max="2" width="13.81640625" customWidth="1"/>
  </cols>
  <sheetData>
    <row r="1" spans="1:26" s="206" customFormat="1">
      <c r="A1" s="409" t="s">
        <v>519</v>
      </c>
      <c r="B1" s="409"/>
      <c r="C1" s="409"/>
      <c r="D1" s="409"/>
      <c r="E1" s="409"/>
      <c r="F1" s="409"/>
      <c r="G1" s="409"/>
      <c r="H1" s="409"/>
      <c r="I1" s="74"/>
      <c r="J1" s="74"/>
      <c r="K1" s="74"/>
      <c r="L1" s="74"/>
      <c r="M1" s="74"/>
      <c r="N1" s="74"/>
      <c r="O1" s="74"/>
      <c r="P1" s="74"/>
      <c r="Q1" s="74"/>
      <c r="R1" s="74"/>
      <c r="S1" s="74"/>
      <c r="T1" s="74"/>
      <c r="U1" s="74"/>
      <c r="V1" s="74"/>
      <c r="W1" s="74"/>
      <c r="X1" s="74"/>
      <c r="Y1" s="74"/>
      <c r="Z1" s="74"/>
    </row>
    <row r="2" spans="1:26" s="154" customFormat="1">
      <c r="A2" s="156"/>
      <c r="B2" s="156"/>
      <c r="C2" s="156"/>
      <c r="D2" s="156"/>
      <c r="E2" s="156"/>
      <c r="F2" s="156"/>
      <c r="G2" s="156"/>
      <c r="H2" s="156"/>
      <c r="I2" s="157"/>
      <c r="J2" s="157"/>
      <c r="K2" s="157"/>
      <c r="L2" s="157"/>
      <c r="M2" s="157"/>
      <c r="N2" s="157"/>
      <c r="O2" s="157"/>
      <c r="P2" s="157"/>
      <c r="Q2" s="157"/>
      <c r="R2" s="157"/>
      <c r="S2" s="157"/>
      <c r="T2" s="157"/>
      <c r="U2" s="157"/>
      <c r="V2" s="157"/>
      <c r="W2" s="157"/>
      <c r="X2" s="157"/>
      <c r="Y2" s="157"/>
      <c r="Z2" s="157"/>
    </row>
    <row r="3" spans="1:26" ht="58">
      <c r="A3" s="163"/>
      <c r="B3" t="s">
        <v>69</v>
      </c>
      <c r="C3" s="13" t="s">
        <v>183</v>
      </c>
      <c r="D3" s="13" t="s">
        <v>184</v>
      </c>
      <c r="E3" s="163"/>
      <c r="F3" s="163" t="s">
        <v>185</v>
      </c>
      <c r="G3" s="163" t="s">
        <v>186</v>
      </c>
      <c r="H3" s="163"/>
      <c r="I3" s="163"/>
      <c r="J3" s="163"/>
      <c r="K3" s="163"/>
      <c r="L3" s="163"/>
      <c r="M3" s="163"/>
      <c r="N3" s="163"/>
      <c r="O3" s="163"/>
      <c r="P3" s="163"/>
      <c r="Q3" s="163"/>
      <c r="R3" s="163"/>
      <c r="S3" s="163"/>
      <c r="T3" s="163"/>
      <c r="U3" s="163"/>
      <c r="V3" s="163"/>
      <c r="W3" s="163"/>
      <c r="X3" s="163"/>
      <c r="Y3" s="163"/>
      <c r="Z3" s="163"/>
    </row>
    <row r="4" spans="1:26">
      <c r="A4" s="348" t="s">
        <v>18</v>
      </c>
      <c r="B4" s="348"/>
      <c r="C4" s="348">
        <v>58</v>
      </c>
      <c r="D4" s="351">
        <v>0.5</v>
      </c>
      <c r="E4" s="351"/>
      <c r="F4" s="348">
        <v>468</v>
      </c>
      <c r="G4" s="351">
        <v>3.8</v>
      </c>
      <c r="H4" s="163"/>
      <c r="I4" s="163"/>
      <c r="J4" s="163"/>
      <c r="K4" s="163"/>
      <c r="L4" s="163"/>
      <c r="M4" s="163"/>
      <c r="N4" s="163"/>
      <c r="O4" s="163"/>
      <c r="P4" s="163"/>
      <c r="Q4" s="163"/>
      <c r="R4" s="163"/>
      <c r="S4" s="163"/>
      <c r="T4" s="163"/>
      <c r="U4" s="163"/>
      <c r="V4" s="163"/>
      <c r="W4" s="163"/>
      <c r="X4" s="163"/>
      <c r="Y4" s="163"/>
      <c r="Z4" s="163"/>
    </row>
    <row r="5" spans="1:26">
      <c r="A5" s="348" t="s">
        <v>19</v>
      </c>
      <c r="B5" s="348"/>
      <c r="C5" s="348">
        <v>267</v>
      </c>
      <c r="D5" s="351">
        <v>0.5</v>
      </c>
      <c r="E5" s="351"/>
      <c r="F5" s="348">
        <v>3026</v>
      </c>
      <c r="G5" s="351">
        <v>6.1</v>
      </c>
      <c r="H5" s="163"/>
      <c r="I5" s="163"/>
      <c r="J5" s="163"/>
      <c r="K5" s="163"/>
      <c r="L5" s="163"/>
      <c r="M5" s="163"/>
      <c r="N5" s="163"/>
      <c r="O5" s="163"/>
      <c r="P5" s="163"/>
      <c r="Q5" s="163"/>
      <c r="R5" s="163"/>
      <c r="S5" s="163"/>
      <c r="T5" s="163"/>
      <c r="U5" s="163"/>
      <c r="V5" s="163"/>
      <c r="W5" s="163"/>
      <c r="X5" s="163"/>
      <c r="Y5" s="163"/>
      <c r="Z5" s="163"/>
    </row>
    <row r="6" spans="1:26">
      <c r="A6" s="348" t="s">
        <v>21</v>
      </c>
      <c r="B6" s="348"/>
      <c r="C6" s="349">
        <v>76</v>
      </c>
      <c r="D6" s="351">
        <v>0.5</v>
      </c>
      <c r="E6" s="351"/>
      <c r="F6" s="349">
        <v>635</v>
      </c>
      <c r="G6" s="351">
        <v>4.5999999999999996</v>
      </c>
      <c r="H6" s="163"/>
      <c r="I6" s="163"/>
      <c r="J6" s="163"/>
      <c r="K6" s="163"/>
      <c r="L6" s="163"/>
      <c r="M6" s="163"/>
      <c r="N6" s="163"/>
      <c r="O6" s="163"/>
      <c r="P6" s="163"/>
      <c r="Q6" s="163"/>
      <c r="R6" s="163"/>
      <c r="S6" s="163"/>
      <c r="T6" s="163"/>
      <c r="U6" s="163"/>
      <c r="V6" s="163"/>
      <c r="W6" s="163"/>
      <c r="X6" s="163"/>
      <c r="Y6" s="163"/>
      <c r="Z6" s="163"/>
    </row>
    <row r="7" spans="1:26">
      <c r="A7" s="348" t="s">
        <v>20</v>
      </c>
      <c r="B7" s="348"/>
      <c r="C7" s="349">
        <v>183</v>
      </c>
      <c r="D7" s="351">
        <v>0.6</v>
      </c>
      <c r="E7" s="351"/>
      <c r="F7" s="349">
        <v>2881</v>
      </c>
      <c r="G7" s="351">
        <v>8.6999999999999993</v>
      </c>
      <c r="H7" s="163"/>
      <c r="I7" s="163"/>
      <c r="J7" s="163"/>
      <c r="K7" s="163"/>
      <c r="L7" s="163"/>
      <c r="M7" s="163"/>
      <c r="N7" s="163"/>
      <c r="O7" s="163"/>
      <c r="P7" s="163"/>
      <c r="Q7" s="163"/>
      <c r="R7" s="163"/>
      <c r="S7" s="163"/>
      <c r="T7" s="163"/>
      <c r="U7" s="163"/>
      <c r="V7" s="163"/>
      <c r="W7" s="163"/>
      <c r="X7" s="163"/>
      <c r="Y7" s="163"/>
      <c r="Z7" s="163"/>
    </row>
    <row r="8" spans="1:26">
      <c r="A8" s="348" t="s">
        <v>27</v>
      </c>
      <c r="B8" s="348"/>
      <c r="C8" s="349">
        <v>78</v>
      </c>
      <c r="D8" s="351">
        <v>0.7</v>
      </c>
      <c r="E8" s="351"/>
      <c r="F8" s="349">
        <v>1181</v>
      </c>
      <c r="G8" s="351">
        <v>11.2</v>
      </c>
      <c r="H8" s="163"/>
      <c r="I8" s="163"/>
      <c r="J8" s="163"/>
      <c r="K8" s="163"/>
      <c r="L8" s="163"/>
      <c r="M8" s="163"/>
      <c r="N8" s="163"/>
      <c r="O8" s="163"/>
      <c r="P8" s="163"/>
      <c r="Q8" s="163"/>
      <c r="R8" s="163"/>
      <c r="S8" s="163"/>
      <c r="T8" s="163"/>
      <c r="U8" s="163"/>
      <c r="V8" s="163"/>
      <c r="W8" s="163"/>
      <c r="X8" s="163"/>
      <c r="Y8" s="163"/>
      <c r="Z8" s="163"/>
    </row>
    <row r="9" spans="1:26">
      <c r="A9" s="348" t="s">
        <v>23</v>
      </c>
      <c r="B9" s="348"/>
      <c r="C9" s="348">
        <v>709</v>
      </c>
      <c r="D9" s="351">
        <v>0.8</v>
      </c>
      <c r="E9" s="351"/>
      <c r="F9" s="348">
        <v>8084</v>
      </c>
      <c r="G9" s="351">
        <v>8.6</v>
      </c>
      <c r="H9" s="163"/>
      <c r="I9" s="163"/>
      <c r="J9" s="163"/>
      <c r="K9" s="163"/>
      <c r="L9" s="163"/>
      <c r="M9" s="163"/>
      <c r="N9" s="163"/>
      <c r="O9" s="163"/>
      <c r="P9" s="163"/>
      <c r="Q9" s="163"/>
      <c r="R9" s="163"/>
      <c r="S9" s="163"/>
      <c r="T9" s="163"/>
      <c r="U9" s="163"/>
      <c r="V9" s="163"/>
      <c r="W9" s="163"/>
      <c r="X9" s="163"/>
      <c r="Y9" s="163"/>
      <c r="Z9" s="163"/>
    </row>
    <row r="10" spans="1:26">
      <c r="A10" s="348" t="s">
        <v>30</v>
      </c>
      <c r="B10" s="348"/>
      <c r="C10" s="348">
        <v>555</v>
      </c>
      <c r="D10" s="351">
        <v>0.9</v>
      </c>
      <c r="E10" s="351"/>
      <c r="F10" s="348">
        <v>5890</v>
      </c>
      <c r="G10" s="351">
        <v>9.9</v>
      </c>
      <c r="H10" s="163"/>
      <c r="I10" s="163"/>
      <c r="J10" s="163"/>
      <c r="K10" s="163"/>
      <c r="L10" s="163"/>
      <c r="M10" s="163"/>
      <c r="N10" s="163"/>
      <c r="O10" s="163"/>
      <c r="P10" s="163"/>
      <c r="Q10" s="163"/>
      <c r="R10" s="163"/>
      <c r="S10" s="163"/>
      <c r="T10" s="163"/>
      <c r="U10" s="163"/>
      <c r="V10" s="163"/>
      <c r="W10" s="163"/>
      <c r="X10" s="163"/>
      <c r="Y10" s="163"/>
      <c r="Z10" s="163"/>
    </row>
    <row r="11" spans="1:26">
      <c r="A11" s="348" t="s">
        <v>26</v>
      </c>
      <c r="B11" s="348"/>
      <c r="C11" s="348">
        <v>301</v>
      </c>
      <c r="D11" s="351">
        <v>1</v>
      </c>
      <c r="E11" s="351"/>
      <c r="F11" s="348">
        <v>4531</v>
      </c>
      <c r="G11" s="351">
        <v>15.7</v>
      </c>
      <c r="H11" s="163"/>
      <c r="I11" s="163"/>
      <c r="J11" s="163"/>
      <c r="K11" s="163"/>
      <c r="L11" s="163"/>
      <c r="M11" s="163"/>
      <c r="N11" s="163"/>
      <c r="O11" s="163"/>
      <c r="P11" s="163"/>
      <c r="Q11" s="163"/>
      <c r="R11" s="163"/>
      <c r="S11" s="163"/>
      <c r="T11" s="163"/>
      <c r="U11" s="163"/>
      <c r="V11" s="163"/>
      <c r="W11" s="163"/>
      <c r="X11" s="163"/>
      <c r="Y11" s="163"/>
      <c r="Z11" s="163"/>
    </row>
    <row r="12" spans="1:26">
      <c r="A12" s="348" t="s">
        <v>25</v>
      </c>
      <c r="B12" s="348"/>
      <c r="C12" s="348">
        <v>1059</v>
      </c>
      <c r="D12" s="351">
        <v>1.3</v>
      </c>
      <c r="E12" s="351"/>
      <c r="F12" s="348">
        <v>9460</v>
      </c>
      <c r="G12" s="351">
        <v>11.3</v>
      </c>
      <c r="H12" s="163"/>
      <c r="I12" s="163"/>
      <c r="J12" s="163"/>
      <c r="K12" s="163"/>
      <c r="L12" s="163"/>
      <c r="M12" s="163"/>
      <c r="N12" s="163"/>
      <c r="O12" s="163"/>
      <c r="P12" s="163"/>
      <c r="Q12" s="163"/>
      <c r="R12" s="163"/>
      <c r="S12" s="163"/>
      <c r="T12" s="163"/>
      <c r="U12" s="163"/>
      <c r="V12" s="163"/>
      <c r="W12" s="163"/>
      <c r="X12" s="163"/>
      <c r="Y12" s="163"/>
      <c r="Z12" s="163"/>
    </row>
    <row r="13" spans="1:26">
      <c r="A13" s="348" t="s">
        <v>24</v>
      </c>
      <c r="B13" s="348"/>
      <c r="C13" s="348">
        <v>830</v>
      </c>
      <c r="D13" s="351">
        <v>1.3</v>
      </c>
      <c r="E13" s="351"/>
      <c r="F13" s="348">
        <v>7440</v>
      </c>
      <c r="G13" s="351">
        <v>11.7</v>
      </c>
      <c r="H13" s="163"/>
      <c r="I13" s="163"/>
      <c r="J13" s="163"/>
      <c r="K13" s="163"/>
      <c r="L13" s="163"/>
      <c r="M13" s="163"/>
      <c r="N13" s="163"/>
      <c r="O13" s="163"/>
      <c r="P13" s="163"/>
      <c r="Q13" s="163"/>
      <c r="R13" s="163"/>
      <c r="S13" s="163"/>
      <c r="T13" s="163"/>
      <c r="U13" s="163"/>
      <c r="V13" s="163"/>
      <c r="W13" s="163"/>
      <c r="X13" s="163"/>
      <c r="Y13" s="163"/>
      <c r="Z13" s="163"/>
    </row>
    <row r="14" spans="1:26">
      <c r="A14" s="348" t="s">
        <v>22</v>
      </c>
      <c r="B14" s="348"/>
      <c r="C14" s="348">
        <v>663</v>
      </c>
      <c r="D14" s="351">
        <v>1.5</v>
      </c>
      <c r="E14" s="351"/>
      <c r="F14" s="348">
        <v>5151</v>
      </c>
      <c r="G14" s="351">
        <v>11.6</v>
      </c>
      <c r="H14" s="163"/>
      <c r="I14" s="163"/>
      <c r="J14" s="163"/>
      <c r="K14" s="163"/>
      <c r="L14" s="163"/>
      <c r="M14" s="163"/>
      <c r="N14" s="163"/>
      <c r="O14" s="163"/>
      <c r="P14" s="163"/>
      <c r="Q14" s="163"/>
      <c r="R14" s="163"/>
      <c r="S14" s="163"/>
      <c r="T14" s="163"/>
      <c r="U14" s="163"/>
      <c r="V14" s="163"/>
      <c r="W14" s="163"/>
      <c r="X14" s="163"/>
      <c r="Y14" s="163"/>
      <c r="Z14" s="163"/>
    </row>
    <row r="15" spans="1:26">
      <c r="A15" s="348" t="s">
        <v>31</v>
      </c>
      <c r="B15" s="348"/>
      <c r="C15" s="348">
        <v>161</v>
      </c>
      <c r="D15" s="351">
        <v>1.8</v>
      </c>
      <c r="E15" s="351"/>
      <c r="F15" s="348">
        <v>1910</v>
      </c>
      <c r="G15" s="351">
        <v>20.8</v>
      </c>
      <c r="H15" s="163"/>
      <c r="I15" s="163"/>
      <c r="J15" s="163"/>
      <c r="K15" s="163"/>
      <c r="L15" s="163"/>
      <c r="M15" s="163"/>
      <c r="N15" s="163"/>
      <c r="O15" s="163"/>
      <c r="P15" s="163"/>
      <c r="Q15" s="163"/>
      <c r="R15" s="163"/>
      <c r="S15" s="163"/>
      <c r="T15" s="163"/>
      <c r="U15" s="163"/>
      <c r="V15" s="163"/>
      <c r="W15" s="163"/>
      <c r="X15" s="163"/>
      <c r="Y15" s="163"/>
      <c r="Z15" s="163"/>
    </row>
    <row r="16" spans="1:26">
      <c r="A16" s="349" t="s">
        <v>35</v>
      </c>
      <c r="B16" s="349"/>
      <c r="C16" s="349">
        <v>672</v>
      </c>
      <c r="D16" s="350">
        <v>2.5</v>
      </c>
      <c r="E16" s="350"/>
      <c r="F16" s="349">
        <v>6314</v>
      </c>
      <c r="G16" s="350">
        <v>23.8</v>
      </c>
      <c r="H16" s="163"/>
      <c r="I16" s="163"/>
      <c r="J16" s="163"/>
      <c r="K16" s="163"/>
      <c r="L16" s="163"/>
      <c r="M16" s="163"/>
      <c r="N16" s="163"/>
      <c r="O16" s="163"/>
      <c r="P16" s="163"/>
      <c r="Q16" s="163"/>
      <c r="R16" s="163"/>
      <c r="S16" s="163"/>
      <c r="T16" s="163"/>
      <c r="U16" s="163"/>
      <c r="V16" s="163"/>
      <c r="W16" s="163"/>
      <c r="X16" s="163"/>
      <c r="Y16" s="163"/>
      <c r="Z16" s="163"/>
    </row>
    <row r="17" spans="1:7">
      <c r="A17" s="348" t="s">
        <v>28</v>
      </c>
      <c r="B17" s="348"/>
      <c r="C17" s="349">
        <v>1578</v>
      </c>
      <c r="D17" s="351">
        <v>2.8</v>
      </c>
      <c r="E17" s="351"/>
      <c r="F17" s="349">
        <v>9442</v>
      </c>
      <c r="G17" s="351">
        <v>16.899999999999999</v>
      </c>
    </row>
    <row r="18" spans="1:7">
      <c r="A18" s="348" t="s">
        <v>34</v>
      </c>
      <c r="B18" s="348"/>
      <c r="C18" s="349">
        <v>181</v>
      </c>
      <c r="D18" s="351">
        <v>2.9</v>
      </c>
      <c r="E18" s="351"/>
      <c r="F18" s="349">
        <v>919</v>
      </c>
      <c r="G18" s="351">
        <v>14.9</v>
      </c>
    </row>
    <row r="19" spans="1:7">
      <c r="A19" s="348" t="s">
        <v>36</v>
      </c>
      <c r="B19" s="348"/>
      <c r="C19" s="348">
        <v>2275</v>
      </c>
      <c r="D19" s="351">
        <v>3.3</v>
      </c>
      <c r="E19" s="351"/>
      <c r="F19" s="348">
        <v>11098</v>
      </c>
      <c r="G19" s="351">
        <v>16.100000000000001</v>
      </c>
    </row>
    <row r="20" spans="1:7">
      <c r="A20" s="349" t="s">
        <v>37</v>
      </c>
      <c r="B20" s="349"/>
      <c r="C20" s="349">
        <v>1842</v>
      </c>
      <c r="D20" s="350">
        <v>3.6</v>
      </c>
      <c r="E20" s="350"/>
      <c r="F20" s="349">
        <v>7720</v>
      </c>
      <c r="G20" s="350">
        <v>15.2</v>
      </c>
    </row>
    <row r="21" spans="1:7">
      <c r="A21" s="348" t="s">
        <v>29</v>
      </c>
      <c r="B21" s="348"/>
      <c r="C21" s="348">
        <v>1364</v>
      </c>
      <c r="D21" s="351">
        <v>3.7</v>
      </c>
      <c r="E21" s="351"/>
      <c r="F21" s="348">
        <v>5596</v>
      </c>
      <c r="G21" s="351">
        <v>15.1</v>
      </c>
    </row>
    <row r="22" spans="1:7">
      <c r="A22" s="348" t="s">
        <v>32</v>
      </c>
      <c r="B22" s="348"/>
      <c r="C22" s="348">
        <v>1924</v>
      </c>
      <c r="D22" s="351">
        <v>3.8</v>
      </c>
      <c r="E22" s="351"/>
      <c r="F22" s="348">
        <v>10576</v>
      </c>
      <c r="G22" s="351">
        <v>21</v>
      </c>
    </row>
    <row r="23" spans="1:7" s="282" customFormat="1">
      <c r="A23" s="282" t="s">
        <v>33</v>
      </c>
      <c r="B23" s="282">
        <v>3028</v>
      </c>
      <c r="D23" s="347">
        <v>3.8</v>
      </c>
      <c r="E23" s="347"/>
      <c r="F23" s="282">
        <v>12465</v>
      </c>
      <c r="G23" s="347">
        <v>15.6</v>
      </c>
    </row>
    <row r="24" spans="1:7">
      <c r="A24" s="348" t="s">
        <v>38</v>
      </c>
      <c r="B24" s="348"/>
      <c r="C24" s="348">
        <v>631</v>
      </c>
      <c r="D24" s="351">
        <v>4.2</v>
      </c>
      <c r="E24" s="351"/>
      <c r="F24" s="348">
        <v>4047</v>
      </c>
      <c r="G24" s="351">
        <v>27</v>
      </c>
    </row>
    <row r="26" spans="1:7">
      <c r="A26" s="163" t="s">
        <v>187</v>
      </c>
      <c r="B26" s="163"/>
      <c r="C26" s="163"/>
      <c r="D26" s="163"/>
      <c r="E26" s="163"/>
      <c r="F26" s="163"/>
    </row>
    <row r="27" spans="1:7">
      <c r="A27" s="163" t="s">
        <v>188</v>
      </c>
      <c r="B27" s="163"/>
      <c r="C27" s="163"/>
      <c r="D27" s="163"/>
      <c r="E27" s="163"/>
      <c r="F27" s="163"/>
    </row>
    <row r="28" spans="1:7">
      <c r="A28" s="163" t="s">
        <v>189</v>
      </c>
      <c r="B28" s="163"/>
      <c r="C28" s="163"/>
      <c r="D28" s="163"/>
      <c r="E28" s="163"/>
      <c r="F28" s="163"/>
    </row>
    <row r="29" spans="1:7">
      <c r="A29" s="163" t="s">
        <v>520</v>
      </c>
      <c r="B29" s="163"/>
      <c r="C29" s="163"/>
      <c r="D29" s="163"/>
      <c r="E29" s="163"/>
      <c r="F29" s="163"/>
    </row>
    <row r="30" spans="1:7">
      <c r="A30" s="163" t="s">
        <v>521</v>
      </c>
      <c r="B30" s="163"/>
      <c r="C30" s="163"/>
      <c r="D30" s="163"/>
      <c r="E30" s="163"/>
      <c r="F30" s="163"/>
    </row>
    <row r="31" spans="1:7">
      <c r="A31" s="277" t="s">
        <v>522</v>
      </c>
      <c r="B31" s="163"/>
      <c r="C31" s="163"/>
      <c r="D31" s="163"/>
      <c r="E31" s="163"/>
      <c r="F31" s="163"/>
    </row>
    <row r="32" spans="1:7">
      <c r="A32" s="163" t="s">
        <v>190</v>
      </c>
      <c r="B32" s="163"/>
      <c r="C32" s="163"/>
      <c r="D32" s="163"/>
      <c r="E32" s="163"/>
      <c r="F32" s="163"/>
    </row>
    <row r="34" spans="1:26" s="74" customFormat="1">
      <c r="A34" s="409" t="s">
        <v>347</v>
      </c>
      <c r="B34" s="409"/>
      <c r="C34" s="409"/>
      <c r="D34" s="409"/>
      <c r="E34" s="409"/>
      <c r="F34" s="409"/>
      <c r="G34" s="409"/>
      <c r="H34" s="409"/>
    </row>
    <row r="36" spans="1:26">
      <c r="A36" s="163"/>
      <c r="B36" s="163" t="s">
        <v>191</v>
      </c>
      <c r="C36" s="163" t="s">
        <v>192</v>
      </c>
      <c r="D36" s="163"/>
      <c r="E36" s="163"/>
      <c r="F36" s="163"/>
      <c r="G36" s="163"/>
      <c r="H36" s="163"/>
      <c r="I36" s="163"/>
      <c r="J36" s="163"/>
      <c r="K36" s="163"/>
      <c r="L36" s="163"/>
      <c r="M36" s="163"/>
      <c r="N36" s="163"/>
      <c r="O36" s="163"/>
      <c r="P36" s="163"/>
      <c r="Q36" s="163"/>
      <c r="R36" s="163"/>
      <c r="S36" s="163"/>
      <c r="T36" s="163"/>
      <c r="U36" s="163"/>
      <c r="V36" s="163"/>
      <c r="W36" s="163"/>
      <c r="X36" s="163"/>
      <c r="Y36" s="163"/>
      <c r="Z36" s="163"/>
    </row>
    <row r="38" spans="1:26">
      <c r="A38" s="163"/>
      <c r="B38" s="163" t="s">
        <v>193</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row>
    <row r="39" spans="1:26">
      <c r="A39" s="163"/>
      <c r="B39" s="163" t="s">
        <v>194</v>
      </c>
      <c r="C39">
        <v>75</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row>
    <row r="40" spans="1:26">
      <c r="A40" s="163"/>
      <c r="B40" s="163" t="s">
        <v>195</v>
      </c>
      <c r="C40">
        <v>240</v>
      </c>
      <c r="D40" s="163"/>
      <c r="E40" s="163"/>
      <c r="F40" s="163"/>
      <c r="G40" s="163"/>
      <c r="H40" s="163"/>
      <c r="I40" s="163"/>
      <c r="J40" s="163"/>
      <c r="K40" s="163"/>
      <c r="L40" s="163"/>
      <c r="M40" s="163"/>
      <c r="N40" s="163"/>
      <c r="O40" s="163"/>
      <c r="P40" s="163"/>
      <c r="Q40" s="163"/>
      <c r="R40" s="163"/>
      <c r="S40" s="163"/>
      <c r="T40" s="163"/>
      <c r="U40" s="163"/>
      <c r="V40" s="163"/>
      <c r="W40" s="163"/>
      <c r="X40" s="163"/>
      <c r="Y40" s="163"/>
      <c r="Z40" s="163"/>
    </row>
    <row r="41" spans="1:26">
      <c r="A41" s="163"/>
      <c r="B41" s="163" t="s">
        <v>196</v>
      </c>
      <c r="C41">
        <v>1172</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row>
    <row r="42" spans="1:26">
      <c r="A42" s="163"/>
      <c r="B42" s="163" t="s">
        <v>197</v>
      </c>
      <c r="C42">
        <v>1541</v>
      </c>
      <c r="D42" s="163"/>
      <c r="E42" s="163"/>
      <c r="F42" s="163"/>
      <c r="G42" s="163"/>
      <c r="H42" s="163"/>
      <c r="I42" s="163"/>
      <c r="J42" s="163"/>
      <c r="K42" s="163"/>
      <c r="L42" s="163"/>
      <c r="M42" s="163"/>
      <c r="N42" s="163"/>
      <c r="O42" s="163"/>
      <c r="P42" s="163"/>
      <c r="Q42" s="163"/>
      <c r="R42" s="163"/>
      <c r="S42" s="163"/>
      <c r="T42" s="163"/>
      <c r="U42" s="163"/>
      <c r="V42" s="163"/>
      <c r="W42" s="163"/>
      <c r="X42" s="163"/>
      <c r="Y42" s="163"/>
      <c r="Z42" s="163"/>
    </row>
    <row r="44" spans="1:26">
      <c r="A44" s="163"/>
      <c r="B44" s="163" t="s">
        <v>198</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row>
    <row r="45" spans="1:26">
      <c r="A45" s="163"/>
      <c r="B45" s="163" t="s">
        <v>199</v>
      </c>
      <c r="C45">
        <v>1712</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row>
    <row r="46" spans="1:26">
      <c r="A46" s="163"/>
      <c r="B46" s="163" t="s">
        <v>200</v>
      </c>
      <c r="C46">
        <v>8150</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26">
      <c r="A47" s="163"/>
      <c r="B47" s="163" t="s">
        <v>201</v>
      </c>
      <c r="C47">
        <v>2603</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row>
    <row r="48" spans="1:26">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row>
    <row r="49" spans="1:26" s="163" customFormat="1"/>
    <row r="50" spans="1:26" s="163" customFormat="1">
      <c r="A50" s="163" t="s">
        <v>404</v>
      </c>
    </row>
    <row r="51" spans="1:26" s="163" customFormat="1">
      <c r="A51" s="163" t="s">
        <v>188</v>
      </c>
    </row>
    <row r="52" spans="1:26" s="163" customFormat="1">
      <c r="A52" s="163" t="s">
        <v>189</v>
      </c>
    </row>
    <row r="53" spans="1:26" s="163" customFormat="1">
      <c r="A53" s="163" t="s">
        <v>520</v>
      </c>
    </row>
    <row r="54" spans="1:26" s="163" customFormat="1">
      <c r="A54" s="163" t="s">
        <v>521</v>
      </c>
    </row>
    <row r="55" spans="1:26" s="163" customFormat="1">
      <c r="A55" s="277" t="s">
        <v>523</v>
      </c>
    </row>
    <row r="56" spans="1:26" s="163" customFormat="1">
      <c r="A56" s="163" t="s">
        <v>190</v>
      </c>
    </row>
    <row r="58" spans="1:26" s="74" customFormat="1">
      <c r="A58" s="409" t="s">
        <v>202</v>
      </c>
      <c r="B58" s="409"/>
      <c r="C58" s="409"/>
      <c r="D58" s="409"/>
      <c r="E58" s="409"/>
      <c r="F58" s="409"/>
      <c r="G58" s="409"/>
      <c r="H58" s="409"/>
    </row>
    <row r="60" spans="1:26" ht="39">
      <c r="A60" s="163"/>
      <c r="B60" s="163"/>
      <c r="C60" s="95" t="s">
        <v>203</v>
      </c>
      <c r="D60" s="108" t="s">
        <v>69</v>
      </c>
      <c r="E60" s="108" t="s">
        <v>379</v>
      </c>
      <c r="F60" s="49"/>
      <c r="G60" s="49"/>
      <c r="H60" s="49"/>
      <c r="I60" s="49"/>
      <c r="J60" s="49"/>
      <c r="K60" s="49"/>
      <c r="L60" s="49"/>
      <c r="M60" s="49"/>
      <c r="N60" s="163"/>
      <c r="O60" s="163"/>
      <c r="P60" s="163"/>
      <c r="Q60" s="49"/>
      <c r="R60" s="49"/>
      <c r="S60" s="49"/>
      <c r="T60" s="49"/>
      <c r="U60" s="49"/>
      <c r="V60" s="49"/>
      <c r="W60" s="49"/>
      <c r="X60" s="49"/>
      <c r="Y60" s="49"/>
      <c r="Z60" s="49"/>
    </row>
    <row r="61" spans="1:26" ht="14.25" customHeight="1">
      <c r="A61" s="50"/>
      <c r="B61" s="52" t="s">
        <v>30</v>
      </c>
      <c r="C61" s="52">
        <v>5</v>
      </c>
      <c r="D61" s="52"/>
      <c r="E61" s="52">
        <v>10</v>
      </c>
      <c r="F61" s="52"/>
      <c r="G61" s="52"/>
      <c r="H61" s="52"/>
      <c r="I61" s="52"/>
      <c r="J61" s="52"/>
      <c r="K61" s="52"/>
      <c r="L61" s="52"/>
      <c r="M61" s="52"/>
      <c r="N61" s="163"/>
      <c r="O61" s="163"/>
      <c r="P61" s="163"/>
      <c r="Q61" s="49"/>
      <c r="R61" s="49"/>
      <c r="S61" s="49"/>
      <c r="T61" s="49"/>
      <c r="U61" s="49"/>
      <c r="V61" s="49"/>
      <c r="W61" s="49"/>
      <c r="X61" s="49"/>
      <c r="Y61" s="49"/>
      <c r="Z61" s="49"/>
    </row>
    <row r="62" spans="1:26">
      <c r="A62" s="85"/>
      <c r="B62" s="52" t="s">
        <v>18</v>
      </c>
      <c r="C62" s="52">
        <v>6</v>
      </c>
      <c r="D62" s="52"/>
      <c r="E62" s="52">
        <v>10</v>
      </c>
      <c r="F62" s="52"/>
      <c r="G62" s="52"/>
      <c r="H62" s="52"/>
      <c r="I62" s="52"/>
      <c r="J62" s="52"/>
      <c r="K62" s="52"/>
      <c r="L62" s="52"/>
      <c r="M62" s="52"/>
      <c r="N62" s="163"/>
      <c r="O62" s="42"/>
      <c r="P62" s="52"/>
      <c r="Q62" s="52"/>
      <c r="R62" s="52"/>
      <c r="S62" s="52"/>
      <c r="T62" s="52"/>
      <c r="U62" s="52"/>
      <c r="V62" s="52"/>
      <c r="W62" s="52"/>
      <c r="X62" s="52"/>
      <c r="Y62" s="52"/>
      <c r="Z62" s="52"/>
    </row>
    <row r="63" spans="1:26">
      <c r="A63" s="85"/>
      <c r="B63" s="52" t="s">
        <v>20</v>
      </c>
      <c r="C63" s="52">
        <v>6</v>
      </c>
      <c r="D63" s="52"/>
      <c r="E63" s="52">
        <v>10</v>
      </c>
      <c r="F63" s="52"/>
      <c r="G63" s="52"/>
      <c r="H63" s="52"/>
      <c r="I63" s="52"/>
      <c r="J63" s="52"/>
      <c r="K63" s="52"/>
      <c r="L63" s="52"/>
      <c r="M63" s="52"/>
      <c r="N63" s="163"/>
      <c r="O63" s="52"/>
      <c r="P63" s="52"/>
      <c r="Q63" s="52"/>
      <c r="R63" s="52"/>
      <c r="S63" s="52"/>
      <c r="T63" s="52"/>
      <c r="U63" s="52"/>
      <c r="V63" s="52"/>
      <c r="W63" s="52"/>
      <c r="X63" s="52"/>
      <c r="Y63" s="52"/>
      <c r="Z63" s="52"/>
    </row>
    <row r="64" spans="1:26">
      <c r="A64" s="85"/>
      <c r="B64" s="52" t="s">
        <v>28</v>
      </c>
      <c r="C64" s="52">
        <v>6</v>
      </c>
      <c r="D64" s="51"/>
      <c r="E64" s="52">
        <v>10</v>
      </c>
      <c r="F64" s="51"/>
      <c r="G64" s="51"/>
      <c r="H64" s="51"/>
      <c r="I64" s="51"/>
      <c r="J64" s="51"/>
      <c r="K64" s="51"/>
      <c r="L64" s="51"/>
      <c r="M64" s="51"/>
      <c r="N64" s="163"/>
      <c r="O64" s="52"/>
      <c r="P64" s="52"/>
      <c r="Q64" s="52"/>
      <c r="R64" s="52"/>
      <c r="S64" s="52"/>
      <c r="T64" s="52"/>
      <c r="U64" s="52"/>
      <c r="V64" s="52"/>
      <c r="W64" s="52"/>
      <c r="X64" s="52"/>
      <c r="Y64" s="52"/>
      <c r="Z64" s="52"/>
    </row>
    <row r="65" spans="1:26">
      <c r="A65" s="85"/>
      <c r="B65" s="52" t="s">
        <v>27</v>
      </c>
      <c r="C65" s="52">
        <v>6</v>
      </c>
      <c r="D65" s="52"/>
      <c r="E65" s="52">
        <v>10</v>
      </c>
      <c r="F65" s="52"/>
      <c r="G65" s="52"/>
      <c r="H65" s="52"/>
      <c r="I65" s="52"/>
      <c r="J65" s="52"/>
      <c r="K65" s="52"/>
      <c r="L65" s="52"/>
      <c r="M65" s="52"/>
      <c r="N65" s="163"/>
      <c r="O65" s="52"/>
      <c r="P65" s="52"/>
      <c r="Q65" s="52"/>
      <c r="R65" s="52"/>
      <c r="S65" s="52"/>
      <c r="T65" s="52"/>
      <c r="U65" s="52"/>
      <c r="V65" s="52"/>
      <c r="W65" s="52"/>
      <c r="X65" s="52"/>
      <c r="Y65" s="52"/>
      <c r="Z65" s="52"/>
    </row>
    <row r="66" spans="1:26">
      <c r="A66" s="85"/>
      <c r="B66" s="52" t="s">
        <v>25</v>
      </c>
      <c r="C66" s="52">
        <v>7</v>
      </c>
      <c r="D66" s="52"/>
      <c r="E66" s="52">
        <v>10</v>
      </c>
      <c r="F66" s="51"/>
      <c r="G66" s="51"/>
      <c r="H66" s="52"/>
      <c r="I66" s="52"/>
      <c r="J66" s="52"/>
      <c r="K66" s="52"/>
      <c r="L66" s="52"/>
      <c r="M66" s="52"/>
      <c r="N66" s="163"/>
      <c r="O66" s="52"/>
      <c r="P66" s="52"/>
      <c r="Q66" s="52"/>
      <c r="R66" s="52"/>
      <c r="S66" s="52"/>
      <c r="T66" s="52"/>
      <c r="U66" s="52"/>
      <c r="V66" s="52"/>
      <c r="W66" s="52"/>
      <c r="X66" s="52"/>
      <c r="Y66" s="52"/>
      <c r="Z66" s="52"/>
    </row>
    <row r="67" spans="1:26">
      <c r="A67" s="85"/>
      <c r="B67" s="52" t="s">
        <v>19</v>
      </c>
      <c r="C67" s="52">
        <v>7</v>
      </c>
      <c r="D67" s="51"/>
      <c r="E67" s="52">
        <v>10</v>
      </c>
      <c r="F67" s="51"/>
      <c r="G67" s="51"/>
      <c r="H67" s="51"/>
      <c r="I67" s="51"/>
      <c r="J67" s="51"/>
      <c r="K67" s="51"/>
      <c r="L67" s="51"/>
      <c r="M67" s="51"/>
      <c r="N67" s="163"/>
      <c r="O67" s="52"/>
      <c r="P67" s="52"/>
      <c r="Q67" s="52"/>
      <c r="R67" s="52"/>
      <c r="S67" s="52"/>
      <c r="T67" s="52"/>
      <c r="U67" s="52"/>
      <c r="V67" s="52"/>
      <c r="W67" s="52"/>
      <c r="X67" s="52"/>
      <c r="Y67" s="52"/>
      <c r="Z67" s="52"/>
    </row>
    <row r="68" spans="1:26">
      <c r="A68" s="85"/>
      <c r="B68" s="52" t="s">
        <v>23</v>
      </c>
      <c r="C68" s="52">
        <v>8</v>
      </c>
      <c r="D68" s="52"/>
      <c r="E68" s="52">
        <v>10</v>
      </c>
      <c r="F68" s="51"/>
      <c r="G68" s="51"/>
      <c r="H68" s="51"/>
      <c r="I68" s="51"/>
      <c r="J68" s="52"/>
      <c r="K68" s="52"/>
      <c r="L68" s="52"/>
      <c r="M68" s="52"/>
      <c r="N68" s="163"/>
      <c r="O68" s="52"/>
      <c r="P68" s="52"/>
      <c r="Q68" s="52"/>
      <c r="R68" s="52"/>
      <c r="S68" s="52"/>
      <c r="T68" s="52"/>
      <c r="U68" s="52"/>
      <c r="V68" s="52"/>
      <c r="W68" s="52"/>
      <c r="X68" s="52"/>
      <c r="Y68" s="52"/>
      <c r="Z68" s="52"/>
    </row>
    <row r="69" spans="1:26">
      <c r="A69" s="85"/>
      <c r="B69" s="52" t="s">
        <v>21</v>
      </c>
      <c r="C69" s="52">
        <v>8</v>
      </c>
      <c r="D69" s="51"/>
      <c r="E69" s="52">
        <v>10</v>
      </c>
      <c r="F69" s="51"/>
      <c r="G69" s="51"/>
      <c r="H69" s="51"/>
      <c r="I69" s="51"/>
      <c r="J69" s="51"/>
      <c r="K69" s="51"/>
      <c r="L69" s="51"/>
      <c r="M69" s="51"/>
      <c r="N69" s="163"/>
      <c r="O69" s="52"/>
      <c r="P69" s="52"/>
      <c r="Q69" s="52"/>
      <c r="R69" s="52"/>
      <c r="S69" s="52"/>
      <c r="T69" s="52"/>
      <c r="U69" s="52"/>
      <c r="V69" s="52"/>
      <c r="W69" s="52"/>
      <c r="X69" s="52"/>
      <c r="Y69" s="52"/>
      <c r="Z69" s="52"/>
    </row>
    <row r="70" spans="1:26">
      <c r="A70" s="85"/>
      <c r="B70" s="52" t="s">
        <v>26</v>
      </c>
      <c r="C70" s="52">
        <v>9</v>
      </c>
      <c r="D70" s="52"/>
      <c r="E70" s="52">
        <v>10</v>
      </c>
      <c r="F70" s="52"/>
      <c r="G70" s="52"/>
      <c r="H70" s="52"/>
      <c r="I70" s="52"/>
      <c r="J70" s="52"/>
      <c r="K70" s="52"/>
      <c r="L70" s="52"/>
      <c r="M70" s="52"/>
      <c r="N70" s="163"/>
      <c r="O70" s="52"/>
      <c r="P70" s="52"/>
      <c r="Q70" s="52"/>
      <c r="R70" s="52"/>
      <c r="S70" s="52"/>
      <c r="T70" s="52"/>
      <c r="U70" s="52"/>
      <c r="V70" s="52"/>
      <c r="W70" s="52"/>
      <c r="X70" s="52"/>
      <c r="Y70" s="52"/>
      <c r="Z70" s="52"/>
    </row>
    <row r="71" spans="1:26">
      <c r="A71" s="85"/>
      <c r="B71" s="52" t="s">
        <v>36</v>
      </c>
      <c r="C71" s="52">
        <v>9</v>
      </c>
      <c r="D71" s="51"/>
      <c r="E71" s="52">
        <v>10</v>
      </c>
      <c r="F71" s="51"/>
      <c r="G71" s="51"/>
      <c r="H71" s="51"/>
      <c r="I71" s="51"/>
      <c r="J71" s="51"/>
      <c r="K71" s="51"/>
      <c r="L71" s="51"/>
      <c r="M71" s="51"/>
      <c r="N71" s="163"/>
      <c r="O71" s="52"/>
      <c r="P71" s="52"/>
      <c r="Q71" s="52"/>
      <c r="R71" s="52"/>
      <c r="S71" s="52"/>
      <c r="T71" s="52"/>
      <c r="U71" s="52"/>
      <c r="V71" s="52"/>
      <c r="W71" s="52"/>
      <c r="X71" s="52"/>
      <c r="Y71" s="52"/>
      <c r="Z71" s="52"/>
    </row>
    <row r="72" spans="1:26">
      <c r="A72" s="85"/>
      <c r="B72" s="52" t="s">
        <v>22</v>
      </c>
      <c r="C72" s="52">
        <v>10</v>
      </c>
      <c r="D72" s="51"/>
      <c r="E72" s="52">
        <v>10</v>
      </c>
      <c r="F72" s="51"/>
      <c r="G72" s="51"/>
      <c r="H72" s="51"/>
      <c r="I72" s="51"/>
      <c r="J72" s="51"/>
      <c r="K72" s="51"/>
      <c r="L72" s="51"/>
      <c r="M72" s="51"/>
      <c r="N72" s="163"/>
      <c r="O72" s="52"/>
      <c r="P72" s="52"/>
      <c r="Q72" s="52"/>
      <c r="R72" s="52"/>
      <c r="S72" s="52"/>
      <c r="T72" s="52"/>
      <c r="U72" s="52"/>
      <c r="V72" s="52"/>
      <c r="W72" s="52"/>
      <c r="X72" s="52"/>
      <c r="Y72" s="52"/>
      <c r="Z72" s="52"/>
    </row>
    <row r="73" spans="1:26">
      <c r="A73" s="85"/>
      <c r="B73" s="53" t="s">
        <v>33</v>
      </c>
      <c r="D73" s="53">
        <v>10</v>
      </c>
      <c r="E73" s="52">
        <v>10</v>
      </c>
      <c r="F73" s="51"/>
      <c r="G73" s="51"/>
      <c r="H73" s="51"/>
      <c r="I73" s="51"/>
      <c r="J73" s="51"/>
      <c r="K73" s="51"/>
      <c r="L73" s="51"/>
      <c r="M73" s="51"/>
      <c r="N73" s="163"/>
      <c r="O73" s="52"/>
      <c r="P73" s="52"/>
      <c r="Q73" s="52"/>
      <c r="R73" s="52"/>
      <c r="S73" s="52"/>
      <c r="T73" s="52"/>
      <c r="U73" s="52"/>
      <c r="V73" s="52"/>
      <c r="W73" s="52"/>
      <c r="X73" s="52"/>
      <c r="Y73" s="52"/>
      <c r="Z73" s="52"/>
    </row>
    <row r="74" spans="1:26">
      <c r="A74" s="85"/>
      <c r="B74" s="52" t="s">
        <v>24</v>
      </c>
      <c r="C74" s="52">
        <v>11</v>
      </c>
      <c r="D74" s="52"/>
      <c r="E74" s="52">
        <v>10</v>
      </c>
      <c r="F74" s="51"/>
      <c r="G74" s="51"/>
      <c r="H74" s="51"/>
      <c r="I74" s="51"/>
      <c r="J74" s="52"/>
      <c r="K74" s="52"/>
      <c r="L74" s="52"/>
      <c r="M74" s="52"/>
      <c r="N74" s="163"/>
      <c r="O74" s="52"/>
      <c r="P74" s="52"/>
      <c r="Q74" s="52"/>
      <c r="R74" s="52"/>
      <c r="S74" s="52"/>
      <c r="T74" s="52"/>
      <c r="U74" s="52"/>
      <c r="V74" s="52"/>
      <c r="W74" s="52"/>
      <c r="X74" s="52"/>
      <c r="Y74" s="52"/>
      <c r="Z74" s="52"/>
    </row>
    <row r="75" spans="1:26">
      <c r="A75" s="85"/>
      <c r="B75" s="42" t="s">
        <v>35</v>
      </c>
      <c r="C75" s="52">
        <v>12</v>
      </c>
      <c r="D75" s="52"/>
      <c r="E75" s="52">
        <v>10</v>
      </c>
      <c r="F75" s="51"/>
      <c r="G75" s="51"/>
      <c r="H75" s="51"/>
      <c r="I75" s="51"/>
      <c r="J75" s="51"/>
      <c r="K75" s="52"/>
      <c r="L75" s="52"/>
      <c r="M75" s="52"/>
      <c r="N75" s="163"/>
      <c r="O75" s="52"/>
      <c r="P75" s="52"/>
      <c r="Q75" s="52"/>
      <c r="R75" s="52"/>
      <c r="S75" s="52"/>
      <c r="T75" s="52"/>
      <c r="U75" s="52"/>
      <c r="V75" s="52"/>
      <c r="W75" s="52"/>
      <c r="X75" s="52"/>
      <c r="Y75" s="52"/>
      <c r="Z75" s="52"/>
    </row>
    <row r="76" spans="1:26">
      <c r="A76" s="85"/>
      <c r="B76" s="52" t="s">
        <v>29</v>
      </c>
      <c r="C76" s="52">
        <v>15</v>
      </c>
      <c r="D76" s="54"/>
      <c r="E76" s="52">
        <v>10</v>
      </c>
      <c r="F76" s="54"/>
      <c r="G76" s="54"/>
      <c r="H76" s="54"/>
      <c r="I76" s="54"/>
      <c r="J76" s="54"/>
      <c r="K76" s="54"/>
      <c r="L76" s="54"/>
      <c r="M76" s="54"/>
      <c r="N76" s="163"/>
      <c r="O76" s="52"/>
      <c r="P76" s="52"/>
      <c r="Q76" s="52"/>
      <c r="R76" s="52"/>
      <c r="S76" s="52"/>
      <c r="T76" s="52"/>
      <c r="U76" s="52"/>
      <c r="V76" s="52"/>
      <c r="W76" s="52"/>
      <c r="X76" s="52"/>
      <c r="Y76" s="52"/>
      <c r="Z76" s="52"/>
    </row>
    <row r="77" spans="1:26">
      <c r="A77" s="85"/>
      <c r="B77" s="52" t="s">
        <v>37</v>
      </c>
      <c r="C77" s="52">
        <v>15</v>
      </c>
      <c r="D77" s="52"/>
      <c r="E77" s="52">
        <v>10</v>
      </c>
      <c r="F77" s="52"/>
      <c r="G77" s="52"/>
      <c r="H77" s="52"/>
      <c r="I77" s="52"/>
      <c r="J77" s="52"/>
      <c r="K77" s="52"/>
      <c r="L77" s="52"/>
      <c r="M77" s="52"/>
      <c r="N77" s="163"/>
      <c r="O77" s="53"/>
      <c r="P77" s="53"/>
      <c r="Q77" s="53"/>
      <c r="R77" s="53"/>
      <c r="S77" s="53"/>
      <c r="T77" s="53"/>
      <c r="U77" s="53"/>
      <c r="V77" s="53"/>
      <c r="W77" s="53"/>
      <c r="X77" s="53"/>
      <c r="Y77" s="53"/>
      <c r="Z77" s="53"/>
    </row>
    <row r="78" spans="1:26">
      <c r="A78" s="85"/>
      <c r="B78" s="52" t="s">
        <v>38</v>
      </c>
      <c r="C78" s="52">
        <v>16</v>
      </c>
      <c r="D78" s="52"/>
      <c r="E78" s="52">
        <v>10</v>
      </c>
      <c r="F78" s="51"/>
      <c r="G78" s="51"/>
      <c r="H78" s="51"/>
      <c r="I78" s="52"/>
      <c r="J78" s="52"/>
      <c r="K78" s="52"/>
      <c r="L78" s="52"/>
      <c r="M78" s="52"/>
      <c r="N78" s="163"/>
      <c r="O78" s="52"/>
      <c r="P78" s="52"/>
      <c r="Q78" s="52"/>
      <c r="R78" s="52"/>
      <c r="S78" s="52"/>
      <c r="T78" s="52"/>
      <c r="U78" s="52"/>
      <c r="V78" s="52"/>
      <c r="W78" s="52"/>
      <c r="X78" s="52"/>
      <c r="Y78" s="52"/>
      <c r="Z78" s="52"/>
    </row>
    <row r="79" spans="1:26">
      <c r="A79" s="85"/>
      <c r="B79" s="52" t="s">
        <v>34</v>
      </c>
      <c r="C79" s="52">
        <v>17</v>
      </c>
      <c r="D79" s="52"/>
      <c r="E79" s="52">
        <v>10</v>
      </c>
      <c r="F79" s="52"/>
      <c r="G79" s="52"/>
      <c r="H79" s="52"/>
      <c r="I79" s="52"/>
      <c r="J79" s="52"/>
      <c r="K79" s="52"/>
      <c r="L79" s="52"/>
      <c r="M79" s="52"/>
      <c r="N79" s="163"/>
      <c r="O79" s="52"/>
      <c r="P79" s="52"/>
      <c r="Q79" s="52"/>
      <c r="R79" s="52"/>
      <c r="S79" s="52"/>
      <c r="T79" s="52"/>
      <c r="U79" s="52"/>
      <c r="V79" s="52"/>
      <c r="W79" s="52"/>
      <c r="X79" s="52"/>
      <c r="Y79" s="52"/>
      <c r="Z79" s="52"/>
    </row>
    <row r="80" spans="1:26">
      <c r="A80" s="85"/>
      <c r="B80" s="52" t="s">
        <v>32</v>
      </c>
      <c r="C80" s="52">
        <v>23</v>
      </c>
      <c r="D80" s="52"/>
      <c r="E80" s="52">
        <v>10</v>
      </c>
      <c r="F80" s="51"/>
      <c r="G80" s="51"/>
      <c r="H80" s="51"/>
      <c r="I80" s="51"/>
      <c r="J80" s="51"/>
      <c r="K80" s="51"/>
      <c r="L80" s="51"/>
      <c r="M80" s="52"/>
      <c r="N80" s="163"/>
      <c r="O80" s="52"/>
      <c r="P80" s="52"/>
      <c r="Q80" s="52"/>
      <c r="R80" s="52"/>
      <c r="S80" s="52"/>
      <c r="T80" s="52"/>
      <c r="U80" s="52"/>
      <c r="V80" s="52"/>
      <c r="W80" s="52"/>
      <c r="X80" s="52"/>
      <c r="Y80" s="52"/>
      <c r="Z80" s="52"/>
    </row>
    <row r="81" spans="1:26">
      <c r="A81" s="85"/>
      <c r="B81" s="52" t="s">
        <v>31</v>
      </c>
      <c r="C81" s="52">
        <v>31</v>
      </c>
      <c r="D81" s="52"/>
      <c r="E81" s="52">
        <v>10</v>
      </c>
      <c r="F81" s="52"/>
      <c r="G81" s="52"/>
      <c r="H81" s="52"/>
      <c r="I81" s="52"/>
      <c r="J81" s="52"/>
      <c r="K81" s="52"/>
      <c r="L81" s="52"/>
      <c r="M81" s="52"/>
      <c r="N81" s="163"/>
      <c r="O81" s="52"/>
      <c r="P81" s="52"/>
      <c r="Q81" s="52"/>
      <c r="R81" s="52"/>
      <c r="S81" s="52"/>
      <c r="T81" s="52"/>
      <c r="U81" s="52"/>
      <c r="V81" s="52"/>
      <c r="W81" s="52"/>
      <c r="X81" s="52"/>
      <c r="Y81" s="52"/>
      <c r="Z81" s="52"/>
    </row>
    <row r="82" spans="1:26">
      <c r="A82" s="85"/>
      <c r="B82" s="81" t="s">
        <v>52</v>
      </c>
      <c r="C82" s="81">
        <v>10</v>
      </c>
      <c r="D82" s="52"/>
      <c r="E82" s="52"/>
      <c r="F82" s="52"/>
      <c r="G82" s="52"/>
      <c r="H82" s="52"/>
      <c r="I82" s="52"/>
      <c r="J82" s="52"/>
      <c r="K82" s="52"/>
      <c r="L82" s="52"/>
      <c r="M82" s="52"/>
      <c r="N82" s="163"/>
      <c r="O82" s="52"/>
      <c r="P82" s="52"/>
      <c r="Q82" s="52"/>
      <c r="R82" s="52"/>
      <c r="S82" s="52"/>
      <c r="T82" s="52"/>
      <c r="U82" s="52"/>
      <c r="V82" s="52"/>
      <c r="W82" s="52"/>
      <c r="X82" s="52"/>
      <c r="Y82" s="52"/>
      <c r="Z82" s="52"/>
    </row>
    <row r="83" spans="1:26">
      <c r="A83" s="163"/>
      <c r="B83" s="163"/>
      <c r="C83" s="163"/>
      <c r="D83" s="163"/>
      <c r="E83" s="163"/>
      <c r="F83" s="163"/>
      <c r="G83" s="163"/>
      <c r="H83" s="163"/>
      <c r="I83" s="163"/>
      <c r="J83" s="163"/>
      <c r="K83" s="163"/>
      <c r="L83" s="163"/>
      <c r="M83" s="163"/>
      <c r="N83" s="163"/>
      <c r="O83" s="52"/>
      <c r="P83" s="52"/>
      <c r="Q83" s="52"/>
      <c r="R83" s="52"/>
      <c r="S83" s="52"/>
      <c r="T83" s="52"/>
      <c r="U83" s="52"/>
      <c r="V83" s="52"/>
      <c r="W83" s="52"/>
      <c r="X83" s="52"/>
      <c r="Y83" s="52"/>
      <c r="Z83" s="52"/>
    </row>
    <row r="84" spans="1:26">
      <c r="A84" s="413" t="s">
        <v>524</v>
      </c>
      <c r="B84" s="413"/>
      <c r="C84" s="413"/>
      <c r="D84" s="413"/>
      <c r="E84" s="413"/>
      <c r="F84" s="413"/>
      <c r="G84" s="413"/>
      <c r="H84" s="163"/>
      <c r="I84" s="163"/>
      <c r="J84" s="163"/>
      <c r="K84" s="163"/>
      <c r="L84" s="163"/>
      <c r="M84" s="163"/>
      <c r="N84" s="163"/>
      <c r="O84" s="163"/>
      <c r="P84" s="163"/>
      <c r="Q84" s="163"/>
      <c r="R84" s="163"/>
      <c r="S84" s="163"/>
      <c r="T84" s="163"/>
      <c r="U84" s="163"/>
      <c r="V84" s="163"/>
      <c r="W84" s="163"/>
      <c r="X84" s="163"/>
      <c r="Y84" s="163"/>
      <c r="Z84" s="163"/>
    </row>
    <row r="85" spans="1:26" ht="36" customHeight="1">
      <c r="A85" s="413" t="s">
        <v>525</v>
      </c>
      <c r="B85" s="413"/>
      <c r="C85" s="413"/>
      <c r="D85" s="413"/>
      <c r="E85" s="413"/>
      <c r="F85" s="413"/>
      <c r="G85" s="413"/>
      <c r="H85" s="163"/>
      <c r="I85" s="163"/>
      <c r="J85" s="163"/>
      <c r="K85" s="163"/>
      <c r="L85" s="163"/>
      <c r="M85" s="163"/>
      <c r="N85" s="163"/>
      <c r="O85" s="163"/>
      <c r="P85" s="163"/>
      <c r="Q85" s="163"/>
      <c r="R85" s="163"/>
      <c r="S85" s="163"/>
      <c r="T85" s="163"/>
      <c r="U85" s="163"/>
      <c r="V85" s="163"/>
      <c r="W85" s="163"/>
      <c r="X85" s="163"/>
      <c r="Y85" s="163"/>
      <c r="Z85" s="163"/>
    </row>
    <row r="86" spans="1:26">
      <c r="A86" s="187"/>
      <c r="B86" s="187"/>
      <c r="C86" s="187"/>
      <c r="D86" s="187"/>
      <c r="E86" s="187"/>
      <c r="F86" s="187"/>
      <c r="G86" s="187"/>
      <c r="H86" s="163"/>
      <c r="I86" s="163"/>
      <c r="J86" s="163"/>
      <c r="K86" s="163"/>
      <c r="L86" s="163"/>
      <c r="M86" s="163"/>
      <c r="N86" s="163"/>
      <c r="O86" s="163"/>
      <c r="P86" s="163"/>
      <c r="Q86" s="163"/>
      <c r="R86" s="163"/>
      <c r="S86" s="163"/>
      <c r="T86" s="163"/>
      <c r="U86" s="163"/>
      <c r="V86" s="163"/>
      <c r="W86" s="163"/>
      <c r="X86" s="163"/>
      <c r="Y86" s="163"/>
      <c r="Z86" s="163"/>
    </row>
    <row r="87" spans="1:26" s="74" customFormat="1">
      <c r="A87" s="409" t="s">
        <v>281</v>
      </c>
      <c r="B87" s="409"/>
      <c r="C87" s="409"/>
      <c r="D87" s="409"/>
      <c r="E87" s="409"/>
      <c r="F87" s="409"/>
      <c r="G87" s="409"/>
      <c r="H87" s="409"/>
      <c r="I87" s="409"/>
    </row>
    <row r="88" spans="1:26">
      <c r="A88" s="163"/>
      <c r="B88" s="163"/>
      <c r="C88" s="163"/>
      <c r="D88" s="163"/>
      <c r="E88" s="163"/>
      <c r="F88" s="163"/>
      <c r="G88" s="163"/>
      <c r="H88" s="163"/>
      <c r="I88" s="163"/>
      <c r="J88" s="6"/>
      <c r="K88" s="6"/>
      <c r="L88" s="7"/>
      <c r="M88" s="7"/>
      <c r="N88" s="7"/>
      <c r="O88" s="7"/>
      <c r="P88" s="6"/>
      <c r="Q88" s="6"/>
      <c r="R88" s="6"/>
      <c r="S88" s="6"/>
      <c r="T88" s="6"/>
      <c r="U88" s="163"/>
      <c r="V88" s="163"/>
      <c r="W88" s="163"/>
      <c r="X88" s="163"/>
      <c r="Y88" s="163"/>
      <c r="Z88" s="163"/>
    </row>
    <row r="89" spans="1:26" ht="24">
      <c r="A89" s="163"/>
      <c r="B89" s="1"/>
      <c r="C89" s="72" t="s">
        <v>280</v>
      </c>
      <c r="D89" s="72" t="s">
        <v>52</v>
      </c>
      <c r="E89" s="28"/>
      <c r="F89" s="1"/>
      <c r="G89" s="163"/>
      <c r="H89" s="163"/>
      <c r="I89" s="163"/>
      <c r="J89" s="163"/>
      <c r="K89" s="163"/>
      <c r="L89" s="13"/>
      <c r="M89" s="13"/>
      <c r="N89" s="13"/>
      <c r="O89" s="13"/>
      <c r="P89" s="163"/>
      <c r="Q89" s="163"/>
      <c r="R89" s="163"/>
      <c r="S89" s="163"/>
      <c r="T89" s="163"/>
      <c r="U89" s="163"/>
      <c r="V89" s="163"/>
      <c r="W89" s="163"/>
      <c r="X89" s="163"/>
      <c r="Y89" s="163"/>
      <c r="Z89" s="163"/>
    </row>
    <row r="90" spans="1:26">
      <c r="A90" s="163"/>
      <c r="B90" s="32">
        <v>2012</v>
      </c>
      <c r="C90" s="161">
        <v>14</v>
      </c>
      <c r="D90" s="56">
        <v>15</v>
      </c>
      <c r="E90" s="53"/>
      <c r="F90" s="53"/>
      <c r="G90" s="53"/>
      <c r="H90" s="163"/>
      <c r="I90" s="163"/>
      <c r="J90" s="163"/>
      <c r="K90" s="163"/>
      <c r="L90" s="13"/>
      <c r="M90" s="13"/>
      <c r="N90" s="13"/>
      <c r="O90" s="13"/>
      <c r="P90" s="163"/>
      <c r="Q90" s="163"/>
      <c r="R90" s="163"/>
      <c r="S90" s="163"/>
      <c r="T90" s="163"/>
      <c r="U90" s="163"/>
      <c r="V90" s="163"/>
      <c r="W90" s="163"/>
      <c r="X90" s="163"/>
      <c r="Y90" s="163"/>
      <c r="Z90" s="163"/>
    </row>
    <row r="91" spans="1:26">
      <c r="A91" s="163"/>
      <c r="B91" s="32">
        <v>2013</v>
      </c>
      <c r="C91" s="161">
        <v>14</v>
      </c>
      <c r="D91" s="58">
        <v>12</v>
      </c>
      <c r="E91" s="34"/>
      <c r="F91" s="1"/>
      <c r="G91" s="163"/>
      <c r="H91" s="163"/>
      <c r="I91" s="163"/>
      <c r="J91" s="163"/>
      <c r="K91" s="163"/>
      <c r="L91" s="13"/>
      <c r="M91" s="13"/>
      <c r="N91" s="13"/>
      <c r="O91" s="13"/>
      <c r="P91" s="163"/>
      <c r="Q91" s="163"/>
      <c r="R91" s="163"/>
      <c r="S91" s="163"/>
      <c r="T91" s="163"/>
      <c r="U91" s="163"/>
      <c r="V91" s="163"/>
      <c r="W91" s="163"/>
      <c r="X91" s="163"/>
      <c r="Y91" s="163"/>
      <c r="Z91" s="163"/>
    </row>
    <row r="92" spans="1:26">
      <c r="A92" s="163"/>
      <c r="B92" s="32">
        <v>2014</v>
      </c>
      <c r="C92" s="161">
        <v>13</v>
      </c>
      <c r="D92" s="58">
        <v>12</v>
      </c>
      <c r="E92" s="34"/>
      <c r="F92" s="1"/>
      <c r="G92" s="163"/>
      <c r="H92" s="163"/>
      <c r="I92" s="163"/>
      <c r="J92" s="163"/>
      <c r="K92" s="163"/>
      <c r="L92" s="13"/>
      <c r="M92" s="13"/>
      <c r="N92" s="13"/>
      <c r="O92" s="13"/>
      <c r="P92" s="163"/>
      <c r="Q92" s="163"/>
      <c r="R92" s="163"/>
      <c r="S92" s="163"/>
      <c r="T92" s="163"/>
      <c r="U92" s="163"/>
      <c r="V92" s="163"/>
      <c r="W92" s="163"/>
      <c r="X92" s="163"/>
      <c r="Y92" s="163"/>
      <c r="Z92" s="163"/>
    </row>
    <row r="93" spans="1:26">
      <c r="A93" s="163"/>
      <c r="B93" s="32">
        <v>2015</v>
      </c>
      <c r="C93" s="161">
        <v>10</v>
      </c>
      <c r="D93" s="241">
        <v>11</v>
      </c>
      <c r="E93" s="34"/>
      <c r="F93" s="1"/>
      <c r="G93" s="163"/>
      <c r="H93" s="163"/>
      <c r="I93" s="163"/>
      <c r="J93" s="163"/>
      <c r="K93" s="163"/>
      <c r="L93" s="13"/>
      <c r="M93" s="13"/>
      <c r="N93" s="13"/>
      <c r="O93" s="13"/>
      <c r="P93" s="163"/>
      <c r="Q93" s="163"/>
      <c r="R93" s="163"/>
      <c r="S93" s="163"/>
      <c r="T93" s="163"/>
      <c r="U93" s="163"/>
      <c r="V93" s="163"/>
      <c r="W93" s="163"/>
      <c r="X93" s="163"/>
      <c r="Y93" s="163"/>
      <c r="Z93" s="163"/>
    </row>
    <row r="94" spans="1:26">
      <c r="A94" s="163"/>
      <c r="B94" s="32">
        <v>2016</v>
      </c>
      <c r="C94" s="161">
        <v>10</v>
      </c>
      <c r="D94" s="242">
        <v>10</v>
      </c>
      <c r="E94" s="34"/>
      <c r="F94" s="1"/>
      <c r="G94" s="163"/>
      <c r="H94" s="163"/>
      <c r="I94" s="163"/>
      <c r="J94" s="163"/>
      <c r="K94" s="163"/>
      <c r="L94" s="13"/>
      <c r="M94" s="13"/>
      <c r="N94" s="13"/>
      <c r="O94" s="13"/>
      <c r="P94" s="163"/>
      <c r="Q94" s="163"/>
      <c r="R94" s="163"/>
      <c r="S94" s="163"/>
      <c r="T94" s="163"/>
      <c r="U94" s="163"/>
      <c r="V94" s="163"/>
      <c r="W94" s="163"/>
      <c r="X94" s="163"/>
      <c r="Y94" s="163"/>
      <c r="Z94" s="163"/>
    </row>
    <row r="96" spans="1:26">
      <c r="A96" s="413" t="s">
        <v>524</v>
      </c>
      <c r="B96" s="413"/>
      <c r="C96" s="413"/>
      <c r="D96" s="413"/>
      <c r="E96" s="413"/>
      <c r="F96" s="413"/>
      <c r="G96" s="413"/>
      <c r="H96" s="163"/>
      <c r="I96" s="163"/>
      <c r="J96" s="163"/>
      <c r="K96" s="163"/>
      <c r="L96" s="163"/>
      <c r="M96" s="163"/>
      <c r="N96" s="163"/>
      <c r="O96" s="163"/>
      <c r="P96" s="163"/>
      <c r="Q96" s="163"/>
      <c r="R96" s="163"/>
      <c r="S96" s="163"/>
      <c r="T96" s="163"/>
      <c r="U96" s="163"/>
      <c r="V96" s="163"/>
      <c r="W96" s="163"/>
      <c r="X96" s="163"/>
      <c r="Y96" s="163"/>
      <c r="Z96" s="163"/>
    </row>
    <row r="97" spans="1:26" ht="36" customHeight="1">
      <c r="A97" s="413" t="s">
        <v>526</v>
      </c>
      <c r="B97" s="413"/>
      <c r="C97" s="413"/>
      <c r="D97" s="413"/>
      <c r="E97" s="413"/>
      <c r="F97" s="413"/>
      <c r="G97" s="413"/>
      <c r="H97" s="163"/>
      <c r="I97" s="163"/>
      <c r="J97" s="163"/>
      <c r="K97" s="163"/>
      <c r="L97" s="163"/>
      <c r="M97" s="163"/>
      <c r="N97" s="163"/>
      <c r="O97" s="163"/>
      <c r="P97" s="163"/>
      <c r="Q97" s="163"/>
      <c r="R97" s="163"/>
      <c r="S97" s="163"/>
      <c r="T97" s="163"/>
      <c r="U97" s="163"/>
      <c r="V97" s="163"/>
      <c r="W97" s="163"/>
      <c r="X97" s="163"/>
      <c r="Y97" s="163"/>
      <c r="Z97" s="163"/>
    </row>
    <row r="98" spans="1:26">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row>
    <row r="99" spans="1:26">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row>
    <row r="100" spans="1:26" s="74" customFormat="1">
      <c r="A100" s="409" t="s">
        <v>412</v>
      </c>
      <c r="B100" s="409"/>
      <c r="C100" s="409"/>
      <c r="D100" s="409"/>
      <c r="E100" s="409"/>
      <c r="F100" s="409"/>
      <c r="G100" s="409"/>
      <c r="H100" s="409"/>
    </row>
    <row r="101" spans="1:26">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row>
    <row r="102" spans="1:26" ht="26">
      <c r="A102" s="163"/>
      <c r="B102" s="55"/>
      <c r="C102" s="252" t="str">
        <f>"Nov-19"</f>
        <v>Nov-19</v>
      </c>
      <c r="D102" s="252" t="str">
        <f>"Dec-19"</f>
        <v>Dec-19</v>
      </c>
      <c r="E102" s="253" t="str">
        <f>"Jan-20"</f>
        <v>Jan-20</v>
      </c>
      <c r="F102" s="253" t="str">
        <f>"Feb-20"</f>
        <v>Feb-20</v>
      </c>
      <c r="G102" s="253" t="str">
        <f>"Mar-20"</f>
        <v>Mar-20</v>
      </c>
      <c r="H102" s="254" t="str">
        <f>"Apr-20"</f>
        <v>Apr-20</v>
      </c>
      <c r="I102" s="254" t="str">
        <f>"May-20"</f>
        <v>May-20</v>
      </c>
      <c r="J102" s="254" t="str">
        <f>"June-20"</f>
        <v>June-20</v>
      </c>
      <c r="K102" s="254" t="str">
        <f>"Jul-20"</f>
        <v>Jul-20</v>
      </c>
      <c r="L102" s="254" t="str">
        <f>"Aug-20"</f>
        <v>Aug-20</v>
      </c>
      <c r="M102" s="254" t="str">
        <f>"Sep-20"</f>
        <v>Sep-20</v>
      </c>
      <c r="N102" s="94" t="str">
        <f>"Oct-20"</f>
        <v>Oct-20</v>
      </c>
      <c r="O102" s="252" t="s">
        <v>413</v>
      </c>
      <c r="P102" s="163"/>
      <c r="Q102" s="163"/>
      <c r="R102" s="163"/>
      <c r="S102" s="163"/>
      <c r="T102" s="163"/>
      <c r="U102" s="163"/>
      <c r="V102" s="163"/>
      <c r="W102" s="163"/>
      <c r="X102" s="163"/>
      <c r="Y102" s="163"/>
      <c r="Z102" s="163"/>
    </row>
    <row r="103" spans="1:26">
      <c r="A103" s="163"/>
      <c r="B103" t="s">
        <v>27</v>
      </c>
      <c r="C103">
        <v>1</v>
      </c>
      <c r="D103" s="297">
        <v>2</v>
      </c>
      <c r="E103" s="297">
        <v>1</v>
      </c>
      <c r="F103" s="297">
        <v>1</v>
      </c>
      <c r="G103" s="297">
        <v>0</v>
      </c>
      <c r="H103" s="297">
        <v>1</v>
      </c>
      <c r="I103" s="297">
        <v>0</v>
      </c>
      <c r="J103" s="297">
        <v>1</v>
      </c>
      <c r="K103" s="297">
        <v>2</v>
      </c>
      <c r="L103" s="297">
        <v>2</v>
      </c>
      <c r="M103" s="297">
        <v>3</v>
      </c>
      <c r="N103">
        <v>2</v>
      </c>
      <c r="O103" s="244"/>
      <c r="P103" s="163"/>
      <c r="Q103" s="163"/>
      <c r="R103" s="163"/>
      <c r="S103" s="163"/>
      <c r="T103" s="163"/>
      <c r="U103" s="163"/>
      <c r="V103" s="163"/>
      <c r="W103" s="163"/>
      <c r="X103" s="163"/>
      <c r="Y103" s="163"/>
      <c r="Z103" s="163"/>
    </row>
    <row r="104" spans="1:26">
      <c r="A104" s="163"/>
      <c r="B104" t="s">
        <v>18</v>
      </c>
      <c r="C104">
        <v>3</v>
      </c>
      <c r="D104" s="297">
        <v>1</v>
      </c>
      <c r="E104" s="297">
        <v>3</v>
      </c>
      <c r="F104" s="297">
        <v>0</v>
      </c>
      <c r="G104" s="297">
        <v>0</v>
      </c>
      <c r="H104" s="297">
        <v>0</v>
      </c>
      <c r="I104" s="297">
        <v>0</v>
      </c>
      <c r="J104" s="297">
        <v>0</v>
      </c>
      <c r="K104" s="297">
        <v>2</v>
      </c>
      <c r="L104" s="297">
        <v>5</v>
      </c>
      <c r="M104" s="297">
        <v>3</v>
      </c>
      <c r="N104">
        <v>2</v>
      </c>
      <c r="O104" s="244"/>
      <c r="P104" s="163"/>
      <c r="Q104" s="163"/>
      <c r="R104" s="163"/>
      <c r="S104" s="163"/>
      <c r="T104" s="163"/>
      <c r="U104" s="163"/>
      <c r="V104" s="163"/>
      <c r="W104" s="163"/>
      <c r="X104" s="163"/>
      <c r="Y104" s="163"/>
      <c r="Z104" s="163"/>
    </row>
    <row r="105" spans="1:26">
      <c r="A105" s="163"/>
      <c r="B105" t="s">
        <v>21</v>
      </c>
      <c r="C105" s="279">
        <v>2</v>
      </c>
      <c r="D105" s="297" t="s">
        <v>204</v>
      </c>
      <c r="E105" s="297">
        <v>2</v>
      </c>
      <c r="F105" s="297">
        <v>1</v>
      </c>
      <c r="G105" s="297">
        <v>0</v>
      </c>
      <c r="H105" s="297">
        <v>3</v>
      </c>
      <c r="I105" s="297">
        <v>0</v>
      </c>
      <c r="J105" s="297">
        <v>2</v>
      </c>
      <c r="K105" s="297">
        <v>0</v>
      </c>
      <c r="L105" s="297">
        <v>0</v>
      </c>
      <c r="M105" s="279">
        <v>0</v>
      </c>
      <c r="N105">
        <v>3</v>
      </c>
      <c r="O105" s="65"/>
      <c r="P105" s="163"/>
      <c r="Q105" s="163"/>
      <c r="R105" s="163"/>
      <c r="S105" s="163"/>
      <c r="T105" s="163"/>
      <c r="U105" s="163"/>
      <c r="V105" s="163"/>
      <c r="W105" s="163"/>
      <c r="X105" s="163"/>
      <c r="Y105" s="163"/>
      <c r="Z105" s="163"/>
    </row>
    <row r="106" spans="1:26">
      <c r="A106" s="163"/>
      <c r="B106" t="s">
        <v>19</v>
      </c>
      <c r="C106">
        <v>5</v>
      </c>
      <c r="D106" s="297">
        <v>7</v>
      </c>
      <c r="E106" s="297">
        <v>1</v>
      </c>
      <c r="F106" s="297">
        <v>8</v>
      </c>
      <c r="G106" s="297">
        <v>6</v>
      </c>
      <c r="H106" s="297">
        <v>7</v>
      </c>
      <c r="I106" s="297">
        <v>10</v>
      </c>
      <c r="J106" s="297">
        <v>6</v>
      </c>
      <c r="K106" s="297">
        <v>6</v>
      </c>
      <c r="L106" s="297">
        <v>3</v>
      </c>
      <c r="M106" s="297">
        <v>5</v>
      </c>
      <c r="N106">
        <v>5</v>
      </c>
      <c r="O106" s="244"/>
      <c r="P106" s="163"/>
      <c r="Q106" s="163"/>
      <c r="R106" s="163"/>
      <c r="S106" s="163"/>
      <c r="T106" s="163"/>
      <c r="U106" s="163"/>
      <c r="V106" s="163"/>
      <c r="W106" s="163"/>
      <c r="X106" s="163"/>
      <c r="Y106" s="163"/>
      <c r="Z106" s="163"/>
    </row>
    <row r="107" spans="1:26">
      <c r="A107" s="163"/>
      <c r="B107" t="s">
        <v>34</v>
      </c>
      <c r="C107">
        <v>10</v>
      </c>
      <c r="D107" s="297">
        <v>4</v>
      </c>
      <c r="E107" s="297">
        <v>3</v>
      </c>
      <c r="F107" s="297">
        <v>4</v>
      </c>
      <c r="G107" s="297">
        <v>6</v>
      </c>
      <c r="H107" s="297">
        <v>6</v>
      </c>
      <c r="I107" s="297">
        <v>6</v>
      </c>
      <c r="J107" s="297">
        <v>4</v>
      </c>
      <c r="K107" s="297">
        <v>14</v>
      </c>
      <c r="L107" s="297">
        <v>1</v>
      </c>
      <c r="M107" s="297">
        <v>4</v>
      </c>
      <c r="N107">
        <v>5</v>
      </c>
      <c r="O107" s="244"/>
      <c r="P107" s="163"/>
      <c r="Q107" s="163"/>
      <c r="R107" s="163"/>
      <c r="S107" s="163"/>
      <c r="T107" s="163"/>
      <c r="U107" s="163"/>
      <c r="V107" s="163"/>
      <c r="W107" s="163"/>
      <c r="X107" s="163"/>
      <c r="Y107" s="163"/>
      <c r="Z107" s="163"/>
    </row>
    <row r="108" spans="1:26">
      <c r="A108" s="163"/>
      <c r="B108" t="s">
        <v>20</v>
      </c>
      <c r="C108">
        <v>2</v>
      </c>
      <c r="D108" s="297">
        <v>1</v>
      </c>
      <c r="E108" s="297">
        <v>11</v>
      </c>
      <c r="F108" s="297">
        <v>5</v>
      </c>
      <c r="G108" s="297">
        <v>4</v>
      </c>
      <c r="H108" s="297">
        <v>1</v>
      </c>
      <c r="I108" s="297">
        <v>3</v>
      </c>
      <c r="J108" s="297">
        <v>6</v>
      </c>
      <c r="K108" s="297">
        <v>0</v>
      </c>
      <c r="L108" s="297">
        <v>10</v>
      </c>
      <c r="M108" s="297">
        <v>4</v>
      </c>
      <c r="N108">
        <v>6</v>
      </c>
      <c r="O108" s="244"/>
      <c r="P108" s="163"/>
      <c r="Q108" s="163"/>
      <c r="R108" s="163"/>
      <c r="S108" s="163"/>
      <c r="T108" s="163"/>
      <c r="U108" s="163"/>
      <c r="V108" s="163"/>
      <c r="W108" s="163"/>
      <c r="X108" s="163"/>
      <c r="Y108" s="163"/>
      <c r="Z108" s="163"/>
    </row>
    <row r="109" spans="1:26">
      <c r="A109" s="163"/>
      <c r="B109" t="s">
        <v>31</v>
      </c>
      <c r="C109">
        <v>1</v>
      </c>
      <c r="D109" s="297">
        <v>1</v>
      </c>
      <c r="E109" s="297">
        <v>5</v>
      </c>
      <c r="F109" s="297">
        <v>3</v>
      </c>
      <c r="G109" s="297">
        <v>1</v>
      </c>
      <c r="H109" s="297">
        <v>0</v>
      </c>
      <c r="I109" s="297">
        <v>2</v>
      </c>
      <c r="J109" s="297">
        <v>3</v>
      </c>
      <c r="K109" s="297">
        <v>3</v>
      </c>
      <c r="L109" s="297">
        <v>4</v>
      </c>
      <c r="M109" s="297">
        <v>5</v>
      </c>
      <c r="N109">
        <v>8</v>
      </c>
      <c r="O109" s="244"/>
      <c r="P109" s="163"/>
      <c r="Q109" s="163"/>
      <c r="R109" s="163"/>
      <c r="S109" s="163"/>
      <c r="T109" s="163"/>
      <c r="U109" s="163"/>
      <c r="V109" s="163"/>
      <c r="W109" s="163"/>
      <c r="X109" s="163"/>
      <c r="Y109" s="163"/>
      <c r="Z109" s="163"/>
    </row>
    <row r="110" spans="1:26">
      <c r="A110" s="163"/>
      <c r="B110" t="s">
        <v>26</v>
      </c>
      <c r="C110">
        <v>4</v>
      </c>
      <c r="D110" s="297">
        <v>3</v>
      </c>
      <c r="E110" s="297">
        <v>2</v>
      </c>
      <c r="F110" s="297">
        <v>16</v>
      </c>
      <c r="G110" s="297">
        <v>8</v>
      </c>
      <c r="H110" s="297">
        <v>1</v>
      </c>
      <c r="I110" s="297">
        <v>9</v>
      </c>
      <c r="J110" s="297">
        <v>2</v>
      </c>
      <c r="K110" s="297">
        <v>8</v>
      </c>
      <c r="L110" s="297">
        <v>7</v>
      </c>
      <c r="M110" s="297">
        <v>5</v>
      </c>
      <c r="N110">
        <v>10</v>
      </c>
      <c r="O110" s="244"/>
      <c r="P110" s="163"/>
      <c r="Q110" s="163"/>
      <c r="R110" s="163"/>
      <c r="S110" s="163"/>
      <c r="T110" s="163"/>
      <c r="U110" s="163"/>
      <c r="V110" s="163"/>
      <c r="W110" s="163"/>
      <c r="X110" s="163"/>
      <c r="Y110" s="163"/>
      <c r="Z110" s="163"/>
    </row>
    <row r="111" spans="1:26">
      <c r="A111" s="163"/>
      <c r="B111" t="s">
        <v>38</v>
      </c>
      <c r="C111">
        <v>13</v>
      </c>
      <c r="D111" s="297">
        <v>4</v>
      </c>
      <c r="E111" s="297">
        <v>12</v>
      </c>
      <c r="F111" s="297">
        <v>12</v>
      </c>
      <c r="G111" s="297">
        <v>8</v>
      </c>
      <c r="H111" s="297">
        <v>4</v>
      </c>
      <c r="I111" s="297">
        <v>4</v>
      </c>
      <c r="J111" s="297">
        <v>8</v>
      </c>
      <c r="K111" s="297">
        <v>11</v>
      </c>
      <c r="L111" s="297">
        <v>9</v>
      </c>
      <c r="M111" s="297">
        <v>27</v>
      </c>
      <c r="N111">
        <v>11</v>
      </c>
      <c r="O111" s="244"/>
      <c r="P111" s="163"/>
      <c r="Q111" s="163"/>
      <c r="R111" s="163"/>
      <c r="S111" s="163"/>
      <c r="T111" s="163"/>
      <c r="U111" s="163"/>
      <c r="V111" s="163"/>
      <c r="W111" s="163"/>
      <c r="X111" s="163"/>
      <c r="Y111" s="163"/>
      <c r="Z111" s="163"/>
    </row>
    <row r="112" spans="1:26">
      <c r="A112" s="163"/>
      <c r="B112" t="s">
        <v>22</v>
      </c>
      <c r="C112">
        <v>6</v>
      </c>
      <c r="D112" s="297">
        <v>8</v>
      </c>
      <c r="E112" s="297">
        <v>13</v>
      </c>
      <c r="F112" s="297">
        <v>19</v>
      </c>
      <c r="G112" s="297">
        <v>9</v>
      </c>
      <c r="H112" s="297">
        <v>4</v>
      </c>
      <c r="I112" s="297">
        <v>9</v>
      </c>
      <c r="J112" s="297">
        <v>7</v>
      </c>
      <c r="K112" s="297">
        <v>11</v>
      </c>
      <c r="L112" s="297">
        <v>22</v>
      </c>
      <c r="M112" s="297">
        <v>17</v>
      </c>
      <c r="N112">
        <v>12</v>
      </c>
      <c r="O112" s="244"/>
      <c r="P112" s="163"/>
      <c r="Q112" s="163"/>
      <c r="R112" s="163"/>
      <c r="S112" s="163"/>
      <c r="T112" s="163"/>
      <c r="U112" s="163"/>
      <c r="V112" s="163"/>
      <c r="W112" s="163"/>
      <c r="X112" s="163"/>
      <c r="Y112" s="163"/>
      <c r="Z112" s="163"/>
    </row>
    <row r="113" spans="1:26">
      <c r="A113" s="163"/>
      <c r="B113" t="s">
        <v>23</v>
      </c>
      <c r="C113">
        <v>9</v>
      </c>
      <c r="D113" s="297">
        <v>4</v>
      </c>
      <c r="E113" s="297">
        <v>4</v>
      </c>
      <c r="F113" s="297">
        <v>3</v>
      </c>
      <c r="G113" s="297">
        <v>6</v>
      </c>
      <c r="H113" s="297">
        <v>5</v>
      </c>
      <c r="I113" s="297">
        <v>0</v>
      </c>
      <c r="J113" s="297">
        <v>2</v>
      </c>
      <c r="K113" s="297">
        <v>9</v>
      </c>
      <c r="L113" s="297">
        <v>9</v>
      </c>
      <c r="M113" s="297">
        <v>24</v>
      </c>
      <c r="N113">
        <v>13</v>
      </c>
      <c r="O113" s="244"/>
      <c r="P113" s="163"/>
      <c r="Q113" s="163"/>
      <c r="R113" s="163"/>
      <c r="S113" s="163"/>
      <c r="T113" s="163"/>
      <c r="U113" s="163"/>
      <c r="V113" s="163"/>
      <c r="W113" s="163"/>
      <c r="X113" s="163"/>
      <c r="Y113" s="163"/>
      <c r="Z113" s="163"/>
    </row>
    <row r="114" spans="1:26">
      <c r="A114" s="163"/>
      <c r="B114" t="s">
        <v>36</v>
      </c>
      <c r="C114">
        <v>23</v>
      </c>
      <c r="D114" s="297">
        <v>18</v>
      </c>
      <c r="E114" s="297">
        <v>33</v>
      </c>
      <c r="F114" s="297">
        <v>18</v>
      </c>
      <c r="G114" s="297">
        <v>29</v>
      </c>
      <c r="H114" s="297">
        <v>14</v>
      </c>
      <c r="I114" s="297">
        <v>22</v>
      </c>
      <c r="J114" s="297">
        <v>14</v>
      </c>
      <c r="K114" s="297">
        <v>10</v>
      </c>
      <c r="L114" s="297">
        <v>21</v>
      </c>
      <c r="M114" s="297">
        <v>20</v>
      </c>
      <c r="N114">
        <v>15</v>
      </c>
      <c r="O114" s="244"/>
      <c r="P114" s="163"/>
      <c r="Q114" s="163"/>
      <c r="R114" s="163"/>
      <c r="S114" s="163"/>
      <c r="T114" s="163"/>
      <c r="U114" s="163"/>
      <c r="V114" s="163"/>
      <c r="W114" s="163"/>
      <c r="X114" s="163"/>
      <c r="Y114" s="163"/>
      <c r="Z114" s="163"/>
    </row>
    <row r="115" spans="1:26">
      <c r="A115" s="163"/>
      <c r="B115" t="s">
        <v>24</v>
      </c>
      <c r="C115">
        <v>8</v>
      </c>
      <c r="D115" s="297">
        <v>15</v>
      </c>
      <c r="E115" s="297">
        <v>12</v>
      </c>
      <c r="F115" s="297">
        <v>15</v>
      </c>
      <c r="G115" s="297">
        <v>3</v>
      </c>
      <c r="H115" s="297">
        <v>8</v>
      </c>
      <c r="I115" s="297">
        <v>4</v>
      </c>
      <c r="J115" s="297">
        <v>26</v>
      </c>
      <c r="K115" s="297">
        <v>10</v>
      </c>
      <c r="L115" s="297">
        <v>13</v>
      </c>
      <c r="M115" s="297">
        <v>5</v>
      </c>
      <c r="N115">
        <v>16</v>
      </c>
      <c r="O115" s="244"/>
      <c r="P115" s="163"/>
      <c r="Q115" s="163"/>
      <c r="R115" s="163"/>
      <c r="S115" s="163"/>
      <c r="T115" s="163"/>
      <c r="U115" s="163"/>
      <c r="V115" s="163"/>
      <c r="W115" s="163"/>
      <c r="X115" s="163"/>
      <c r="Y115" s="163"/>
      <c r="Z115" s="163"/>
    </row>
    <row r="116" spans="1:26">
      <c r="A116" s="163"/>
      <c r="B116" t="s">
        <v>30</v>
      </c>
      <c r="C116">
        <v>6</v>
      </c>
      <c r="D116" s="297">
        <v>9</v>
      </c>
      <c r="E116" s="297">
        <v>5</v>
      </c>
      <c r="F116" s="297">
        <v>3</v>
      </c>
      <c r="G116" s="297">
        <v>7</v>
      </c>
      <c r="H116" s="297">
        <v>7</v>
      </c>
      <c r="I116" s="297">
        <v>6</v>
      </c>
      <c r="J116" s="297">
        <v>10</v>
      </c>
      <c r="K116" s="297">
        <v>6</v>
      </c>
      <c r="L116" s="297">
        <v>5</v>
      </c>
      <c r="M116" s="297">
        <v>10</v>
      </c>
      <c r="N116">
        <v>16</v>
      </c>
      <c r="O116" s="244"/>
      <c r="P116" s="163"/>
      <c r="Q116" s="163"/>
      <c r="R116" s="163"/>
      <c r="S116" s="163"/>
      <c r="T116" s="163"/>
      <c r="U116" s="163"/>
      <c r="V116" s="163"/>
      <c r="W116" s="163"/>
      <c r="X116" s="163"/>
      <c r="Y116" s="163"/>
      <c r="Z116" s="163"/>
    </row>
    <row r="117" spans="1:26">
      <c r="A117" s="163"/>
      <c r="B117" t="s">
        <v>35</v>
      </c>
      <c r="C117">
        <v>15</v>
      </c>
      <c r="D117" s="297">
        <v>20</v>
      </c>
      <c r="E117" s="297">
        <v>15</v>
      </c>
      <c r="F117" s="297">
        <v>10</v>
      </c>
      <c r="G117" s="297">
        <v>17</v>
      </c>
      <c r="H117" s="297">
        <v>12</v>
      </c>
      <c r="I117" s="297">
        <v>7</v>
      </c>
      <c r="J117" s="297">
        <v>8</v>
      </c>
      <c r="K117" s="297">
        <v>22</v>
      </c>
      <c r="L117" s="297">
        <v>18</v>
      </c>
      <c r="M117" s="297">
        <v>13</v>
      </c>
      <c r="N117">
        <v>18</v>
      </c>
      <c r="O117" s="244"/>
      <c r="P117" s="163"/>
      <c r="Q117" s="163"/>
      <c r="R117" s="163"/>
      <c r="S117" s="163"/>
      <c r="T117" s="163"/>
      <c r="U117" s="163"/>
      <c r="V117" s="163"/>
      <c r="W117" s="163"/>
      <c r="X117" s="163"/>
      <c r="Y117" s="163"/>
      <c r="Z117" s="163"/>
    </row>
    <row r="118" spans="1:26">
      <c r="A118" s="163"/>
      <c r="B118" t="s">
        <v>37</v>
      </c>
      <c r="C118" s="279">
        <v>17</v>
      </c>
      <c r="D118" s="297">
        <v>24</v>
      </c>
      <c r="E118" s="297">
        <v>29</v>
      </c>
      <c r="F118" s="297">
        <v>16</v>
      </c>
      <c r="G118" s="297">
        <v>21</v>
      </c>
      <c r="H118" s="297">
        <v>11</v>
      </c>
      <c r="I118" s="297">
        <v>31</v>
      </c>
      <c r="J118" s="297">
        <v>25</v>
      </c>
      <c r="K118" s="297">
        <v>22</v>
      </c>
      <c r="L118" s="297">
        <v>16</v>
      </c>
      <c r="M118" s="279">
        <v>30</v>
      </c>
      <c r="N118" s="297">
        <v>19</v>
      </c>
      <c r="O118" s="65"/>
      <c r="P118" s="163"/>
      <c r="Q118" s="163"/>
      <c r="R118" s="163"/>
      <c r="S118" s="163"/>
      <c r="T118" s="163"/>
      <c r="U118" s="163"/>
      <c r="V118" s="163"/>
      <c r="W118" s="163"/>
      <c r="X118" s="163"/>
      <c r="Y118" s="163"/>
      <c r="Z118" s="163"/>
    </row>
    <row r="119" spans="1:26">
      <c r="A119" s="163"/>
      <c r="B119" t="s">
        <v>25</v>
      </c>
      <c r="C119">
        <v>6</v>
      </c>
      <c r="D119" s="297">
        <v>13</v>
      </c>
      <c r="E119" s="297">
        <v>11</v>
      </c>
      <c r="F119" s="297">
        <v>12</v>
      </c>
      <c r="G119" s="297">
        <v>8</v>
      </c>
      <c r="H119" s="297">
        <v>3</v>
      </c>
      <c r="I119" s="297">
        <v>11</v>
      </c>
      <c r="J119" s="297">
        <v>5</v>
      </c>
      <c r="K119" s="297">
        <v>8</v>
      </c>
      <c r="L119" s="297">
        <v>12</v>
      </c>
      <c r="M119" s="297">
        <v>13</v>
      </c>
      <c r="N119">
        <v>19</v>
      </c>
      <c r="O119" s="244"/>
      <c r="P119" s="163"/>
      <c r="Q119" s="163"/>
      <c r="R119" s="163"/>
      <c r="S119" s="163"/>
      <c r="T119" s="163"/>
      <c r="U119" s="163"/>
      <c r="V119" s="163"/>
      <c r="W119" s="163"/>
      <c r="X119" s="163"/>
      <c r="Y119" s="163"/>
      <c r="Z119" s="163"/>
    </row>
    <row r="120" spans="1:26">
      <c r="A120" s="163"/>
      <c r="B120" t="s">
        <v>28</v>
      </c>
      <c r="C120">
        <v>18</v>
      </c>
      <c r="D120" s="297">
        <v>17</v>
      </c>
      <c r="E120" s="297">
        <v>12</v>
      </c>
      <c r="F120" s="297">
        <v>14</v>
      </c>
      <c r="G120" s="297">
        <v>9</v>
      </c>
      <c r="H120" s="297">
        <v>6</v>
      </c>
      <c r="I120" s="297">
        <v>9</v>
      </c>
      <c r="J120" s="297">
        <v>13</v>
      </c>
      <c r="K120" s="297">
        <v>14</v>
      </c>
      <c r="L120" s="297">
        <v>17</v>
      </c>
      <c r="M120" s="297">
        <v>24</v>
      </c>
      <c r="N120">
        <v>20</v>
      </c>
      <c r="O120" s="244"/>
      <c r="P120" s="163"/>
      <c r="Q120" s="163"/>
      <c r="R120" s="163"/>
      <c r="S120" s="163"/>
      <c r="T120" s="163"/>
      <c r="U120" s="163"/>
      <c r="V120" s="163"/>
      <c r="W120" s="163"/>
      <c r="X120" s="163"/>
      <c r="Y120" s="163"/>
      <c r="Z120" s="163"/>
    </row>
    <row r="121" spans="1:26">
      <c r="A121" s="163"/>
      <c r="B121" t="s">
        <v>32</v>
      </c>
      <c r="C121">
        <v>30</v>
      </c>
      <c r="D121" s="297">
        <v>25</v>
      </c>
      <c r="E121" s="297">
        <v>46</v>
      </c>
      <c r="F121" s="297">
        <v>31</v>
      </c>
      <c r="G121" s="297">
        <v>18</v>
      </c>
      <c r="H121" s="297">
        <v>18</v>
      </c>
      <c r="I121" s="297">
        <v>21</v>
      </c>
      <c r="J121" s="297">
        <v>25</v>
      </c>
      <c r="K121" s="297">
        <v>25</v>
      </c>
      <c r="L121" s="297">
        <v>23</v>
      </c>
      <c r="M121" s="297">
        <v>41</v>
      </c>
      <c r="N121">
        <v>51</v>
      </c>
      <c r="O121" s="244"/>
      <c r="P121" s="163"/>
      <c r="Q121" s="163"/>
      <c r="R121" s="163"/>
      <c r="S121" s="163"/>
      <c r="T121" s="163"/>
      <c r="U121" s="163"/>
      <c r="V121" s="163"/>
      <c r="W121" s="163"/>
      <c r="X121" s="163"/>
      <c r="Y121" s="163"/>
      <c r="Z121" s="163"/>
    </row>
    <row r="122" spans="1:26">
      <c r="A122" s="163"/>
      <c r="B122" t="s">
        <v>29</v>
      </c>
      <c r="C122">
        <v>23</v>
      </c>
      <c r="D122" s="297">
        <v>26</v>
      </c>
      <c r="E122" s="297">
        <v>43</v>
      </c>
      <c r="F122" s="297">
        <v>23</v>
      </c>
      <c r="G122" s="297">
        <v>29</v>
      </c>
      <c r="H122" s="297">
        <v>23</v>
      </c>
      <c r="I122" s="297">
        <v>17</v>
      </c>
      <c r="J122" s="297">
        <v>15</v>
      </c>
      <c r="K122" s="297">
        <v>30</v>
      </c>
      <c r="L122" s="297">
        <v>34</v>
      </c>
      <c r="M122" s="297">
        <v>39</v>
      </c>
      <c r="N122">
        <v>59</v>
      </c>
      <c r="O122" s="244"/>
      <c r="P122" s="163"/>
      <c r="Q122" s="163"/>
      <c r="R122" s="163"/>
      <c r="S122" s="163"/>
      <c r="T122" s="163"/>
      <c r="U122" s="163"/>
      <c r="V122" s="163"/>
      <c r="W122" s="163"/>
      <c r="X122" s="163"/>
      <c r="Y122" s="163"/>
      <c r="Z122" s="163"/>
    </row>
    <row r="123" spans="1:26" s="282" customFormat="1">
      <c r="B123" s="282" t="s">
        <v>33</v>
      </c>
      <c r="C123" s="282">
        <v>54</v>
      </c>
      <c r="D123" s="302">
        <v>41</v>
      </c>
      <c r="E123" s="302">
        <v>36</v>
      </c>
      <c r="F123" s="302">
        <v>49</v>
      </c>
      <c r="G123" s="302">
        <v>39</v>
      </c>
      <c r="H123" s="302">
        <v>19</v>
      </c>
      <c r="I123" s="302">
        <v>44</v>
      </c>
      <c r="J123" s="302">
        <v>32</v>
      </c>
      <c r="K123" s="302">
        <v>46</v>
      </c>
      <c r="L123" s="302">
        <v>58</v>
      </c>
      <c r="M123" s="302">
        <v>66</v>
      </c>
      <c r="O123" s="65">
        <v>66</v>
      </c>
    </row>
    <row r="124" spans="1:26">
      <c r="A124" s="163"/>
      <c r="B124" s="96"/>
      <c r="C124" s="97"/>
      <c r="D124" s="97"/>
      <c r="E124" s="56"/>
      <c r="F124" s="6"/>
      <c r="G124" s="163"/>
      <c r="H124" s="163"/>
      <c r="I124" s="163"/>
      <c r="J124" s="163"/>
      <c r="K124" s="163"/>
      <c r="L124" s="163"/>
      <c r="M124" s="163"/>
      <c r="N124" s="163"/>
      <c r="O124" s="163"/>
      <c r="P124" s="163"/>
      <c r="Q124" s="163"/>
      <c r="R124" s="163"/>
      <c r="S124" s="163"/>
      <c r="T124" s="163"/>
      <c r="U124" s="163"/>
      <c r="V124" s="163"/>
      <c r="W124" s="163"/>
      <c r="X124" s="163"/>
      <c r="Y124" s="163"/>
      <c r="Z124" s="163"/>
    </row>
    <row r="125" spans="1:26" s="163" customFormat="1">
      <c r="B125" s="96"/>
      <c r="C125" s="97"/>
      <c r="D125" s="97"/>
      <c r="E125" s="56"/>
      <c r="F125" s="6"/>
    </row>
    <row r="126" spans="1:26" ht="32.9" customHeight="1">
      <c r="A126" s="429" t="s">
        <v>414</v>
      </c>
      <c r="B126" s="413"/>
      <c r="C126" s="413"/>
      <c r="D126" s="413"/>
      <c r="E126" s="413"/>
      <c r="F126" s="413"/>
      <c r="G126" s="413"/>
      <c r="H126" s="163"/>
      <c r="I126" s="163"/>
      <c r="J126" s="163"/>
      <c r="K126" s="163"/>
      <c r="L126" s="163"/>
      <c r="M126" s="163"/>
      <c r="N126" s="163"/>
      <c r="O126" s="163"/>
      <c r="P126" s="163"/>
      <c r="Q126" s="163"/>
      <c r="R126" s="163"/>
      <c r="S126" s="163"/>
      <c r="T126" s="163"/>
      <c r="U126" s="163"/>
      <c r="V126" s="163"/>
      <c r="W126" s="163"/>
      <c r="X126" s="163"/>
      <c r="Y126" s="163"/>
      <c r="Z126" s="163"/>
    </row>
    <row r="128" spans="1:26" s="74" customFormat="1">
      <c r="A128" s="409" t="s">
        <v>685</v>
      </c>
      <c r="B128" s="409"/>
      <c r="C128" s="409"/>
      <c r="D128" s="409"/>
      <c r="E128" s="409"/>
      <c r="F128" s="409"/>
      <c r="G128" s="409"/>
      <c r="H128" s="409"/>
    </row>
    <row r="129" spans="1:26">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row>
    <row r="130" spans="1:26" ht="24">
      <c r="A130" s="163"/>
      <c r="B130" s="163"/>
      <c r="C130" s="94" t="s">
        <v>280</v>
      </c>
      <c r="D130" s="94"/>
      <c r="E130" s="94"/>
      <c r="F130" s="163"/>
      <c r="G130" s="163"/>
      <c r="H130" s="163"/>
      <c r="I130" s="163"/>
      <c r="J130" s="163"/>
      <c r="K130" s="163"/>
      <c r="L130" s="163"/>
      <c r="M130" s="163"/>
      <c r="N130" s="163"/>
      <c r="O130" s="163"/>
      <c r="P130" s="163"/>
      <c r="Q130" s="163"/>
      <c r="R130" s="163"/>
      <c r="S130" s="163"/>
      <c r="T130" s="163"/>
      <c r="U130" s="163"/>
      <c r="V130" s="163"/>
      <c r="W130" s="163"/>
      <c r="X130" s="163"/>
      <c r="Y130" s="163"/>
      <c r="Z130" s="163"/>
    </row>
    <row r="131" spans="1:26">
      <c r="A131" s="163"/>
      <c r="B131" s="255" t="str">
        <f>"Nov-19"</f>
        <v>Nov-19</v>
      </c>
      <c r="C131" s="279">
        <v>54</v>
      </c>
      <c r="D131" s="32"/>
      <c r="E131" s="161"/>
      <c r="F131" s="163"/>
      <c r="G131" s="163"/>
      <c r="H131" s="163"/>
      <c r="I131" s="163"/>
      <c r="J131" s="163"/>
      <c r="K131" s="163"/>
      <c r="L131" s="163"/>
      <c r="M131" s="163"/>
      <c r="N131" s="163"/>
      <c r="O131" s="163"/>
      <c r="P131" s="163"/>
      <c r="Q131" s="163"/>
      <c r="R131" s="163"/>
      <c r="S131" s="163"/>
      <c r="T131" s="163"/>
      <c r="U131" s="163"/>
      <c r="V131" s="163"/>
      <c r="W131" s="163"/>
      <c r="X131" s="163"/>
      <c r="Y131" s="163"/>
      <c r="Z131" s="163"/>
    </row>
    <row r="132" spans="1:26">
      <c r="A132" s="163"/>
      <c r="B132" s="255" t="str">
        <f>"Dec-19"</f>
        <v>Dec-19</v>
      </c>
      <c r="C132" s="297">
        <v>41</v>
      </c>
      <c r="D132" s="32"/>
      <c r="E132" s="161"/>
      <c r="F132" s="163"/>
      <c r="G132" s="163"/>
      <c r="H132" s="163"/>
      <c r="I132" s="163"/>
      <c r="J132" s="163"/>
      <c r="K132" s="163"/>
      <c r="L132" s="163"/>
      <c r="M132" s="163"/>
      <c r="N132" s="163"/>
      <c r="O132" s="163"/>
      <c r="P132" s="163"/>
      <c r="Q132" s="163"/>
      <c r="R132" s="163"/>
      <c r="S132" s="163"/>
      <c r="T132" s="163"/>
      <c r="U132" s="163"/>
      <c r="V132" s="163"/>
      <c r="W132" s="163"/>
      <c r="X132" s="163"/>
      <c r="Y132" s="163"/>
      <c r="Z132" s="163"/>
    </row>
    <row r="133" spans="1:26">
      <c r="A133" s="163"/>
      <c r="B133" s="255" t="str">
        <f>"Jan-20"</f>
        <v>Jan-20</v>
      </c>
      <c r="C133" s="297">
        <v>36</v>
      </c>
      <c r="D133" s="32"/>
      <c r="E133" s="161"/>
      <c r="F133" s="163"/>
      <c r="G133" s="163"/>
      <c r="H133" s="163"/>
      <c r="I133" s="163"/>
      <c r="J133" s="163"/>
      <c r="K133" s="163"/>
      <c r="L133" s="163"/>
      <c r="M133" s="163"/>
      <c r="N133" s="163"/>
      <c r="O133" s="163"/>
      <c r="P133" s="163"/>
      <c r="Q133" s="163"/>
      <c r="R133" s="163"/>
      <c r="S133" s="163"/>
      <c r="T133" s="163"/>
      <c r="U133" s="163"/>
      <c r="V133" s="163"/>
      <c r="W133" s="163"/>
      <c r="X133" s="163"/>
      <c r="Y133" s="163"/>
      <c r="Z133" s="163"/>
    </row>
    <row r="134" spans="1:26">
      <c r="A134" s="163"/>
      <c r="B134" s="255" t="str">
        <f>"Feb-20"</f>
        <v>Feb-20</v>
      </c>
      <c r="C134" s="297">
        <v>49</v>
      </c>
      <c r="D134" s="32"/>
      <c r="E134" s="161"/>
      <c r="F134" s="163"/>
      <c r="G134" s="163"/>
      <c r="H134" s="163"/>
      <c r="I134" s="163"/>
      <c r="J134" s="163"/>
      <c r="K134" s="163"/>
      <c r="L134" s="163"/>
      <c r="M134" s="163"/>
      <c r="N134" s="163"/>
      <c r="O134" s="163"/>
      <c r="P134" s="163"/>
      <c r="Q134" s="163"/>
      <c r="R134" s="163"/>
      <c r="S134" s="163"/>
      <c r="T134" s="163"/>
      <c r="U134" s="163"/>
      <c r="V134" s="163"/>
      <c r="W134" s="163"/>
      <c r="X134" s="163"/>
      <c r="Y134" s="163"/>
      <c r="Z134" s="163"/>
    </row>
    <row r="135" spans="1:26">
      <c r="A135" s="163"/>
      <c r="B135" s="255" t="str">
        <f>"Mar-20"</f>
        <v>Mar-20</v>
      </c>
      <c r="C135" s="297">
        <v>39</v>
      </c>
      <c r="D135" s="61"/>
      <c r="E135" s="161"/>
      <c r="F135" s="163"/>
      <c r="G135" s="163"/>
      <c r="H135" s="163"/>
      <c r="I135" s="163"/>
      <c r="J135" s="163"/>
      <c r="K135" s="163"/>
      <c r="L135" s="163"/>
      <c r="M135" s="163"/>
      <c r="N135" s="163"/>
      <c r="O135" s="163"/>
      <c r="P135" s="163"/>
      <c r="Q135" s="163"/>
      <c r="R135" s="163"/>
      <c r="S135" s="163"/>
      <c r="T135" s="163"/>
      <c r="U135" s="163"/>
      <c r="V135" s="163"/>
      <c r="W135" s="163"/>
      <c r="X135" s="163"/>
      <c r="Y135" s="163"/>
      <c r="Z135" s="163"/>
    </row>
    <row r="136" spans="1:26" s="244" customFormat="1">
      <c r="B136" s="255" t="str">
        <f>"Apr-20"</f>
        <v>Apr-20</v>
      </c>
      <c r="C136" s="297">
        <v>19</v>
      </c>
      <c r="D136" s="61"/>
      <c r="E136" s="211"/>
    </row>
    <row r="137" spans="1:26" s="244" customFormat="1">
      <c r="B137" s="255" t="str">
        <f>"May-20"</f>
        <v>May-20</v>
      </c>
      <c r="C137" s="297">
        <v>44</v>
      </c>
      <c r="D137" s="61"/>
      <c r="E137" s="211"/>
    </row>
    <row r="138" spans="1:26" s="244" customFormat="1">
      <c r="B138" s="255" t="str">
        <f>"Jun-20"</f>
        <v>Jun-20</v>
      </c>
      <c r="C138" s="297">
        <v>32</v>
      </c>
      <c r="D138" s="61"/>
      <c r="E138" s="211"/>
    </row>
    <row r="139" spans="1:26" s="244" customFormat="1">
      <c r="B139" s="255" t="str">
        <f>"July-20"</f>
        <v>July-20</v>
      </c>
      <c r="C139" s="297">
        <v>46</v>
      </c>
      <c r="D139" s="61"/>
      <c r="E139" s="211"/>
    </row>
    <row r="140" spans="1:26" s="244" customFormat="1">
      <c r="B140" s="255" t="str">
        <f>"Aug-20"</f>
        <v>Aug-20</v>
      </c>
      <c r="C140" s="297">
        <v>58</v>
      </c>
      <c r="D140" s="61"/>
      <c r="E140" s="211"/>
    </row>
    <row r="141" spans="1:26" s="244" customFormat="1">
      <c r="B141" s="255" t="str">
        <f>"Sep-20"</f>
        <v>Sep-20</v>
      </c>
      <c r="C141" s="297">
        <v>66</v>
      </c>
      <c r="D141" s="61"/>
      <c r="E141" s="211"/>
    </row>
    <row r="142" spans="1:26" s="244" customFormat="1">
      <c r="B142" s="255" t="str">
        <f>"Oct-20"</f>
        <v>Oct-20</v>
      </c>
      <c r="C142" s="279">
        <v>66</v>
      </c>
      <c r="D142" s="61"/>
      <c r="E142" s="211"/>
    </row>
    <row r="143" spans="1:26" s="244" customFormat="1">
      <c r="B143" s="255"/>
      <c r="C143" s="211"/>
      <c r="D143" s="61"/>
      <c r="E143" s="211"/>
    </row>
    <row r="144" spans="1:26">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row>
    <row r="145" spans="1:26" ht="27.25" customHeight="1">
      <c r="A145" s="429" t="s">
        <v>415</v>
      </c>
      <c r="B145" s="413"/>
      <c r="C145" s="413"/>
      <c r="D145" s="413"/>
      <c r="E145" s="413"/>
      <c r="F145" s="413"/>
      <c r="G145" s="413"/>
      <c r="H145" s="163"/>
      <c r="I145" s="163"/>
      <c r="J145" s="163"/>
      <c r="K145" s="163"/>
      <c r="L145" s="163"/>
      <c r="M145" s="163"/>
      <c r="N145" s="163"/>
      <c r="O145" s="163"/>
      <c r="P145" s="163"/>
      <c r="Q145" s="163"/>
      <c r="R145" s="163"/>
      <c r="S145" s="163"/>
      <c r="T145" s="163"/>
      <c r="U145" s="163"/>
      <c r="V145" s="163"/>
      <c r="W145" s="163"/>
      <c r="X145" s="163"/>
      <c r="Y145" s="163"/>
      <c r="Z145" s="163"/>
    </row>
    <row r="147" spans="1:26" s="74" customFormat="1" ht="14.5" customHeight="1">
      <c r="A147" s="409" t="s">
        <v>438</v>
      </c>
      <c r="B147" s="409"/>
      <c r="C147" s="409"/>
      <c r="D147" s="409"/>
      <c r="E147" s="409"/>
      <c r="F147" s="409"/>
      <c r="G147" s="409"/>
      <c r="H147" s="409"/>
    </row>
    <row r="149" spans="1:26">
      <c r="A149" s="244"/>
      <c r="B149" s="244"/>
      <c r="C149" s="244" t="s">
        <v>416</v>
      </c>
      <c r="D149" s="244"/>
      <c r="E149" s="244"/>
      <c r="F149" s="244"/>
      <c r="G149" s="244"/>
    </row>
    <row r="150" spans="1:26">
      <c r="A150" s="244"/>
      <c r="B150" s="244" t="s">
        <v>417</v>
      </c>
      <c r="C150" s="244">
        <v>3</v>
      </c>
      <c r="D150" s="244"/>
      <c r="E150" s="244"/>
      <c r="F150" s="244"/>
      <c r="G150" s="244"/>
    </row>
    <row r="151" spans="1:26">
      <c r="A151" s="244"/>
      <c r="B151" s="244" t="s">
        <v>418</v>
      </c>
      <c r="C151" s="244">
        <v>3</v>
      </c>
      <c r="D151" s="244"/>
      <c r="E151" s="244"/>
      <c r="F151" s="244"/>
      <c r="G151" s="244"/>
    </row>
    <row r="152" spans="1:26">
      <c r="A152" s="244"/>
      <c r="B152" s="244" t="s">
        <v>419</v>
      </c>
      <c r="C152" s="244">
        <v>3</v>
      </c>
      <c r="D152" s="244"/>
      <c r="E152" s="244"/>
      <c r="F152" s="244"/>
      <c r="G152" s="244"/>
    </row>
    <row r="153" spans="1:26">
      <c r="A153" s="244"/>
      <c r="B153" s="244" t="s">
        <v>420</v>
      </c>
      <c r="C153" s="244">
        <v>3</v>
      </c>
      <c r="D153" s="244"/>
      <c r="E153" s="244"/>
      <c r="F153" s="244"/>
      <c r="G153" s="244"/>
    </row>
    <row r="154" spans="1:26">
      <c r="A154" s="244"/>
      <c r="B154" s="244" t="s">
        <v>421</v>
      </c>
      <c r="C154" s="244">
        <v>3</v>
      </c>
      <c r="D154" s="244"/>
      <c r="E154" s="244"/>
      <c r="F154" s="244"/>
      <c r="G154" s="244"/>
    </row>
    <row r="155" spans="1:26">
      <c r="A155" s="244"/>
      <c r="B155" s="244" t="s">
        <v>422</v>
      </c>
      <c r="C155" s="244">
        <v>3</v>
      </c>
      <c r="D155" s="244"/>
      <c r="E155" s="244"/>
      <c r="F155" s="244"/>
      <c r="G155" s="244"/>
    </row>
    <row r="156" spans="1:26">
      <c r="A156" s="244"/>
      <c r="B156" s="244" t="s">
        <v>423</v>
      </c>
      <c r="C156" s="244">
        <v>4</v>
      </c>
      <c r="D156" s="244"/>
      <c r="E156" s="244"/>
      <c r="F156" s="244"/>
      <c r="G156" s="244"/>
    </row>
    <row r="157" spans="1:26">
      <c r="A157" s="244"/>
      <c r="B157" s="244" t="s">
        <v>424</v>
      </c>
      <c r="C157" s="244">
        <v>4</v>
      </c>
      <c r="D157" s="244"/>
      <c r="E157" s="244"/>
      <c r="F157" s="244"/>
      <c r="G157" s="244"/>
    </row>
    <row r="158" spans="1:26">
      <c r="A158" s="244"/>
      <c r="B158" s="244" t="s">
        <v>425</v>
      </c>
      <c r="C158" s="244">
        <v>4</v>
      </c>
      <c r="D158" s="244"/>
      <c r="E158" s="244"/>
      <c r="F158" s="244"/>
      <c r="G158" s="244"/>
    </row>
    <row r="159" spans="1:26">
      <c r="A159" s="244"/>
      <c r="B159" s="244" t="s">
        <v>426</v>
      </c>
      <c r="C159" s="244">
        <v>4</v>
      </c>
      <c r="D159" s="244"/>
      <c r="E159" s="244"/>
      <c r="F159" s="244"/>
      <c r="G159" s="244"/>
    </row>
    <row r="160" spans="1:26">
      <c r="A160" s="244"/>
      <c r="B160" s="244" t="s">
        <v>310</v>
      </c>
      <c r="C160" s="244">
        <v>5</v>
      </c>
      <c r="D160" s="244"/>
      <c r="E160" s="244"/>
      <c r="F160" s="244"/>
      <c r="G160" s="244"/>
    </row>
    <row r="161" spans="1:7">
      <c r="A161" s="244"/>
      <c r="B161" s="244" t="s">
        <v>294</v>
      </c>
      <c r="C161" s="244">
        <v>5</v>
      </c>
      <c r="D161" s="244"/>
      <c r="E161" s="244"/>
      <c r="F161" s="244"/>
      <c r="G161" s="244"/>
    </row>
    <row r="162" spans="1:7">
      <c r="A162" s="244"/>
      <c r="B162" s="244" t="s">
        <v>427</v>
      </c>
      <c r="C162" s="244">
        <v>5</v>
      </c>
      <c r="D162" s="244"/>
      <c r="E162" s="244"/>
      <c r="F162" s="244"/>
      <c r="G162" s="244"/>
    </row>
    <row r="163" spans="1:7">
      <c r="A163" s="244"/>
      <c r="B163" s="244" t="s">
        <v>428</v>
      </c>
      <c r="C163" s="244">
        <v>6</v>
      </c>
      <c r="D163" s="244"/>
      <c r="E163" s="244"/>
      <c r="F163" s="244"/>
      <c r="G163" s="244"/>
    </row>
    <row r="164" spans="1:7">
      <c r="A164" s="244"/>
      <c r="B164" s="244" t="s">
        <v>290</v>
      </c>
      <c r="C164" s="244">
        <v>6</v>
      </c>
      <c r="D164" s="244"/>
      <c r="E164" s="244"/>
      <c r="F164" s="244"/>
      <c r="G164" s="244"/>
    </row>
    <row r="165" spans="1:7">
      <c r="A165" s="244"/>
      <c r="B165" s="244" t="s">
        <v>429</v>
      </c>
      <c r="C165" s="244">
        <v>6</v>
      </c>
      <c r="D165" s="244"/>
      <c r="E165" s="244"/>
      <c r="F165" s="244"/>
      <c r="G165" s="244"/>
    </row>
    <row r="166" spans="1:7">
      <c r="A166" s="244"/>
      <c r="B166" s="244" t="s">
        <v>430</v>
      </c>
      <c r="C166" s="244">
        <v>7</v>
      </c>
      <c r="D166" s="244"/>
      <c r="E166" s="244"/>
      <c r="F166" s="244"/>
      <c r="G166" s="244"/>
    </row>
    <row r="167" spans="1:7">
      <c r="A167" s="244"/>
      <c r="B167" s="244" t="s">
        <v>431</v>
      </c>
      <c r="C167" s="244">
        <v>9</v>
      </c>
      <c r="D167" s="94"/>
      <c r="E167" s="94"/>
      <c r="F167" s="244"/>
      <c r="G167" s="244"/>
    </row>
    <row r="168" spans="1:7">
      <c r="A168" s="244"/>
      <c r="B168" s="244" t="s">
        <v>432</v>
      </c>
      <c r="C168" s="244">
        <v>9</v>
      </c>
      <c r="D168" s="94"/>
      <c r="E168" s="94"/>
      <c r="F168" s="244"/>
      <c r="G168" s="244"/>
    </row>
    <row r="169" spans="1:7">
      <c r="A169" s="244"/>
      <c r="B169" s="244" t="s">
        <v>433</v>
      </c>
      <c r="C169" s="244">
        <v>10</v>
      </c>
      <c r="D169" s="94"/>
      <c r="E169" s="94"/>
      <c r="F169" s="244"/>
      <c r="G169" s="244"/>
    </row>
    <row r="170" spans="1:7">
      <c r="A170" s="244"/>
      <c r="B170" s="244" t="s">
        <v>434</v>
      </c>
      <c r="C170" s="244">
        <v>13</v>
      </c>
      <c r="D170" s="94"/>
      <c r="E170" s="94"/>
      <c r="F170" s="244"/>
      <c r="G170" s="244"/>
    </row>
    <row r="171" spans="1:7">
      <c r="A171" s="244"/>
      <c r="B171" s="244" t="s">
        <v>435</v>
      </c>
      <c r="C171" s="244">
        <v>16</v>
      </c>
      <c r="D171" s="94"/>
      <c r="E171" s="94"/>
      <c r="F171" s="244"/>
      <c r="G171" s="244"/>
    </row>
    <row r="172" spans="1:7">
      <c r="A172" s="244"/>
      <c r="B172" s="244" t="s">
        <v>32</v>
      </c>
      <c r="C172" s="244">
        <v>39</v>
      </c>
      <c r="D172" s="94"/>
      <c r="E172" s="94"/>
      <c r="F172" s="244"/>
      <c r="G172" s="244"/>
    </row>
    <row r="173" spans="1:7">
      <c r="A173" s="244"/>
      <c r="B173" s="244" t="s">
        <v>436</v>
      </c>
      <c r="C173" s="244">
        <v>42</v>
      </c>
      <c r="D173" s="94"/>
      <c r="E173" s="94"/>
      <c r="F173" s="244"/>
      <c r="G173" s="244"/>
    </row>
    <row r="174" spans="1:7">
      <c r="A174" s="244"/>
      <c r="B174" s="244" t="s">
        <v>299</v>
      </c>
      <c r="C174" s="244">
        <v>44</v>
      </c>
      <c r="D174" s="32"/>
      <c r="E174" s="32"/>
      <c r="F174" s="244"/>
      <c r="G174" s="244"/>
    </row>
    <row r="175" spans="1:7">
      <c r="A175" s="244"/>
      <c r="B175" s="249"/>
      <c r="C175" s="32"/>
      <c r="D175" s="32"/>
      <c r="E175" s="32"/>
      <c r="F175" s="244"/>
      <c r="G175" s="244"/>
    </row>
    <row r="176" spans="1:7" ht="24.65" customHeight="1">
      <c r="A176" s="429" t="s">
        <v>437</v>
      </c>
      <c r="B176" s="413"/>
      <c r="C176" s="413"/>
      <c r="D176" s="413"/>
      <c r="E176" s="413"/>
      <c r="F176" s="413"/>
      <c r="G176" s="413"/>
    </row>
  </sheetData>
  <sortState ref="A4:F24">
    <sortCondition ref="C4:C24"/>
  </sortState>
  <mergeCells count="14">
    <mergeCell ref="A176:G176"/>
    <mergeCell ref="A97:G97"/>
    <mergeCell ref="A1:H1"/>
    <mergeCell ref="A34:H34"/>
    <mergeCell ref="A126:G126"/>
    <mergeCell ref="A58:H58"/>
    <mergeCell ref="A87:I87"/>
    <mergeCell ref="A85:G85"/>
    <mergeCell ref="A100:H100"/>
    <mergeCell ref="A84:G84"/>
    <mergeCell ref="A96:G96"/>
    <mergeCell ref="A128:H128"/>
    <mergeCell ref="A145:G145"/>
    <mergeCell ref="A147:H147"/>
  </mergeCells>
  <hyperlinks>
    <hyperlink ref="A31" r:id="rId1" display="https://www.njsp.org/ucr/uniform-crime-reports.shtml"/>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3"/>
  <sheetViews>
    <sheetView zoomScale="60" zoomScaleNormal="60" workbookViewId="0">
      <selection activeCell="E163" sqref="E163"/>
    </sheetView>
  </sheetViews>
  <sheetFormatPr defaultColWidth="8.81640625" defaultRowHeight="14.5"/>
  <cols>
    <col min="2" max="2" width="22.1796875" customWidth="1"/>
    <col min="9" max="9" width="16.453125" customWidth="1"/>
  </cols>
  <sheetData>
    <row r="1" spans="1:9" s="74" customFormat="1">
      <c r="A1" s="409" t="s">
        <v>527</v>
      </c>
      <c r="B1" s="409"/>
      <c r="C1" s="409"/>
      <c r="D1" s="409"/>
      <c r="E1" s="409"/>
      <c r="F1" s="409"/>
      <c r="G1" s="409"/>
      <c r="H1" s="409"/>
      <c r="I1" s="409"/>
    </row>
    <row r="3" spans="1:9" ht="24">
      <c r="A3" s="163"/>
      <c r="B3" s="163"/>
      <c r="C3" s="71" t="s">
        <v>206</v>
      </c>
      <c r="D3" s="60" t="s">
        <v>69</v>
      </c>
      <c r="E3" s="69"/>
      <c r="F3" s="69"/>
      <c r="G3" s="69"/>
      <c r="H3" s="69"/>
      <c r="I3" s="68"/>
    </row>
    <row r="4" spans="1:9">
      <c r="A4" s="163"/>
      <c r="B4" s="279" t="s">
        <v>18</v>
      </c>
      <c r="C4" s="279">
        <v>570</v>
      </c>
      <c r="D4" s="280"/>
      <c r="E4" s="69"/>
      <c r="F4" s="69"/>
      <c r="G4" s="69"/>
      <c r="H4" s="69"/>
      <c r="I4" s="68"/>
    </row>
    <row r="5" spans="1:9">
      <c r="A5" s="163"/>
      <c r="B5" s="279" t="s">
        <v>34</v>
      </c>
      <c r="C5" s="279">
        <v>773</v>
      </c>
      <c r="D5" s="280"/>
      <c r="E5" s="69"/>
      <c r="F5" s="69"/>
      <c r="G5" s="69"/>
      <c r="H5" s="69"/>
      <c r="I5" s="68"/>
    </row>
    <row r="6" spans="1:9">
      <c r="A6" s="163"/>
      <c r="B6" s="279" t="s">
        <v>21</v>
      </c>
      <c r="C6" s="258">
        <v>1265</v>
      </c>
      <c r="D6" s="280"/>
      <c r="E6" s="69"/>
      <c r="F6" s="69"/>
      <c r="G6" s="69"/>
      <c r="H6" s="69"/>
      <c r="I6" s="68"/>
    </row>
    <row r="7" spans="1:9">
      <c r="A7" s="163"/>
      <c r="B7" s="279" t="s">
        <v>27</v>
      </c>
      <c r="C7" s="258">
        <v>1311</v>
      </c>
      <c r="D7" s="280"/>
      <c r="E7" s="69"/>
      <c r="F7" s="69"/>
      <c r="G7" s="69"/>
      <c r="H7" s="69"/>
      <c r="I7" s="68"/>
    </row>
    <row r="8" spans="1:9">
      <c r="A8" s="163"/>
      <c r="B8" s="279" t="s">
        <v>31</v>
      </c>
      <c r="C8" s="258">
        <v>1339</v>
      </c>
      <c r="D8" s="280"/>
      <c r="E8" s="69"/>
      <c r="F8" s="69"/>
      <c r="G8" s="69"/>
      <c r="H8" s="69"/>
      <c r="I8" s="68"/>
    </row>
    <row r="9" spans="1:9">
      <c r="A9" s="163"/>
      <c r="B9" s="279" t="s">
        <v>19</v>
      </c>
      <c r="C9" s="258">
        <v>1802</v>
      </c>
      <c r="D9" s="280"/>
      <c r="E9" s="69"/>
      <c r="F9" s="69"/>
      <c r="G9" s="69"/>
      <c r="H9" s="69"/>
      <c r="I9" s="68"/>
    </row>
    <row r="10" spans="1:9">
      <c r="A10" s="163"/>
      <c r="B10" s="279" t="s">
        <v>20</v>
      </c>
      <c r="C10" s="258">
        <v>1840</v>
      </c>
      <c r="D10" s="280"/>
      <c r="E10" s="69"/>
      <c r="F10" s="69"/>
      <c r="G10" s="69"/>
      <c r="H10" s="69"/>
      <c r="I10" s="68"/>
    </row>
    <row r="11" spans="1:9">
      <c r="A11" s="163"/>
      <c r="B11" s="279" t="s">
        <v>29</v>
      </c>
      <c r="C11" s="258">
        <v>2139</v>
      </c>
      <c r="D11" s="280"/>
      <c r="E11" s="69"/>
      <c r="F11" s="69"/>
      <c r="G11" s="69"/>
      <c r="H11" s="69"/>
      <c r="I11" s="68"/>
    </row>
    <row r="12" spans="1:9">
      <c r="A12" s="163"/>
      <c r="B12" s="279" t="s">
        <v>26</v>
      </c>
      <c r="C12" s="258">
        <v>2417</v>
      </c>
      <c r="D12" s="280"/>
      <c r="E12" s="69"/>
      <c r="F12" s="69"/>
      <c r="G12" s="69"/>
      <c r="H12" s="69"/>
      <c r="I12" s="68"/>
    </row>
    <row r="13" spans="1:9">
      <c r="A13" s="163"/>
      <c r="B13" s="279" t="s">
        <v>37</v>
      </c>
      <c r="C13" s="279">
        <v>2451</v>
      </c>
      <c r="D13" s="280"/>
      <c r="E13" s="69"/>
      <c r="F13" s="69"/>
      <c r="G13" s="69"/>
      <c r="H13" s="69"/>
      <c r="I13" s="68"/>
    </row>
    <row r="14" spans="1:9">
      <c r="A14" s="163"/>
      <c r="B14" s="279" t="s">
        <v>38</v>
      </c>
      <c r="C14" s="258">
        <v>2510</v>
      </c>
      <c r="D14" s="280"/>
      <c r="E14" s="69"/>
      <c r="F14" s="69"/>
      <c r="G14" s="69"/>
      <c r="H14" s="69"/>
      <c r="I14" s="68"/>
    </row>
    <row r="15" spans="1:9">
      <c r="A15" s="163"/>
      <c r="B15" s="279" t="s">
        <v>36</v>
      </c>
      <c r="C15" s="258">
        <v>2656</v>
      </c>
      <c r="D15" s="280"/>
      <c r="E15" s="69"/>
      <c r="F15" s="69"/>
      <c r="G15" s="69"/>
      <c r="H15" s="69"/>
      <c r="I15" s="68"/>
    </row>
    <row r="16" spans="1:9">
      <c r="A16" s="163"/>
      <c r="B16" s="279" t="s">
        <v>28</v>
      </c>
      <c r="C16" s="258">
        <v>3054</v>
      </c>
      <c r="D16" s="280"/>
      <c r="E16" s="69"/>
      <c r="F16" s="69"/>
      <c r="G16" s="69"/>
      <c r="H16" s="69"/>
      <c r="I16" s="68"/>
    </row>
    <row r="17" spans="1:9">
      <c r="A17" s="163"/>
      <c r="B17" s="279" t="s">
        <v>35</v>
      </c>
      <c r="C17" s="279">
        <v>3187</v>
      </c>
      <c r="D17" s="267"/>
      <c r="E17" s="32"/>
      <c r="F17" s="32"/>
      <c r="G17" s="32"/>
      <c r="H17" s="32"/>
      <c r="I17" s="163"/>
    </row>
    <row r="18" spans="1:9">
      <c r="A18" s="163"/>
      <c r="B18" s="279" t="s">
        <v>23</v>
      </c>
      <c r="C18" s="258">
        <v>3410</v>
      </c>
      <c r="E18" s="32"/>
      <c r="F18" s="32"/>
      <c r="G18" s="32"/>
      <c r="H18" s="32"/>
      <c r="I18" s="163"/>
    </row>
    <row r="19" spans="1:9">
      <c r="A19" s="163"/>
      <c r="B19" s="279" t="s">
        <v>24</v>
      </c>
      <c r="C19" s="258">
        <v>3514</v>
      </c>
      <c r="D19" s="279"/>
      <c r="E19" s="32"/>
      <c r="F19" s="32"/>
      <c r="G19" s="32"/>
      <c r="H19" s="32"/>
      <c r="I19" s="163"/>
    </row>
    <row r="20" spans="1:9">
      <c r="A20" s="163"/>
      <c r="B20" s="279" t="s">
        <v>22</v>
      </c>
      <c r="C20" s="258">
        <v>3747</v>
      </c>
      <c r="D20" s="279"/>
      <c r="E20" s="32"/>
      <c r="F20" s="32"/>
      <c r="G20" s="32"/>
      <c r="H20" s="32"/>
      <c r="I20" s="163"/>
    </row>
    <row r="21" spans="1:9">
      <c r="A21" s="163"/>
      <c r="B21" s="279" t="s">
        <v>25</v>
      </c>
      <c r="C21" s="258">
        <v>4336</v>
      </c>
      <c r="D21" s="279"/>
      <c r="E21" s="32"/>
      <c r="F21" s="32"/>
      <c r="G21" s="32"/>
      <c r="H21" s="32"/>
      <c r="I21" s="163"/>
    </row>
    <row r="22" spans="1:9">
      <c r="A22" s="163"/>
      <c r="B22" s="279" t="s">
        <v>30</v>
      </c>
      <c r="C22" s="258">
        <v>4372</v>
      </c>
      <c r="D22" s="33"/>
      <c r="E22" s="32"/>
      <c r="F22" s="32"/>
      <c r="G22" s="32"/>
      <c r="H22" s="32"/>
      <c r="I22" s="163"/>
    </row>
    <row r="23" spans="1:9">
      <c r="A23" s="163"/>
      <c r="B23" s="33" t="s">
        <v>33</v>
      </c>
      <c r="D23" s="294">
        <v>6420</v>
      </c>
      <c r="E23" s="32"/>
      <c r="F23" s="32"/>
      <c r="G23" s="32"/>
      <c r="H23" s="32"/>
      <c r="I23" s="163"/>
    </row>
    <row r="24" spans="1:9">
      <c r="A24" s="163"/>
      <c r="B24" s="279" t="s">
        <v>32</v>
      </c>
      <c r="C24" s="258">
        <v>6532</v>
      </c>
      <c r="D24" s="279"/>
      <c r="E24" s="32"/>
      <c r="F24" s="32"/>
      <c r="G24" s="32"/>
      <c r="H24" s="32"/>
      <c r="I24" s="163"/>
    </row>
    <row r="25" spans="1:9">
      <c r="A25" s="163"/>
      <c r="B25" s="82" t="s">
        <v>52</v>
      </c>
      <c r="C25" s="258">
        <v>59645</v>
      </c>
      <c r="D25" s="279"/>
      <c r="E25" s="32"/>
      <c r="F25" s="32"/>
      <c r="G25" s="32"/>
      <c r="H25" s="32"/>
      <c r="I25" s="163"/>
    </row>
    <row r="27" spans="1:9" ht="14.25" customHeight="1">
      <c r="A27" s="410" t="s">
        <v>207</v>
      </c>
      <c r="B27" s="410"/>
      <c r="C27" s="410"/>
      <c r="D27" s="410"/>
      <c r="E27" s="410"/>
      <c r="F27" s="410"/>
      <c r="G27" s="410"/>
      <c r="H27" s="410"/>
      <c r="I27" s="6"/>
    </row>
    <row r="28" spans="1:9" ht="25.4" customHeight="1">
      <c r="A28" s="410" t="s">
        <v>402</v>
      </c>
      <c r="B28" s="410"/>
      <c r="C28" s="410"/>
      <c r="D28" s="410"/>
      <c r="E28" s="410"/>
      <c r="F28" s="410"/>
      <c r="G28" s="410"/>
      <c r="H28" s="410"/>
      <c r="I28" s="6"/>
    </row>
    <row r="29" spans="1:9">
      <c r="A29" s="186"/>
      <c r="B29" s="186"/>
      <c r="C29" s="186"/>
      <c r="D29" s="186"/>
      <c r="E29" s="186"/>
      <c r="F29" s="186"/>
      <c r="G29" s="186"/>
      <c r="H29" s="186"/>
      <c r="I29" s="6"/>
    </row>
    <row r="30" spans="1:9" s="74" customFormat="1">
      <c r="A30" s="409" t="s">
        <v>348</v>
      </c>
      <c r="B30" s="409"/>
      <c r="C30" s="409"/>
      <c r="D30" s="409"/>
      <c r="E30" s="409"/>
      <c r="F30" s="409"/>
      <c r="G30" s="409"/>
      <c r="H30" s="409"/>
      <c r="I30" s="409"/>
    </row>
    <row r="32" spans="1:9" ht="24">
      <c r="A32" s="163"/>
      <c r="B32" s="163"/>
      <c r="C32" s="71" t="s">
        <v>206</v>
      </c>
      <c r="D32" s="60"/>
      <c r="E32" s="60"/>
      <c r="F32" s="60"/>
      <c r="G32" s="60"/>
      <c r="H32" s="69"/>
      <c r="I32" s="68"/>
    </row>
    <row r="33" spans="1:9">
      <c r="A33" s="163"/>
      <c r="B33" s="109">
        <v>2015</v>
      </c>
      <c r="C33" s="278">
        <v>6075</v>
      </c>
      <c r="D33" s="32"/>
      <c r="E33" s="32"/>
      <c r="F33" s="32"/>
      <c r="G33" s="32"/>
      <c r="H33" s="33"/>
      <c r="I33" s="163"/>
    </row>
    <row r="34" spans="1:9">
      <c r="A34" s="163"/>
      <c r="B34" s="109">
        <v>2016</v>
      </c>
      <c r="C34" s="278">
        <v>6437</v>
      </c>
      <c r="D34" s="32"/>
      <c r="E34" s="32"/>
      <c r="F34" s="32"/>
      <c r="G34" s="32"/>
      <c r="H34" s="33"/>
      <c r="I34" s="163"/>
    </row>
    <row r="35" spans="1:9">
      <c r="A35" s="163"/>
      <c r="B35" s="109">
        <v>2017</v>
      </c>
      <c r="C35" s="278">
        <v>6210</v>
      </c>
      <c r="D35" s="32"/>
      <c r="E35" s="32"/>
      <c r="F35" s="32"/>
      <c r="G35" s="32"/>
      <c r="H35" s="33"/>
      <c r="I35" s="163"/>
    </row>
    <row r="36" spans="1:9">
      <c r="A36" s="163"/>
      <c r="B36" s="270">
        <v>2018</v>
      </c>
      <c r="C36" s="278">
        <v>6677</v>
      </c>
      <c r="D36" s="32"/>
      <c r="E36" s="32"/>
      <c r="F36" s="32"/>
      <c r="G36" s="32"/>
      <c r="H36" s="33"/>
      <c r="I36" s="163"/>
    </row>
    <row r="37" spans="1:9">
      <c r="A37" s="163"/>
      <c r="B37" s="270">
        <v>2019</v>
      </c>
      <c r="C37" s="278">
        <v>6420</v>
      </c>
      <c r="D37" s="32"/>
      <c r="E37" s="32"/>
      <c r="F37" s="32"/>
      <c r="G37" s="32"/>
      <c r="H37" s="33"/>
      <c r="I37" s="163"/>
    </row>
    <row r="39" spans="1:9" ht="14.25" customHeight="1">
      <c r="A39" s="410" t="s">
        <v>207</v>
      </c>
      <c r="B39" s="410"/>
      <c r="C39" s="410"/>
      <c r="D39" s="410"/>
      <c r="E39" s="410"/>
      <c r="F39" s="410"/>
      <c r="G39" s="410"/>
      <c r="H39" s="410"/>
      <c r="I39" s="6"/>
    </row>
    <row r="40" spans="1:9" ht="25.4" customHeight="1">
      <c r="A40" s="410" t="s">
        <v>402</v>
      </c>
      <c r="B40" s="410"/>
      <c r="C40" s="410"/>
      <c r="D40" s="410"/>
      <c r="E40" s="410"/>
      <c r="F40" s="410"/>
      <c r="G40" s="410"/>
      <c r="H40" s="410"/>
      <c r="I40" s="6"/>
    </row>
    <row r="41" spans="1:9">
      <c r="A41" s="186"/>
      <c r="B41" s="186"/>
      <c r="C41" s="186"/>
      <c r="D41" s="186"/>
      <c r="E41" s="186"/>
      <c r="F41" s="186"/>
      <c r="G41" s="186"/>
      <c r="H41" s="186"/>
      <c r="I41" s="6"/>
    </row>
    <row r="42" spans="1:9" s="74" customFormat="1">
      <c r="A42" s="409" t="s">
        <v>528</v>
      </c>
      <c r="B42" s="409"/>
      <c r="C42" s="409"/>
      <c r="D42" s="409"/>
      <c r="E42" s="409"/>
      <c r="F42" s="409"/>
      <c r="G42" s="409"/>
      <c r="H42" s="409"/>
      <c r="I42" s="409"/>
    </row>
    <row r="44" spans="1:9">
      <c r="A44" s="163"/>
      <c r="B44" s="163"/>
      <c r="C44" s="69">
        <v>2013</v>
      </c>
      <c r="D44" s="69">
        <v>2014</v>
      </c>
      <c r="E44" s="69">
        <v>2015</v>
      </c>
      <c r="F44" s="68">
        <v>2016</v>
      </c>
      <c r="G44" s="280">
        <v>2017</v>
      </c>
      <c r="H44" s="280">
        <v>2018</v>
      </c>
      <c r="I44" s="280">
        <v>2019</v>
      </c>
    </row>
    <row r="45" spans="1:9">
      <c r="A45" s="163"/>
      <c r="B45" t="s">
        <v>299</v>
      </c>
      <c r="C45" s="279">
        <v>2236</v>
      </c>
      <c r="D45" s="279">
        <v>2728</v>
      </c>
      <c r="E45" s="279">
        <v>2517</v>
      </c>
      <c r="F45" s="278">
        <v>2709</v>
      </c>
      <c r="G45" s="296">
        <v>2964</v>
      </c>
      <c r="H45" s="296">
        <v>3342</v>
      </c>
      <c r="I45" s="296">
        <v>3304</v>
      </c>
    </row>
    <row r="46" spans="1:9">
      <c r="A46" s="163"/>
      <c r="B46" t="s">
        <v>290</v>
      </c>
      <c r="C46" s="279">
        <v>854</v>
      </c>
      <c r="D46" s="279">
        <v>1081</v>
      </c>
      <c r="E46" s="279">
        <v>1132</v>
      </c>
      <c r="F46" s="278">
        <v>1266</v>
      </c>
      <c r="G46" s="296">
        <v>1105</v>
      </c>
      <c r="H46" s="296">
        <v>1112</v>
      </c>
      <c r="I46" s="296">
        <v>1276</v>
      </c>
    </row>
    <row r="47" spans="1:9">
      <c r="A47" s="163"/>
      <c r="B47" t="s">
        <v>294</v>
      </c>
      <c r="C47" s="279">
        <v>639</v>
      </c>
      <c r="D47" s="279">
        <v>671</v>
      </c>
      <c r="E47" s="279">
        <v>838</v>
      </c>
      <c r="F47">
        <v>756</v>
      </c>
      <c r="G47" s="295">
        <v>553</v>
      </c>
      <c r="H47" s="295">
        <v>665</v>
      </c>
      <c r="I47" s="295">
        <v>314</v>
      </c>
    </row>
    <row r="48" spans="1:9">
      <c r="A48" s="163"/>
      <c r="B48" t="s">
        <v>306</v>
      </c>
      <c r="C48" s="279">
        <v>66</v>
      </c>
      <c r="D48" s="279">
        <v>59</v>
      </c>
      <c r="E48" s="279">
        <v>127</v>
      </c>
      <c r="F48">
        <v>172</v>
      </c>
      <c r="G48" s="295">
        <v>201</v>
      </c>
      <c r="H48" s="295">
        <v>248</v>
      </c>
      <c r="I48" s="295">
        <v>243</v>
      </c>
    </row>
    <row r="49" spans="1:9" s="163" customFormat="1">
      <c r="B49" t="s">
        <v>301</v>
      </c>
      <c r="C49" s="279">
        <v>200</v>
      </c>
      <c r="D49" s="279">
        <v>243</v>
      </c>
      <c r="E49" s="279">
        <v>192</v>
      </c>
      <c r="F49">
        <v>264</v>
      </c>
      <c r="G49" s="295">
        <v>204</v>
      </c>
      <c r="H49" s="295">
        <v>206</v>
      </c>
      <c r="I49" s="295">
        <v>236</v>
      </c>
    </row>
    <row r="50" spans="1:9" s="163" customFormat="1">
      <c r="B50" t="s">
        <v>286</v>
      </c>
      <c r="C50" s="279">
        <v>211</v>
      </c>
      <c r="D50" s="279">
        <v>217</v>
      </c>
      <c r="E50" s="279">
        <v>250</v>
      </c>
      <c r="F50" s="348">
        <v>289</v>
      </c>
      <c r="G50" s="295">
        <v>249</v>
      </c>
      <c r="H50" s="295">
        <v>249</v>
      </c>
      <c r="I50" s="295">
        <v>191</v>
      </c>
    </row>
    <row r="51" spans="1:9" s="163" customFormat="1">
      <c r="B51" t="s">
        <v>289</v>
      </c>
      <c r="C51" s="279">
        <v>166</v>
      </c>
      <c r="D51" s="279">
        <v>176</v>
      </c>
      <c r="E51" s="279">
        <v>235</v>
      </c>
      <c r="F51">
        <v>217</v>
      </c>
      <c r="G51" s="295">
        <v>128</v>
      </c>
      <c r="H51" s="295">
        <v>145</v>
      </c>
      <c r="I51" s="295">
        <v>191</v>
      </c>
    </row>
    <row r="52" spans="1:9" s="163" customFormat="1">
      <c r="B52" t="s">
        <v>285</v>
      </c>
      <c r="C52" s="279">
        <v>246</v>
      </c>
      <c r="D52" s="279">
        <v>211</v>
      </c>
      <c r="E52" s="279">
        <v>231</v>
      </c>
      <c r="F52">
        <v>211</v>
      </c>
      <c r="G52" s="295">
        <v>253</v>
      </c>
      <c r="H52" s="295">
        <v>198</v>
      </c>
      <c r="I52" s="295">
        <v>179</v>
      </c>
    </row>
    <row r="53" spans="1:9" s="163" customFormat="1">
      <c r="B53" t="s">
        <v>298</v>
      </c>
      <c r="C53" s="279">
        <v>137</v>
      </c>
      <c r="D53" s="279">
        <v>119</v>
      </c>
      <c r="E53" s="279">
        <v>135</v>
      </c>
      <c r="F53">
        <v>138</v>
      </c>
      <c r="G53" s="295">
        <v>138</v>
      </c>
      <c r="H53" s="295">
        <v>123</v>
      </c>
      <c r="I53" s="295">
        <v>128</v>
      </c>
    </row>
    <row r="54" spans="1:9" s="163" customFormat="1">
      <c r="B54" t="s">
        <v>295</v>
      </c>
      <c r="C54" s="279">
        <v>38</v>
      </c>
      <c r="D54" s="279">
        <v>21</v>
      </c>
      <c r="E54" s="279">
        <v>11</v>
      </c>
      <c r="F54">
        <v>39</v>
      </c>
      <c r="G54" s="295">
        <v>48</v>
      </c>
      <c r="H54" s="295">
        <v>57</v>
      </c>
      <c r="I54" s="295">
        <v>55</v>
      </c>
    </row>
    <row r="55" spans="1:9">
      <c r="A55" s="163"/>
      <c r="B55" t="s">
        <v>297</v>
      </c>
      <c r="C55" s="279">
        <v>57</v>
      </c>
      <c r="D55" s="279">
        <v>58</v>
      </c>
      <c r="E55" s="279">
        <v>51</v>
      </c>
      <c r="F55">
        <v>41</v>
      </c>
      <c r="G55" s="295">
        <v>41</v>
      </c>
      <c r="H55" s="295">
        <v>57</v>
      </c>
      <c r="I55" s="295">
        <v>43</v>
      </c>
    </row>
    <row r="56" spans="1:9">
      <c r="A56" s="163"/>
      <c r="B56" t="s">
        <v>305</v>
      </c>
      <c r="C56" s="279">
        <v>39</v>
      </c>
      <c r="D56" s="279">
        <v>33</v>
      </c>
      <c r="E56" s="279">
        <v>37</v>
      </c>
      <c r="F56">
        <v>51</v>
      </c>
      <c r="G56" s="295">
        <v>62</v>
      </c>
      <c r="H56" s="295">
        <v>51</v>
      </c>
      <c r="I56" s="295">
        <v>41</v>
      </c>
    </row>
    <row r="57" spans="1:9">
      <c r="A57" s="163"/>
      <c r="B57" t="s">
        <v>296</v>
      </c>
      <c r="C57" s="279">
        <v>75</v>
      </c>
      <c r="D57" s="279">
        <v>73</v>
      </c>
      <c r="E57" s="279">
        <v>55</v>
      </c>
      <c r="F57">
        <v>54</v>
      </c>
      <c r="G57" s="295">
        <v>62</v>
      </c>
      <c r="H57" s="295">
        <v>48</v>
      </c>
      <c r="I57" s="295">
        <v>38</v>
      </c>
    </row>
    <row r="58" spans="1:9">
      <c r="A58" s="163"/>
      <c r="B58" t="s">
        <v>292</v>
      </c>
      <c r="C58" s="279">
        <v>40</v>
      </c>
      <c r="D58" s="279">
        <v>37</v>
      </c>
      <c r="E58" s="279">
        <v>43</v>
      </c>
      <c r="F58">
        <v>31</v>
      </c>
      <c r="G58" s="295">
        <v>33</v>
      </c>
      <c r="H58" s="295">
        <v>25</v>
      </c>
      <c r="I58" s="295">
        <v>32</v>
      </c>
    </row>
    <row r="59" spans="1:9">
      <c r="A59" s="163"/>
      <c r="B59" t="s">
        <v>287</v>
      </c>
      <c r="C59" s="279">
        <v>63</v>
      </c>
      <c r="D59" s="279">
        <v>50</v>
      </c>
      <c r="E59" s="279">
        <v>47</v>
      </c>
      <c r="F59" s="348">
        <v>41</v>
      </c>
      <c r="G59" s="295">
        <v>41</v>
      </c>
      <c r="H59" s="295">
        <v>28</v>
      </c>
      <c r="I59" s="295">
        <v>28</v>
      </c>
    </row>
    <row r="60" spans="1:9">
      <c r="A60" s="163"/>
      <c r="B60" t="s">
        <v>293</v>
      </c>
      <c r="C60" s="279">
        <v>22</v>
      </c>
      <c r="D60" s="279">
        <v>25</v>
      </c>
      <c r="E60" s="279">
        <v>33</v>
      </c>
      <c r="F60">
        <v>18</v>
      </c>
      <c r="G60" s="295">
        <v>9</v>
      </c>
      <c r="H60" s="295">
        <v>16</v>
      </c>
      <c r="I60" s="295">
        <v>26</v>
      </c>
    </row>
    <row r="61" spans="1:9">
      <c r="A61" s="163"/>
      <c r="B61" t="s">
        <v>307</v>
      </c>
      <c r="C61" s="279">
        <v>48</v>
      </c>
      <c r="D61" s="279">
        <v>41</v>
      </c>
      <c r="E61" s="279">
        <v>40</v>
      </c>
      <c r="F61">
        <v>52</v>
      </c>
      <c r="G61" s="295">
        <v>28</v>
      </c>
      <c r="H61" s="295">
        <v>30</v>
      </c>
      <c r="I61" s="295">
        <v>25</v>
      </c>
    </row>
    <row r="62" spans="1:9">
      <c r="A62" s="163"/>
      <c r="B62" t="s">
        <v>304</v>
      </c>
      <c r="C62" s="279">
        <v>27</v>
      </c>
      <c r="D62" s="279">
        <v>25</v>
      </c>
      <c r="E62" s="279">
        <v>35</v>
      </c>
      <c r="F62">
        <v>23</v>
      </c>
      <c r="G62" s="295">
        <v>22</v>
      </c>
      <c r="H62" s="295">
        <v>28</v>
      </c>
      <c r="I62" s="295">
        <v>22</v>
      </c>
    </row>
    <row r="63" spans="1:9">
      <c r="A63" s="163"/>
      <c r="B63" t="s">
        <v>288</v>
      </c>
      <c r="C63" s="279">
        <v>50</v>
      </c>
      <c r="D63" s="279">
        <v>43</v>
      </c>
      <c r="E63" s="279">
        <v>45</v>
      </c>
      <c r="F63">
        <v>41</v>
      </c>
      <c r="G63" s="295">
        <v>43</v>
      </c>
      <c r="H63" s="295">
        <v>37</v>
      </c>
      <c r="I63" s="295">
        <v>21</v>
      </c>
    </row>
    <row r="64" spans="1:9">
      <c r="A64" s="163"/>
      <c r="B64" t="s">
        <v>302</v>
      </c>
      <c r="C64" s="279">
        <v>15</v>
      </c>
      <c r="D64" s="279">
        <v>26</v>
      </c>
      <c r="E64" s="279">
        <v>18</v>
      </c>
      <c r="F64">
        <v>20</v>
      </c>
      <c r="G64" s="295">
        <v>21</v>
      </c>
      <c r="H64" s="295">
        <v>10</v>
      </c>
      <c r="I64" s="295">
        <v>18</v>
      </c>
    </row>
    <row r="65" spans="1:31">
      <c r="A65" s="163"/>
      <c r="B65" t="s">
        <v>300</v>
      </c>
      <c r="C65" s="279">
        <v>5</v>
      </c>
      <c r="D65" s="279">
        <v>2</v>
      </c>
      <c r="E65" s="279">
        <v>2</v>
      </c>
      <c r="F65">
        <v>3</v>
      </c>
      <c r="G65" s="295">
        <v>1</v>
      </c>
      <c r="H65" s="348"/>
      <c r="I65" s="295">
        <v>6</v>
      </c>
    </row>
    <row r="66" spans="1:31">
      <c r="A66" s="163"/>
      <c r="B66" t="s">
        <v>291</v>
      </c>
      <c r="C66" s="279">
        <v>8</v>
      </c>
      <c r="D66" s="279">
        <v>1</v>
      </c>
      <c r="E66" s="279">
        <v>1</v>
      </c>
      <c r="F66">
        <v>1</v>
      </c>
      <c r="G66" s="295">
        <v>4</v>
      </c>
      <c r="H66" s="295">
        <v>1</v>
      </c>
      <c r="I66" s="295">
        <v>1</v>
      </c>
    </row>
    <row r="67" spans="1:31" s="163" customFormat="1">
      <c r="B67" s="211"/>
      <c r="C67" s="32"/>
      <c r="D67" s="32"/>
      <c r="E67" s="32"/>
      <c r="F67" s="32"/>
      <c r="G67" s="32"/>
      <c r="H67" s="32"/>
      <c r="I67" s="211"/>
    </row>
    <row r="68" spans="1:31" s="163" customFormat="1">
      <c r="B68" s="211"/>
      <c r="C68" s="32"/>
      <c r="D68" s="32"/>
      <c r="E68" s="32"/>
      <c r="F68" s="32"/>
      <c r="G68" s="32"/>
      <c r="H68" s="32"/>
      <c r="I68" s="211"/>
    </row>
    <row r="69" spans="1:31" s="163" customFormat="1">
      <c r="B69" s="211"/>
      <c r="C69" s="32"/>
      <c r="D69" s="32"/>
      <c r="E69" s="32"/>
      <c r="F69" s="32"/>
      <c r="G69" s="32"/>
      <c r="H69" s="32"/>
      <c r="I69" s="211"/>
    </row>
    <row r="70" spans="1:31" s="163" customFormat="1">
      <c r="B70" s="211"/>
      <c r="C70" s="32"/>
      <c r="D70" s="32"/>
      <c r="E70" s="32"/>
      <c r="F70" s="32"/>
      <c r="G70" s="32"/>
      <c r="H70" s="32"/>
      <c r="I70" s="211"/>
    </row>
    <row r="72" spans="1:31" s="163" customFormat="1">
      <c r="A72" s="211"/>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row>
    <row r="73" spans="1:31" s="163" customFormat="1">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row>
    <row r="74" spans="1:31" s="163" customFormat="1">
      <c r="A74" s="211"/>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row>
    <row r="75" spans="1:31" s="163" customFormat="1">
      <c r="A75" s="211"/>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row>
    <row r="76" spans="1:31" s="163" customFormat="1"/>
    <row r="77" spans="1:31" s="163" customFormat="1">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row>
    <row r="78" spans="1:31" s="163" customFormat="1">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row>
    <row r="79" spans="1:31" s="163" customFormat="1">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row>
    <row r="80" spans="1:31" s="163" customFormat="1">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row>
    <row r="81" spans="1:31" s="163" customFormat="1"/>
    <row r="82" spans="1:31" s="163" customFormat="1">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row>
    <row r="83" spans="1:31" s="163" customFormat="1">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row>
    <row r="84" spans="1:31" s="163" customFormat="1">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row>
    <row r="85" spans="1:31" s="163" customFormat="1">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row>
    <row r="86" spans="1:31" s="163" customFormat="1">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row>
    <row r="87" spans="1:31" s="163" customFormat="1">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row>
    <row r="88" spans="1:31" s="163" customFormat="1">
      <c r="A88" s="211"/>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row>
    <row r="89" spans="1:31" s="163" customFormat="1">
      <c r="A89" s="211"/>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row>
    <row r="90" spans="1:31" s="163" customFormat="1"/>
    <row r="91" spans="1:31" s="163" customFormat="1">
      <c r="A91" s="211"/>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row>
    <row r="92" spans="1:31" s="163" customFormat="1">
      <c r="A92" s="21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row>
    <row r="93" spans="1:31" s="163" customFormat="1">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row>
    <row r="94" spans="1:31" s="163" customFormat="1">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row>
    <row r="95" spans="1:31" s="163" customFormat="1"/>
    <row r="96" spans="1:31" s="163" customFormat="1">
      <c r="A96" s="21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row>
    <row r="97" spans="1:31" s="163" customFormat="1">
      <c r="A97" s="21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row>
    <row r="98" spans="1:31" s="163" customFormat="1">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row>
    <row r="99" spans="1:31" s="163" customFormat="1">
      <c r="A99" s="21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row>
    <row r="100" spans="1:31" s="163" customFormat="1"/>
    <row r="101" spans="1:31" s="163" customFormat="1">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row>
    <row r="102" spans="1:31" s="163" customFormat="1"/>
    <row r="103" spans="1:31" s="163" customFormat="1">
      <c r="A103" s="211"/>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row>
    <row r="104" spans="1:31" s="163" customFormat="1">
      <c r="A104" s="211"/>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row>
    <row r="105" spans="1:31" s="163" customFormat="1">
      <c r="A105" s="211"/>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row>
    <row r="106" spans="1:31" s="163" customFormat="1">
      <c r="A106" s="211"/>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row>
    <row r="107" spans="1:31" s="163" customForma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row>
    <row r="108" spans="1:31" s="163" customFormat="1">
      <c r="A108" s="211"/>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row>
    <row r="109" spans="1:31" s="163" customFormat="1">
      <c r="A109" s="211"/>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211"/>
    </row>
    <row r="110" spans="1:31" s="163" customFormat="1">
      <c r="A110" s="211"/>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1"/>
    </row>
    <row r="111" spans="1:31" s="163" customFormat="1"/>
    <row r="112" spans="1:31" s="163" customFormat="1">
      <c r="A112" s="211"/>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row>
    <row r="113" spans="1:31" s="163" customFormat="1">
      <c r="A113" s="211"/>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row>
    <row r="114" spans="1:31" s="163" customFormat="1">
      <c r="A114" s="211"/>
      <c r="B114" s="211"/>
      <c r="C114" s="211"/>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E114" s="211"/>
    </row>
    <row r="115" spans="1:31" s="163" customFormat="1">
      <c r="A115" s="211"/>
      <c r="B115" s="211"/>
      <c r="C115" s="211"/>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row>
    <row r="116" spans="1:31" ht="14.25" customHeight="1">
      <c r="A116" s="410" t="s">
        <v>207</v>
      </c>
      <c r="B116" s="410"/>
      <c r="C116" s="410"/>
      <c r="D116" s="410"/>
      <c r="E116" s="410"/>
      <c r="F116" s="410"/>
      <c r="G116" s="410"/>
      <c r="H116" s="410"/>
      <c r="I116" s="6"/>
    </row>
    <row r="117" spans="1:31" ht="25.4" customHeight="1">
      <c r="A117" s="410" t="s">
        <v>402</v>
      </c>
      <c r="B117" s="410"/>
      <c r="C117" s="410"/>
      <c r="D117" s="410"/>
      <c r="E117" s="410"/>
      <c r="F117" s="410"/>
      <c r="G117" s="410"/>
      <c r="H117" s="410"/>
      <c r="I117" s="6"/>
    </row>
    <row r="119" spans="1:31" s="74" customFormat="1">
      <c r="A119" s="409" t="s">
        <v>529</v>
      </c>
      <c r="B119" s="409"/>
      <c r="C119" s="409"/>
      <c r="D119" s="409"/>
      <c r="E119" s="409"/>
      <c r="F119" s="409"/>
      <c r="G119" s="409"/>
      <c r="H119" s="409"/>
      <c r="I119" s="409"/>
    </row>
    <row r="122" spans="1:31" ht="26.5" customHeight="1">
      <c r="A122" s="163"/>
      <c r="B122" s="260" t="s">
        <v>208</v>
      </c>
      <c r="C122" s="260">
        <v>2015</v>
      </c>
      <c r="D122" s="260">
        <v>2016</v>
      </c>
      <c r="E122" s="261">
        <v>2017</v>
      </c>
      <c r="F122" s="260">
        <v>2018</v>
      </c>
      <c r="G122" s="260">
        <v>2019</v>
      </c>
      <c r="H122" s="59"/>
      <c r="O122" s="59"/>
    </row>
    <row r="123" spans="1:31">
      <c r="A123" s="163"/>
      <c r="B123" s="257" t="s">
        <v>209</v>
      </c>
      <c r="C123" s="257">
        <v>49</v>
      </c>
      <c r="D123" s="257">
        <v>52</v>
      </c>
      <c r="E123" s="256">
        <v>48</v>
      </c>
      <c r="F123" s="256">
        <v>38</v>
      </c>
      <c r="G123" s="256">
        <v>39</v>
      </c>
      <c r="H123" s="163"/>
      <c r="O123" s="163"/>
    </row>
    <row r="124" spans="1:31">
      <c r="A124" s="163"/>
      <c r="B124" s="257" t="s">
        <v>210</v>
      </c>
      <c r="C124" s="258">
        <v>26413</v>
      </c>
      <c r="D124" s="258">
        <v>27222</v>
      </c>
      <c r="E124" s="256">
        <v>26349</v>
      </c>
      <c r="F124" s="256">
        <v>25882</v>
      </c>
      <c r="G124" s="256">
        <v>25693</v>
      </c>
      <c r="H124" s="163"/>
      <c r="O124" s="163"/>
    </row>
    <row r="125" spans="1:31">
      <c r="A125" s="163"/>
      <c r="B125" s="257" t="s">
        <v>211</v>
      </c>
      <c r="C125" s="258">
        <v>2614</v>
      </c>
      <c r="D125" s="258">
        <v>2442</v>
      </c>
      <c r="E125" s="256">
        <v>2140</v>
      </c>
      <c r="F125" s="256">
        <v>2162</v>
      </c>
      <c r="G125" s="256">
        <v>2040</v>
      </c>
      <c r="H125" s="163"/>
      <c r="O125" s="163"/>
    </row>
    <row r="126" spans="1:31">
      <c r="A126" s="163"/>
      <c r="B126" s="257" t="s">
        <v>212</v>
      </c>
      <c r="C126" s="257">
        <v>29</v>
      </c>
      <c r="D126" s="257">
        <v>13</v>
      </c>
      <c r="E126" s="256">
        <v>27</v>
      </c>
      <c r="F126" s="256">
        <v>22</v>
      </c>
      <c r="G126" s="256">
        <v>26</v>
      </c>
      <c r="H126" s="163"/>
      <c r="O126" s="163"/>
    </row>
    <row r="127" spans="1:31">
      <c r="A127" s="163"/>
      <c r="B127" s="257" t="s">
        <v>213</v>
      </c>
      <c r="C127" s="257">
        <v>129</v>
      </c>
      <c r="D127" s="257">
        <v>123</v>
      </c>
      <c r="E127" s="256">
        <v>110</v>
      </c>
      <c r="F127" s="256">
        <v>102</v>
      </c>
      <c r="G127" s="256">
        <v>129</v>
      </c>
      <c r="H127" s="163"/>
      <c r="O127" s="163"/>
    </row>
    <row r="128" spans="1:31">
      <c r="A128" s="163"/>
      <c r="B128" s="257" t="s">
        <v>214</v>
      </c>
      <c r="C128" s="257">
        <v>49</v>
      </c>
      <c r="D128" s="257">
        <v>44</v>
      </c>
      <c r="E128" s="256">
        <v>57</v>
      </c>
      <c r="F128" s="256">
        <v>52</v>
      </c>
      <c r="G128" s="256">
        <v>67</v>
      </c>
      <c r="H128" s="163"/>
      <c r="O128" s="163"/>
    </row>
    <row r="129" spans="1:15">
      <c r="A129" s="163"/>
      <c r="B129" s="257" t="s">
        <v>215</v>
      </c>
      <c r="C129" s="257">
        <v>204</v>
      </c>
      <c r="D129" s="257">
        <v>223</v>
      </c>
      <c r="E129" s="256">
        <v>212</v>
      </c>
      <c r="F129" s="256">
        <v>235</v>
      </c>
      <c r="G129" s="256">
        <v>224</v>
      </c>
      <c r="H129" s="163"/>
      <c r="O129" s="163"/>
    </row>
    <row r="130" spans="1:15">
      <c r="A130" s="163"/>
      <c r="B130" s="257" t="s">
        <v>216</v>
      </c>
      <c r="C130" s="257">
        <v>45</v>
      </c>
      <c r="D130" s="257">
        <v>38</v>
      </c>
      <c r="E130" s="256">
        <v>45</v>
      </c>
      <c r="F130" s="256">
        <v>59</v>
      </c>
      <c r="G130" s="256">
        <v>56</v>
      </c>
      <c r="H130" s="163"/>
      <c r="O130" s="163"/>
    </row>
    <row r="131" spans="1:15">
      <c r="A131" s="163"/>
      <c r="B131" s="257" t="s">
        <v>217</v>
      </c>
      <c r="C131" s="257">
        <v>6</v>
      </c>
      <c r="D131" s="257">
        <v>3</v>
      </c>
      <c r="E131" s="256">
        <v>13</v>
      </c>
      <c r="F131" s="256">
        <v>16</v>
      </c>
      <c r="G131" s="256">
        <v>7</v>
      </c>
      <c r="H131" s="163"/>
      <c r="O131" s="163"/>
    </row>
    <row r="132" spans="1:15">
      <c r="A132" s="163"/>
      <c r="B132" s="257" t="s">
        <v>218</v>
      </c>
      <c r="C132" s="258">
        <v>4563</v>
      </c>
      <c r="D132" s="258">
        <v>4849</v>
      </c>
      <c r="E132" s="256">
        <v>4667</v>
      </c>
      <c r="F132" s="256">
        <v>4356</v>
      </c>
      <c r="G132" s="256">
        <v>4092</v>
      </c>
      <c r="H132" s="163"/>
      <c r="O132" s="163"/>
    </row>
    <row r="133" spans="1:15">
      <c r="A133" s="163"/>
      <c r="B133" s="257" t="s">
        <v>199</v>
      </c>
      <c r="C133" s="257">
        <v>587</v>
      </c>
      <c r="D133" s="257">
        <v>571</v>
      </c>
      <c r="E133" s="256">
        <v>528</v>
      </c>
      <c r="F133" s="256">
        <v>468</v>
      </c>
      <c r="G133" s="256">
        <v>577</v>
      </c>
      <c r="H133" s="163"/>
      <c r="O133" s="163"/>
    </row>
    <row r="134" spans="1:15">
      <c r="A134" s="163"/>
      <c r="B134" s="257" t="s">
        <v>219</v>
      </c>
      <c r="C134" s="257">
        <v>295</v>
      </c>
      <c r="D134" s="257">
        <v>330</v>
      </c>
      <c r="E134" s="256">
        <v>340</v>
      </c>
      <c r="F134" s="256">
        <v>311</v>
      </c>
      <c r="G134" s="256">
        <v>264</v>
      </c>
      <c r="H134" s="163"/>
      <c r="O134" s="163"/>
    </row>
    <row r="135" spans="1:15">
      <c r="A135" s="163"/>
      <c r="B135" s="257" t="s">
        <v>220</v>
      </c>
      <c r="C135" s="258">
        <v>26338</v>
      </c>
      <c r="D135" s="258">
        <v>27256</v>
      </c>
      <c r="E135" s="256">
        <v>26296</v>
      </c>
      <c r="F135" s="256">
        <v>24924</v>
      </c>
      <c r="G135" s="256">
        <v>24679</v>
      </c>
      <c r="H135" s="163"/>
    </row>
    <row r="136" spans="1:15">
      <c r="A136" s="163"/>
      <c r="B136" s="257" t="s">
        <v>221</v>
      </c>
      <c r="C136" s="257">
        <v>338</v>
      </c>
      <c r="D136" s="257">
        <v>254</v>
      </c>
      <c r="E136" s="256">
        <v>182</v>
      </c>
      <c r="F136" s="256">
        <v>286</v>
      </c>
      <c r="G136" s="256">
        <v>245</v>
      </c>
      <c r="H136" s="163"/>
    </row>
    <row r="137" spans="1:15" s="244" customFormat="1">
      <c r="B137" s="257" t="s">
        <v>439</v>
      </c>
      <c r="C137" s="257"/>
      <c r="D137" s="257"/>
      <c r="E137" s="256">
        <v>27</v>
      </c>
      <c r="F137" s="256">
        <v>25</v>
      </c>
      <c r="G137" s="256">
        <v>16</v>
      </c>
    </row>
    <row r="138" spans="1:15" s="244" customFormat="1">
      <c r="B138" s="257" t="s">
        <v>440</v>
      </c>
      <c r="C138" s="257"/>
      <c r="D138" s="257"/>
      <c r="E138" s="256">
        <v>1499</v>
      </c>
      <c r="F138" s="256">
        <v>1337</v>
      </c>
      <c r="G138" s="256">
        <v>2492</v>
      </c>
    </row>
    <row r="139" spans="1:15" s="244" customFormat="1">
      <c r="B139" s="257" t="s">
        <v>441</v>
      </c>
      <c r="C139" s="257"/>
      <c r="D139" s="257"/>
      <c r="E139" s="262" t="s">
        <v>442</v>
      </c>
      <c r="F139" s="256">
        <v>3</v>
      </c>
      <c r="G139" s="256">
        <v>56</v>
      </c>
    </row>
    <row r="140" spans="1:15" s="244" customFormat="1">
      <c r="B140" s="257" t="s">
        <v>196</v>
      </c>
      <c r="C140" s="257"/>
      <c r="D140" s="257"/>
      <c r="E140" s="256">
        <v>102</v>
      </c>
      <c r="F140" s="256">
        <v>131</v>
      </c>
      <c r="G140" s="256">
        <v>161</v>
      </c>
    </row>
    <row r="141" spans="1:15" s="244" customFormat="1">
      <c r="B141" s="257" t="s">
        <v>443</v>
      </c>
      <c r="C141" s="257"/>
      <c r="D141" s="257"/>
      <c r="E141" s="256">
        <v>5</v>
      </c>
      <c r="F141" s="256">
        <v>19</v>
      </c>
      <c r="G141" s="256">
        <v>287</v>
      </c>
    </row>
    <row r="142" spans="1:15" s="244" customFormat="1">
      <c r="B142" s="259" t="s">
        <v>72</v>
      </c>
      <c r="C142" s="258">
        <v>61659</v>
      </c>
      <c r="D142" s="258">
        <v>63420</v>
      </c>
      <c r="E142" s="256">
        <v>62647</v>
      </c>
      <c r="F142" s="256">
        <v>60428</v>
      </c>
      <c r="G142" s="256">
        <v>61150</v>
      </c>
    </row>
    <row r="143" spans="1:15">
      <c r="A143" s="163"/>
      <c r="B143" s="58"/>
      <c r="C143" s="57"/>
      <c r="D143" s="57"/>
      <c r="E143" s="57"/>
      <c r="F143" s="57"/>
      <c r="G143" s="57"/>
      <c r="H143" s="163"/>
    </row>
    <row r="145" spans="1:14" ht="14.25" customHeight="1">
      <c r="A145" s="410" t="s">
        <v>207</v>
      </c>
      <c r="B145" s="410"/>
      <c r="C145" s="410"/>
      <c r="D145" s="410"/>
      <c r="E145" s="410"/>
      <c r="F145" s="410"/>
      <c r="G145" s="410"/>
      <c r="H145" s="410"/>
      <c r="I145" s="6"/>
      <c r="J145" s="163"/>
      <c r="K145" s="163"/>
      <c r="L145" s="163"/>
      <c r="M145" s="163"/>
      <c r="N145" s="163"/>
    </row>
    <row r="146" spans="1:14" ht="25.4" customHeight="1">
      <c r="A146" s="410" t="s">
        <v>530</v>
      </c>
      <c r="B146" s="410"/>
      <c r="C146" s="410"/>
      <c r="D146" s="410"/>
      <c r="E146" s="410"/>
      <c r="F146" s="410"/>
      <c r="G146" s="410"/>
      <c r="H146" s="410"/>
      <c r="I146" s="6"/>
      <c r="J146" s="163"/>
      <c r="K146" s="163"/>
      <c r="L146" s="163"/>
      <c r="M146" s="163"/>
      <c r="N146" s="163"/>
    </row>
    <row r="148" spans="1:14" s="74" customFormat="1">
      <c r="A148" s="409" t="s">
        <v>444</v>
      </c>
      <c r="B148" s="409"/>
      <c r="C148" s="409"/>
      <c r="D148" s="409"/>
      <c r="E148" s="409"/>
      <c r="F148" s="409"/>
      <c r="G148" s="409"/>
      <c r="H148" s="409"/>
      <c r="I148" s="409"/>
    </row>
    <row r="150" spans="1:14">
      <c r="A150" s="256"/>
      <c r="B150" s="260" t="s">
        <v>208</v>
      </c>
      <c r="C150" s="260">
        <v>2019</v>
      </c>
      <c r="D150" s="256"/>
      <c r="E150" s="256"/>
      <c r="F150" s="256"/>
      <c r="G150" s="256"/>
      <c r="H150" s="256"/>
    </row>
    <row r="151" spans="1:14">
      <c r="A151" s="256"/>
      <c r="B151" s="279" t="s">
        <v>209</v>
      </c>
      <c r="C151" s="279">
        <v>3</v>
      </c>
      <c r="D151" s="256"/>
      <c r="E151" s="256"/>
      <c r="F151" s="256"/>
      <c r="G151" s="256"/>
      <c r="H151" s="256"/>
    </row>
    <row r="152" spans="1:14">
      <c r="A152" s="256"/>
      <c r="B152" s="279" t="s">
        <v>213</v>
      </c>
      <c r="C152" s="279">
        <v>15</v>
      </c>
      <c r="D152" s="256"/>
      <c r="E152" s="256"/>
      <c r="F152" s="256"/>
      <c r="G152" s="256"/>
      <c r="H152" s="256"/>
    </row>
    <row r="153" spans="1:14">
      <c r="A153" s="256"/>
      <c r="B153" s="279" t="s">
        <v>214</v>
      </c>
      <c r="C153" s="279">
        <v>8</v>
      </c>
      <c r="D153" s="256"/>
      <c r="E153" s="256"/>
      <c r="F153" s="256"/>
      <c r="G153" s="256"/>
      <c r="H153" s="256"/>
    </row>
    <row r="154" spans="1:14">
      <c r="A154" s="256"/>
      <c r="B154" s="279" t="s">
        <v>543</v>
      </c>
      <c r="C154" s="279">
        <v>2</v>
      </c>
      <c r="D154" s="256"/>
      <c r="E154" s="256"/>
      <c r="F154" s="256"/>
      <c r="G154" s="256"/>
      <c r="H154" s="256"/>
    </row>
    <row r="155" spans="1:14">
      <c r="A155" s="256"/>
      <c r="B155" s="279" t="s">
        <v>217</v>
      </c>
      <c r="C155" s="279">
        <v>1</v>
      </c>
      <c r="D155" s="256"/>
      <c r="E155" s="256"/>
      <c r="F155" s="256"/>
      <c r="G155" s="256"/>
      <c r="H155" s="256"/>
    </row>
    <row r="156" spans="1:14">
      <c r="A156" s="256"/>
      <c r="B156" s="279" t="s">
        <v>219</v>
      </c>
      <c r="C156" s="279">
        <v>32</v>
      </c>
      <c r="D156" s="256"/>
      <c r="E156" s="256"/>
      <c r="F156" s="256"/>
      <c r="G156" s="256"/>
      <c r="H156" s="256"/>
    </row>
    <row r="157" spans="1:14">
      <c r="A157" s="256"/>
      <c r="B157" s="279" t="s">
        <v>218</v>
      </c>
      <c r="C157" s="279">
        <v>581</v>
      </c>
      <c r="D157" s="256"/>
      <c r="E157" s="256"/>
      <c r="F157" s="256"/>
      <c r="G157" s="256"/>
      <c r="H157" s="256"/>
    </row>
    <row r="158" spans="1:14">
      <c r="A158" s="256"/>
      <c r="B158" s="279" t="s">
        <v>221</v>
      </c>
      <c r="C158" s="279">
        <v>28</v>
      </c>
      <c r="D158" s="256"/>
      <c r="E158" s="256"/>
      <c r="F158" s="256"/>
      <c r="G158" s="256"/>
      <c r="H158" s="256"/>
    </row>
    <row r="159" spans="1:14">
      <c r="A159" s="256"/>
      <c r="B159" s="279" t="s">
        <v>544</v>
      </c>
      <c r="C159" s="279">
        <v>1</v>
      </c>
      <c r="D159" s="256"/>
      <c r="E159" s="256"/>
      <c r="F159" s="256"/>
      <c r="G159" s="256"/>
      <c r="H159" s="256"/>
    </row>
    <row r="160" spans="1:14">
      <c r="A160" s="256"/>
      <c r="B160" s="279" t="s">
        <v>440</v>
      </c>
      <c r="C160" s="279">
        <v>127</v>
      </c>
      <c r="D160" s="256"/>
      <c r="E160" s="256"/>
      <c r="F160" s="256"/>
      <c r="G160" s="256"/>
      <c r="H160" s="256"/>
    </row>
    <row r="161" spans="1:8">
      <c r="A161" s="256"/>
      <c r="B161" s="279" t="s">
        <v>441</v>
      </c>
      <c r="C161" s="279">
        <v>3</v>
      </c>
      <c r="D161" s="256"/>
      <c r="E161" s="256"/>
      <c r="F161" s="256"/>
      <c r="G161" s="256"/>
      <c r="H161" s="256"/>
    </row>
    <row r="162" spans="1:8">
      <c r="A162" s="256"/>
      <c r="B162" s="279" t="s">
        <v>545</v>
      </c>
      <c r="C162" s="279">
        <v>27</v>
      </c>
      <c r="D162" s="256"/>
      <c r="E162" s="256"/>
      <c r="F162" s="256"/>
      <c r="G162" s="256"/>
      <c r="H162" s="256"/>
    </row>
    <row r="163" spans="1:8">
      <c r="A163" s="256"/>
      <c r="B163" s="279" t="s">
        <v>196</v>
      </c>
      <c r="C163" s="279">
        <v>13</v>
      </c>
      <c r="D163" s="256"/>
      <c r="E163" s="256"/>
      <c r="F163" s="256"/>
      <c r="G163" s="256"/>
      <c r="H163" s="256"/>
    </row>
    <row r="164" spans="1:8">
      <c r="A164" s="256"/>
      <c r="B164" s="279" t="s">
        <v>210</v>
      </c>
      <c r="C164" s="258">
        <v>3909</v>
      </c>
      <c r="D164" s="256"/>
      <c r="E164" s="256"/>
      <c r="F164" s="256"/>
      <c r="G164" s="256"/>
      <c r="H164" s="256"/>
    </row>
    <row r="165" spans="1:8">
      <c r="A165" s="256"/>
      <c r="B165" s="279" t="s">
        <v>199</v>
      </c>
      <c r="C165" s="279">
        <v>101</v>
      </c>
      <c r="D165" s="256"/>
      <c r="E165" s="256"/>
      <c r="F165" s="256"/>
      <c r="G165" s="256"/>
      <c r="H165" s="256"/>
    </row>
    <row r="166" spans="1:8">
      <c r="A166" s="256"/>
      <c r="B166" s="279" t="s">
        <v>212</v>
      </c>
      <c r="C166" s="279">
        <v>4</v>
      </c>
      <c r="D166" s="256"/>
      <c r="E166" s="256"/>
      <c r="F166" s="256"/>
      <c r="G166" s="256"/>
      <c r="H166" s="256"/>
    </row>
    <row r="167" spans="1:8">
      <c r="A167" s="256"/>
      <c r="B167" s="279" t="s">
        <v>546</v>
      </c>
      <c r="C167" s="279">
        <v>503</v>
      </c>
      <c r="D167" s="256"/>
      <c r="E167" s="256"/>
      <c r="F167" s="256"/>
      <c r="G167" s="256"/>
      <c r="H167" s="256"/>
    </row>
    <row r="168" spans="1:8">
      <c r="A168" s="256"/>
      <c r="B168" s="279" t="s">
        <v>220</v>
      </c>
      <c r="C168" s="279">
        <v>1182</v>
      </c>
      <c r="D168" s="256"/>
      <c r="E168" s="256"/>
      <c r="F168" s="256"/>
      <c r="G168" s="256"/>
      <c r="H168" s="256"/>
    </row>
    <row r="169" spans="1:8">
      <c r="A169" s="256"/>
      <c r="B169" s="279" t="s">
        <v>443</v>
      </c>
      <c r="C169" s="279">
        <v>15</v>
      </c>
      <c r="D169" s="256"/>
      <c r="E169" s="256"/>
      <c r="F169" s="256"/>
      <c r="G169" s="256"/>
      <c r="H169" s="256"/>
    </row>
    <row r="170" spans="1:8">
      <c r="A170" s="256"/>
      <c r="B170" s="259" t="s">
        <v>72</v>
      </c>
      <c r="C170" s="258">
        <v>6555</v>
      </c>
      <c r="D170" s="256"/>
      <c r="E170" s="256"/>
      <c r="F170" s="256"/>
      <c r="G170" s="256"/>
      <c r="H170" s="256"/>
    </row>
    <row r="171" spans="1:8">
      <c r="A171" s="256"/>
      <c r="B171" s="256"/>
      <c r="C171" s="256"/>
      <c r="D171" s="256"/>
      <c r="E171" s="256"/>
      <c r="F171" s="256"/>
      <c r="G171" s="256"/>
      <c r="H171" s="256"/>
    </row>
    <row r="172" spans="1:8">
      <c r="A172" s="410" t="s">
        <v>207</v>
      </c>
      <c r="B172" s="410"/>
      <c r="C172" s="410"/>
      <c r="D172" s="410"/>
      <c r="E172" s="410"/>
      <c r="F172" s="410"/>
      <c r="G172" s="410"/>
      <c r="H172" s="410"/>
    </row>
    <row r="173" spans="1:8">
      <c r="A173" s="410" t="s">
        <v>530</v>
      </c>
      <c r="B173" s="410"/>
      <c r="C173" s="410"/>
      <c r="D173" s="410"/>
      <c r="E173" s="410"/>
      <c r="F173" s="410"/>
      <c r="G173" s="410"/>
      <c r="H173" s="410"/>
    </row>
  </sheetData>
  <sortState ref="B45:I66">
    <sortCondition descending="1" ref="I45"/>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70" zoomScaleNormal="70" workbookViewId="0">
      <selection activeCell="C87" sqref="C87"/>
    </sheetView>
  </sheetViews>
  <sheetFormatPr defaultColWidth="8.81640625" defaultRowHeight="14.5"/>
  <cols>
    <col min="2" max="2" width="16.7265625" bestFit="1" customWidth="1"/>
  </cols>
  <sheetData>
    <row r="1" spans="1:20" s="74" customFormat="1">
      <c r="A1" s="409" t="s">
        <v>531</v>
      </c>
      <c r="B1" s="409"/>
      <c r="C1" s="409"/>
      <c r="D1" s="409"/>
      <c r="E1" s="409"/>
      <c r="F1" s="409"/>
      <c r="G1" s="409"/>
      <c r="H1" s="409"/>
      <c r="I1" s="409"/>
    </row>
    <row r="2" spans="1:20">
      <c r="A2" s="163"/>
      <c r="B2" s="163"/>
      <c r="C2" s="163"/>
      <c r="D2" s="163"/>
      <c r="E2" s="163"/>
      <c r="F2" s="163"/>
      <c r="G2" s="163"/>
      <c r="H2" s="163"/>
      <c r="I2" s="163"/>
      <c r="J2" s="6"/>
      <c r="K2" s="6"/>
      <c r="L2" s="7"/>
      <c r="M2" s="7"/>
      <c r="N2" s="7"/>
      <c r="O2" s="7"/>
      <c r="P2" s="6"/>
      <c r="Q2" s="6"/>
      <c r="R2" s="6"/>
      <c r="S2" s="6"/>
      <c r="T2" s="6"/>
    </row>
    <row r="3" spans="1:20">
      <c r="A3" s="163"/>
      <c r="B3" s="354"/>
      <c r="C3" s="355" t="s">
        <v>205</v>
      </c>
      <c r="D3" s="355"/>
      <c r="E3" s="354"/>
      <c r="F3" s="354"/>
      <c r="G3" s="354"/>
      <c r="H3" s="163"/>
      <c r="I3" s="163"/>
      <c r="J3" s="6"/>
      <c r="K3" s="6"/>
      <c r="L3" s="7"/>
      <c r="M3" s="7"/>
      <c r="N3" s="7"/>
      <c r="O3" s="7"/>
      <c r="P3" s="6"/>
      <c r="Q3" s="6"/>
      <c r="R3" s="6"/>
      <c r="S3" s="6"/>
      <c r="T3" s="6"/>
    </row>
    <row r="4" spans="1:20" ht="17.899999999999999" customHeight="1">
      <c r="A4" s="163"/>
      <c r="B4" s="362"/>
      <c r="C4" s="363">
        <v>2018</v>
      </c>
      <c r="D4" s="364">
        <v>2019</v>
      </c>
      <c r="E4" s="363" t="s">
        <v>222</v>
      </c>
      <c r="F4" s="355" t="s">
        <v>69</v>
      </c>
      <c r="G4" s="365" t="s">
        <v>532</v>
      </c>
      <c r="H4" s="163"/>
      <c r="I4" s="163"/>
      <c r="J4" s="6"/>
      <c r="K4" s="6"/>
      <c r="L4" s="7"/>
      <c r="M4" s="7"/>
      <c r="N4" s="7"/>
      <c r="O4" s="7"/>
      <c r="P4" s="6"/>
      <c r="Q4" s="6"/>
      <c r="R4" s="6"/>
      <c r="S4" s="6"/>
      <c r="T4" s="6"/>
    </row>
    <row r="5" spans="1:20">
      <c r="A5" s="163"/>
      <c r="B5" s="366" t="s">
        <v>34</v>
      </c>
      <c r="C5" s="359">
        <v>31</v>
      </c>
      <c r="D5" s="364">
        <v>43</v>
      </c>
      <c r="E5" s="367">
        <v>0.38709677419354838</v>
      </c>
      <c r="F5" s="357"/>
      <c r="G5" s="367">
        <v>-0.03</v>
      </c>
      <c r="H5" s="163"/>
      <c r="I5" s="163"/>
      <c r="J5" s="163"/>
      <c r="K5" s="163"/>
      <c r="L5" s="13"/>
      <c r="M5" s="13"/>
      <c r="N5" s="13"/>
      <c r="O5" s="13"/>
      <c r="P5" s="163"/>
      <c r="Q5" s="163"/>
      <c r="R5" s="163"/>
      <c r="S5" s="163"/>
      <c r="T5" s="163"/>
    </row>
    <row r="6" spans="1:20">
      <c r="A6" s="163"/>
      <c r="B6" s="366" t="s">
        <v>31</v>
      </c>
      <c r="C6" s="359">
        <v>47</v>
      </c>
      <c r="D6" s="364">
        <v>59</v>
      </c>
      <c r="E6" s="367">
        <v>0.25531914893617019</v>
      </c>
      <c r="F6" s="357"/>
      <c r="G6" s="367">
        <v>-0.03</v>
      </c>
      <c r="H6" s="163"/>
      <c r="I6" s="163"/>
      <c r="J6" s="163"/>
      <c r="K6" s="163"/>
      <c r="L6" s="13"/>
      <c r="M6" s="13"/>
      <c r="N6" s="13"/>
      <c r="O6" s="13"/>
      <c r="P6" s="163"/>
      <c r="Q6" s="163"/>
      <c r="R6" s="163"/>
      <c r="S6" s="163"/>
      <c r="T6" s="163"/>
    </row>
    <row r="7" spans="1:20">
      <c r="A7" s="163"/>
      <c r="B7" s="366" t="s">
        <v>21</v>
      </c>
      <c r="C7" s="359">
        <v>35</v>
      </c>
      <c r="D7" s="364">
        <v>41</v>
      </c>
      <c r="E7" s="367">
        <v>0.17142857142857143</v>
      </c>
      <c r="F7" s="357"/>
      <c r="G7" s="367">
        <v>-0.03</v>
      </c>
      <c r="H7" s="163"/>
      <c r="I7" s="163"/>
      <c r="J7" s="163"/>
      <c r="K7" s="163"/>
      <c r="L7" s="13"/>
      <c r="M7" s="13"/>
      <c r="N7" s="13"/>
      <c r="O7" s="13"/>
      <c r="P7" s="163"/>
      <c r="Q7" s="163"/>
      <c r="R7" s="163"/>
      <c r="S7" s="163"/>
      <c r="T7" s="163"/>
    </row>
    <row r="8" spans="1:20" s="282" customFormat="1">
      <c r="B8" s="353" t="s">
        <v>33</v>
      </c>
      <c r="C8" s="352">
        <v>390</v>
      </c>
      <c r="D8" s="311">
        <v>428</v>
      </c>
      <c r="F8" s="372">
        <v>9.7435897435897437E-2</v>
      </c>
      <c r="G8" s="372">
        <v>-0.03</v>
      </c>
      <c r="L8" s="195"/>
      <c r="M8" s="195"/>
      <c r="N8" s="195"/>
      <c r="O8" s="195"/>
    </row>
    <row r="9" spans="1:20">
      <c r="A9" s="163"/>
      <c r="B9" s="366" t="s">
        <v>32</v>
      </c>
      <c r="C9" s="359">
        <v>329</v>
      </c>
      <c r="D9" s="364">
        <v>340</v>
      </c>
      <c r="E9" s="367">
        <v>3.3434650455927049E-2</v>
      </c>
      <c r="F9" s="357"/>
      <c r="G9" s="367">
        <v>-0.03</v>
      </c>
      <c r="H9" s="163"/>
      <c r="I9" s="163"/>
      <c r="J9" s="163"/>
      <c r="K9" s="163"/>
      <c r="L9" s="13"/>
      <c r="M9" s="13"/>
      <c r="N9" s="13"/>
      <c r="O9" s="13"/>
      <c r="P9" s="163"/>
      <c r="Q9" s="163"/>
      <c r="R9" s="163"/>
      <c r="S9" s="163"/>
      <c r="T9" s="163"/>
    </row>
    <row r="10" spans="1:20">
      <c r="A10" s="163"/>
      <c r="B10" s="366" t="s">
        <v>23</v>
      </c>
      <c r="C10" s="359">
        <v>157</v>
      </c>
      <c r="D10" s="364">
        <v>162</v>
      </c>
      <c r="E10" s="367">
        <v>3.1847133757961783E-2</v>
      </c>
      <c r="F10" s="357"/>
      <c r="G10" s="367">
        <v>-0.03</v>
      </c>
      <c r="H10" s="163"/>
      <c r="I10" s="163"/>
      <c r="J10" s="163"/>
      <c r="K10" s="163"/>
      <c r="L10" s="13"/>
      <c r="M10" s="13"/>
      <c r="N10" s="13"/>
      <c r="O10" s="13"/>
      <c r="P10" s="163"/>
      <c r="Q10" s="163"/>
      <c r="R10" s="163"/>
      <c r="S10" s="163"/>
      <c r="T10" s="163"/>
    </row>
    <row r="11" spans="1:20">
      <c r="A11" s="163"/>
      <c r="B11" s="366" t="s">
        <v>22</v>
      </c>
      <c r="C11" s="359">
        <v>161</v>
      </c>
      <c r="D11" s="364">
        <v>164</v>
      </c>
      <c r="E11" s="367">
        <v>1.8633540372670808E-2</v>
      </c>
      <c r="F11" s="357"/>
      <c r="G11" s="367">
        <v>-0.03</v>
      </c>
      <c r="H11" s="163"/>
      <c r="I11" s="163"/>
      <c r="J11" s="163"/>
      <c r="K11" s="163"/>
      <c r="L11" s="13"/>
      <c r="M11" s="13"/>
      <c r="N11" s="13"/>
      <c r="O11" s="13"/>
      <c r="P11" s="163"/>
      <c r="Q11" s="163"/>
      <c r="R11" s="163"/>
      <c r="S11" s="163"/>
      <c r="T11" s="163"/>
    </row>
    <row r="12" spans="1:20">
      <c r="A12" s="163"/>
      <c r="B12" s="366" t="s">
        <v>25</v>
      </c>
      <c r="C12" s="359">
        <v>209</v>
      </c>
      <c r="D12" s="364">
        <v>206</v>
      </c>
      <c r="E12" s="367">
        <v>-1.4354066985645933E-2</v>
      </c>
      <c r="F12" s="357"/>
      <c r="G12" s="367">
        <v>-0.03</v>
      </c>
      <c r="H12" s="163"/>
      <c r="I12" s="163"/>
      <c r="J12" s="163"/>
      <c r="K12" s="163"/>
      <c r="L12" s="13"/>
      <c r="M12" s="13"/>
      <c r="N12" s="13"/>
      <c r="O12" s="13"/>
      <c r="P12" s="163"/>
      <c r="Q12" s="163"/>
      <c r="R12" s="163"/>
      <c r="S12" s="163"/>
      <c r="T12" s="163"/>
    </row>
    <row r="13" spans="1:20">
      <c r="A13" s="163"/>
      <c r="B13" s="366" t="s">
        <v>28</v>
      </c>
      <c r="C13" s="359">
        <v>150</v>
      </c>
      <c r="D13" s="364">
        <v>147</v>
      </c>
      <c r="E13" s="367">
        <v>-0.02</v>
      </c>
      <c r="F13" s="357"/>
      <c r="G13" s="367">
        <v>-0.03</v>
      </c>
      <c r="H13" s="163"/>
      <c r="I13" s="163"/>
      <c r="J13" s="163"/>
      <c r="K13" s="163"/>
      <c r="L13" s="13"/>
      <c r="M13" s="13"/>
      <c r="N13" s="13"/>
      <c r="O13" s="13"/>
      <c r="P13" s="163"/>
      <c r="Q13" s="163"/>
      <c r="R13" s="163"/>
      <c r="S13" s="163"/>
      <c r="T13" s="163"/>
    </row>
    <row r="14" spans="1:20">
      <c r="A14" s="163"/>
      <c r="B14" s="366" t="s">
        <v>36</v>
      </c>
      <c r="C14" s="359">
        <v>184</v>
      </c>
      <c r="D14" s="364">
        <v>179</v>
      </c>
      <c r="E14" s="367">
        <v>-2.717391304347826E-2</v>
      </c>
      <c r="F14" s="357"/>
      <c r="G14" s="367">
        <v>-0.03</v>
      </c>
      <c r="H14" s="163"/>
      <c r="I14" s="163"/>
      <c r="J14" s="163"/>
      <c r="K14" s="163"/>
      <c r="L14" s="13"/>
      <c r="M14" s="13"/>
      <c r="N14" s="13"/>
      <c r="O14" s="13"/>
      <c r="P14" s="163"/>
      <c r="Q14" s="163"/>
      <c r="R14" s="163"/>
      <c r="S14" s="163"/>
      <c r="T14" s="163"/>
    </row>
    <row r="15" spans="1:20">
      <c r="A15" s="163"/>
      <c r="B15" s="366" t="s">
        <v>26</v>
      </c>
      <c r="C15" s="359">
        <v>145</v>
      </c>
      <c r="D15" s="364">
        <v>138</v>
      </c>
      <c r="E15" s="367">
        <v>-4.8275862068965517E-2</v>
      </c>
      <c r="F15" s="358"/>
      <c r="G15" s="367">
        <v>-0.03</v>
      </c>
      <c r="H15" s="163"/>
      <c r="I15" s="163"/>
      <c r="J15" s="163"/>
      <c r="K15" s="163"/>
      <c r="L15" s="13"/>
      <c r="M15" s="13"/>
      <c r="N15" s="13"/>
      <c r="O15" s="13"/>
      <c r="P15" s="163"/>
      <c r="Q15" s="163"/>
      <c r="R15" s="163"/>
      <c r="S15" s="163"/>
      <c r="T15" s="163"/>
    </row>
    <row r="16" spans="1:20">
      <c r="A16" s="163"/>
      <c r="B16" s="368" t="s">
        <v>35</v>
      </c>
      <c r="C16" s="359">
        <v>190</v>
      </c>
      <c r="D16" s="364">
        <v>180</v>
      </c>
      <c r="E16" s="367">
        <v>-5.2631578947368418E-2</v>
      </c>
      <c r="F16" s="357"/>
      <c r="G16" s="367">
        <v>-0.03</v>
      </c>
      <c r="H16" s="163"/>
      <c r="I16" s="163"/>
      <c r="J16" s="163"/>
      <c r="K16" s="163"/>
      <c r="L16" s="13"/>
      <c r="M16" s="13"/>
      <c r="N16" s="13"/>
      <c r="O16" s="13"/>
    </row>
    <row r="17" spans="1:20">
      <c r="A17" s="163"/>
      <c r="B17" s="366" t="s">
        <v>30</v>
      </c>
      <c r="C17" s="359">
        <v>217</v>
      </c>
      <c r="D17" s="364">
        <v>204</v>
      </c>
      <c r="E17" s="367">
        <v>-5.9907834101382486E-2</v>
      </c>
      <c r="F17" s="357"/>
      <c r="G17" s="367">
        <v>-0.03</v>
      </c>
      <c r="H17" s="163"/>
      <c r="I17" s="163"/>
      <c r="J17" s="163"/>
      <c r="K17" s="163"/>
      <c r="L17" s="13"/>
      <c r="M17" s="13"/>
      <c r="N17" s="13"/>
      <c r="O17" s="13"/>
    </row>
    <row r="18" spans="1:20">
      <c r="A18" s="163"/>
      <c r="B18" s="366" t="s">
        <v>19</v>
      </c>
      <c r="C18" s="359">
        <v>94</v>
      </c>
      <c r="D18" s="364">
        <v>86</v>
      </c>
      <c r="E18" s="367">
        <v>-8.5106382978723402E-2</v>
      </c>
      <c r="F18" s="357"/>
      <c r="G18" s="367">
        <v>-0.03</v>
      </c>
      <c r="H18" s="163"/>
      <c r="I18" s="163"/>
      <c r="J18" s="163"/>
      <c r="K18" s="163"/>
      <c r="L18" s="13"/>
      <c r="M18" s="13"/>
      <c r="N18" s="13"/>
      <c r="O18" s="13"/>
    </row>
    <row r="19" spans="1:20">
      <c r="A19" s="163"/>
      <c r="B19" s="366" t="s">
        <v>20</v>
      </c>
      <c r="C19" s="359">
        <v>52</v>
      </c>
      <c r="D19" s="364">
        <v>47</v>
      </c>
      <c r="E19" s="367">
        <v>-9.6153846153846159E-2</v>
      </c>
      <c r="F19" s="357"/>
      <c r="G19" s="367">
        <v>-0.03</v>
      </c>
      <c r="H19" s="163"/>
      <c r="I19" s="163"/>
      <c r="J19" s="163"/>
      <c r="K19" s="163"/>
      <c r="L19" s="13"/>
      <c r="M19" s="13"/>
      <c r="N19" s="13"/>
      <c r="O19" s="13"/>
    </row>
    <row r="20" spans="1:20">
      <c r="A20" s="163"/>
      <c r="B20" s="365" t="s">
        <v>37</v>
      </c>
      <c r="C20" s="364">
        <v>196</v>
      </c>
      <c r="D20" s="364">
        <v>171</v>
      </c>
      <c r="E20" s="367">
        <v>-0.12755102040816327</v>
      </c>
      <c r="F20" s="356"/>
      <c r="G20" s="367">
        <v>-0.03</v>
      </c>
      <c r="H20" s="163"/>
      <c r="I20" s="163"/>
      <c r="J20" s="163"/>
      <c r="K20" s="163"/>
      <c r="L20" s="13"/>
      <c r="M20" s="13"/>
      <c r="N20" s="13"/>
      <c r="O20" s="13"/>
    </row>
    <row r="21" spans="1:20">
      <c r="A21" s="163"/>
      <c r="B21" s="366" t="s">
        <v>24</v>
      </c>
      <c r="C21" s="359">
        <v>221</v>
      </c>
      <c r="D21" s="364">
        <v>187</v>
      </c>
      <c r="E21" s="367">
        <v>-0.15384615384615385</v>
      </c>
      <c r="F21" s="357"/>
      <c r="G21" s="367">
        <v>-0.03</v>
      </c>
      <c r="H21" s="163"/>
      <c r="I21" s="163"/>
      <c r="J21" s="163"/>
      <c r="K21" s="163"/>
      <c r="L21" s="13"/>
      <c r="M21" s="13"/>
      <c r="N21" s="13"/>
      <c r="O21" s="13"/>
    </row>
    <row r="22" spans="1:20">
      <c r="A22" s="163"/>
      <c r="B22" s="366" t="s">
        <v>38</v>
      </c>
      <c r="C22" s="359">
        <v>113</v>
      </c>
      <c r="D22" s="364">
        <v>91</v>
      </c>
      <c r="E22" s="367">
        <v>-0.19469026548672566</v>
      </c>
      <c r="F22" s="357"/>
      <c r="G22" s="367">
        <v>-0.03</v>
      </c>
      <c r="H22" s="163"/>
      <c r="I22" s="163"/>
      <c r="J22" s="163"/>
      <c r="K22" s="163"/>
      <c r="L22" s="13"/>
      <c r="M22" s="13"/>
      <c r="N22" s="13"/>
      <c r="O22" s="13"/>
    </row>
    <row r="23" spans="1:20">
      <c r="A23" s="163"/>
      <c r="B23" s="366" t="s">
        <v>29</v>
      </c>
      <c r="C23" s="359">
        <v>147</v>
      </c>
      <c r="D23" s="364">
        <v>115</v>
      </c>
      <c r="E23" s="367">
        <v>-0.21768707482993196</v>
      </c>
      <c r="F23" s="357"/>
      <c r="G23" s="367">
        <v>-0.03</v>
      </c>
      <c r="H23" s="163"/>
      <c r="I23" s="163"/>
      <c r="J23" s="163"/>
      <c r="K23" s="163"/>
      <c r="L23" s="13"/>
      <c r="M23" s="13"/>
      <c r="N23" s="13"/>
      <c r="O23" s="13"/>
    </row>
    <row r="24" spans="1:20">
      <c r="A24" s="163"/>
      <c r="B24" s="366" t="s">
        <v>27</v>
      </c>
      <c r="C24" s="369">
        <v>30</v>
      </c>
      <c r="D24" s="364">
        <v>20</v>
      </c>
      <c r="E24" s="367">
        <v>-0.33333333333333331</v>
      </c>
      <c r="F24" s="360"/>
      <c r="G24" s="367">
        <v>-0.03</v>
      </c>
      <c r="H24" s="163"/>
      <c r="I24" s="163"/>
      <c r="J24" s="163"/>
      <c r="K24" s="163"/>
      <c r="L24" s="13"/>
      <c r="M24" s="13"/>
      <c r="N24" s="13"/>
      <c r="O24" s="13"/>
    </row>
    <row r="25" spans="1:20">
      <c r="A25" s="163"/>
      <c r="B25" s="366" t="s">
        <v>18</v>
      </c>
      <c r="C25" s="359">
        <v>20</v>
      </c>
      <c r="D25" s="364">
        <v>13</v>
      </c>
      <c r="E25" s="367">
        <v>-0.35</v>
      </c>
      <c r="F25" s="361"/>
      <c r="G25" s="367">
        <v>-0.03</v>
      </c>
      <c r="H25" s="163"/>
      <c r="I25" s="163"/>
      <c r="J25" s="163"/>
      <c r="K25" s="163"/>
      <c r="L25" s="13"/>
      <c r="M25" s="13"/>
      <c r="N25" s="13"/>
      <c r="O25" s="13"/>
    </row>
    <row r="26" spans="1:20">
      <c r="A26" s="163"/>
      <c r="B26" s="370" t="s">
        <v>52</v>
      </c>
      <c r="C26" s="371">
        <v>3118</v>
      </c>
      <c r="D26" s="371">
        <v>3021</v>
      </c>
      <c r="E26" s="367">
        <v>-3.1109685695958948E-2</v>
      </c>
      <c r="F26" s="357"/>
      <c r="G26" s="354"/>
      <c r="H26" s="163"/>
      <c r="I26" s="163"/>
      <c r="J26" s="163"/>
      <c r="K26" s="163"/>
      <c r="L26" s="13"/>
      <c r="M26" s="13"/>
      <c r="N26" s="13"/>
      <c r="O26" s="13"/>
      <c r="P26" s="163"/>
      <c r="Q26" s="163"/>
      <c r="R26" s="163"/>
      <c r="S26" s="163"/>
      <c r="T26" s="163"/>
    </row>
    <row r="27" spans="1:20" s="163" customFormat="1">
      <c r="B27" s="84"/>
      <c r="C27" s="99"/>
      <c r="D27" s="100"/>
      <c r="E27" s="27"/>
      <c r="F27" s="24"/>
      <c r="L27" s="13"/>
      <c r="M27" s="13"/>
      <c r="N27" s="13"/>
      <c r="O27" s="13"/>
    </row>
    <row r="28" spans="1:20">
      <c r="A28" s="411" t="s">
        <v>223</v>
      </c>
      <c r="B28" s="411"/>
      <c r="C28" s="411"/>
      <c r="D28" s="411"/>
      <c r="E28" s="411"/>
      <c r="F28" s="411"/>
      <c r="G28" s="411"/>
      <c r="H28" s="411"/>
      <c r="I28" s="411"/>
      <c r="J28" s="163"/>
      <c r="K28" s="163"/>
      <c r="L28" s="163"/>
      <c r="M28" s="163"/>
      <c r="N28" s="163"/>
      <c r="O28" s="163"/>
    </row>
    <row r="29" spans="1:20">
      <c r="A29" s="410" t="s">
        <v>533</v>
      </c>
      <c r="B29" s="410"/>
      <c r="C29" s="410"/>
      <c r="D29" s="410"/>
      <c r="E29" s="410"/>
      <c r="F29" s="410"/>
      <c r="G29" s="410"/>
      <c r="H29" s="410"/>
      <c r="I29" s="410"/>
      <c r="J29" s="163"/>
      <c r="K29" s="163"/>
      <c r="L29" s="163"/>
      <c r="M29" s="163"/>
      <c r="N29" s="163"/>
      <c r="O29" s="163"/>
    </row>
    <row r="30" spans="1:20">
      <c r="A30" s="186"/>
      <c r="B30" s="186"/>
      <c r="C30" s="186"/>
      <c r="D30" s="186"/>
      <c r="E30" s="186"/>
      <c r="F30" s="186"/>
      <c r="G30" s="186"/>
      <c r="H30" s="186"/>
      <c r="I30" s="186"/>
      <c r="J30" s="163"/>
      <c r="K30" s="163"/>
      <c r="L30" s="163"/>
      <c r="M30" s="163"/>
      <c r="N30" s="163"/>
      <c r="O30" s="163"/>
    </row>
    <row r="31" spans="1:20" s="74" customFormat="1">
      <c r="A31" s="409" t="s">
        <v>349</v>
      </c>
      <c r="B31" s="409"/>
      <c r="C31" s="409"/>
      <c r="D31" s="409"/>
      <c r="E31" s="409"/>
      <c r="F31" s="409"/>
      <c r="G31" s="409"/>
      <c r="H31" s="409"/>
      <c r="I31" s="409"/>
    </row>
    <row r="33" spans="1:20">
      <c r="A33" s="163"/>
      <c r="B33" s="163"/>
      <c r="C33" s="71" t="s">
        <v>205</v>
      </c>
      <c r="D33" s="60"/>
      <c r="E33" s="60"/>
      <c r="F33" s="60"/>
      <c r="G33" s="60"/>
      <c r="H33" s="69"/>
      <c r="I33" s="68"/>
      <c r="J33" s="163"/>
      <c r="K33" s="163"/>
      <c r="L33" s="163"/>
      <c r="M33" s="163"/>
      <c r="N33" s="163"/>
      <c r="O33" s="163"/>
      <c r="P33" s="163"/>
      <c r="Q33" s="163"/>
      <c r="R33" s="163"/>
      <c r="S33" s="163"/>
      <c r="T33" s="163"/>
    </row>
    <row r="34" spans="1:20">
      <c r="A34" s="163"/>
      <c r="B34" s="109">
        <v>2015</v>
      </c>
      <c r="C34">
        <v>146</v>
      </c>
      <c r="D34" s="32"/>
      <c r="E34" s="32"/>
      <c r="F34" s="32"/>
      <c r="G34" s="32"/>
      <c r="H34" s="33"/>
      <c r="I34" s="163"/>
      <c r="J34" s="163"/>
      <c r="K34" s="163"/>
      <c r="L34" s="163"/>
      <c r="M34" s="163"/>
      <c r="N34" s="163"/>
      <c r="O34" s="163"/>
      <c r="P34" s="163"/>
      <c r="Q34" s="163"/>
      <c r="R34" s="163"/>
      <c r="S34" s="163"/>
      <c r="T34" s="163"/>
    </row>
    <row r="35" spans="1:20">
      <c r="A35" s="163"/>
      <c r="B35" s="109">
        <v>2016</v>
      </c>
      <c r="C35">
        <v>271</v>
      </c>
      <c r="D35" s="32"/>
      <c r="E35" s="32"/>
      <c r="F35" s="32"/>
      <c r="G35" s="32"/>
      <c r="H35" s="33"/>
      <c r="I35" s="163"/>
      <c r="J35" s="163"/>
      <c r="K35" s="163"/>
      <c r="L35" s="163"/>
      <c r="M35" s="163"/>
      <c r="N35" s="163"/>
      <c r="O35" s="163"/>
      <c r="P35" s="163"/>
      <c r="Q35" s="163"/>
      <c r="R35" s="163"/>
      <c r="S35" s="163"/>
      <c r="T35" s="163"/>
    </row>
    <row r="36" spans="1:20">
      <c r="A36" s="163"/>
      <c r="B36" s="109">
        <v>2017</v>
      </c>
      <c r="C36">
        <v>370</v>
      </c>
      <c r="D36" s="32"/>
      <c r="E36" s="32"/>
      <c r="F36" s="32"/>
      <c r="G36" s="32"/>
      <c r="H36" s="33"/>
      <c r="I36" s="163"/>
      <c r="J36" s="163"/>
      <c r="K36" s="163"/>
      <c r="L36" s="163"/>
      <c r="M36" s="163"/>
      <c r="N36" s="163"/>
      <c r="O36" s="163"/>
      <c r="P36" s="163"/>
      <c r="Q36" s="163"/>
      <c r="R36" s="163"/>
      <c r="S36" s="163"/>
      <c r="T36" s="163"/>
    </row>
    <row r="37" spans="1:20">
      <c r="A37" s="163"/>
      <c r="B37" s="109">
        <v>2018</v>
      </c>
      <c r="C37">
        <v>390</v>
      </c>
      <c r="D37" s="32"/>
      <c r="E37" s="32"/>
      <c r="F37" s="32"/>
      <c r="G37" s="32"/>
      <c r="H37" s="33"/>
      <c r="I37" s="163"/>
      <c r="J37" s="163"/>
      <c r="K37" s="163"/>
      <c r="L37" s="163"/>
      <c r="M37" s="163"/>
      <c r="N37" s="163"/>
      <c r="O37" s="163"/>
      <c r="P37" s="163"/>
      <c r="Q37" s="163"/>
      <c r="R37" s="163"/>
      <c r="S37" s="163"/>
      <c r="T37" s="163"/>
    </row>
    <row r="38" spans="1:20">
      <c r="A38" s="163"/>
      <c r="B38" s="270">
        <v>2019</v>
      </c>
      <c r="C38">
        <v>428</v>
      </c>
      <c r="D38" s="32"/>
      <c r="E38" s="32"/>
      <c r="F38" s="32"/>
      <c r="G38" s="32"/>
      <c r="H38" s="33"/>
      <c r="I38" s="163"/>
      <c r="J38" s="163"/>
      <c r="K38" s="163"/>
      <c r="L38" s="163"/>
      <c r="M38" s="163"/>
      <c r="N38" s="163"/>
      <c r="O38" s="163"/>
      <c r="P38" s="163"/>
      <c r="Q38" s="163"/>
      <c r="R38" s="163"/>
      <c r="S38" s="163"/>
      <c r="T38" s="163"/>
    </row>
    <row r="40" spans="1:20" s="163" customFormat="1">
      <c r="A40" s="411" t="s">
        <v>223</v>
      </c>
      <c r="B40" s="411"/>
      <c r="C40" s="411"/>
      <c r="D40" s="411"/>
      <c r="E40" s="411"/>
      <c r="F40" s="411"/>
      <c r="G40" s="411"/>
      <c r="H40" s="411"/>
      <c r="I40" s="411"/>
    </row>
    <row r="41" spans="1:20" s="163" customFormat="1">
      <c r="A41" s="410"/>
      <c r="B41" s="410"/>
      <c r="C41" s="410"/>
      <c r="D41" s="410"/>
      <c r="E41" s="410"/>
      <c r="F41" s="410"/>
      <c r="G41" s="410"/>
      <c r="H41" s="410"/>
      <c r="I41" s="410"/>
    </row>
    <row r="42" spans="1:20">
      <c r="A42" s="163"/>
      <c r="B42" s="163"/>
      <c r="C42" s="163"/>
      <c r="D42" s="163"/>
      <c r="E42" s="163"/>
      <c r="F42" s="163"/>
      <c r="G42" s="163"/>
      <c r="H42" s="163"/>
      <c r="I42" s="163"/>
      <c r="J42" s="163"/>
      <c r="K42" s="20"/>
      <c r="L42" s="20"/>
      <c r="M42" s="20"/>
      <c r="N42" s="20"/>
      <c r="O42" s="20"/>
      <c r="P42" s="20"/>
      <c r="Q42" s="163"/>
      <c r="R42" s="163"/>
      <c r="S42" s="163"/>
      <c r="T42" s="163"/>
    </row>
    <row r="43" spans="1:20" s="74" customFormat="1">
      <c r="A43" s="409" t="s">
        <v>224</v>
      </c>
      <c r="B43" s="409"/>
      <c r="C43" s="409"/>
      <c r="D43" s="409"/>
      <c r="E43" s="409"/>
      <c r="F43" s="409"/>
      <c r="G43" s="409"/>
      <c r="H43" s="409"/>
      <c r="I43" s="409"/>
      <c r="K43" s="200"/>
      <c r="L43" s="200"/>
      <c r="M43" s="200"/>
      <c r="N43" s="200"/>
      <c r="O43" s="200"/>
      <c r="P43" s="200"/>
    </row>
    <row r="44" spans="1:20">
      <c r="A44" s="163"/>
      <c r="B44" s="163"/>
      <c r="C44" s="163"/>
      <c r="D44" s="163"/>
      <c r="E44" s="163"/>
      <c r="F44" s="163"/>
      <c r="G44" s="163"/>
      <c r="H44" s="163"/>
      <c r="I44" s="163"/>
      <c r="J44" s="6"/>
      <c r="K44" s="6"/>
      <c r="L44" s="7"/>
      <c r="M44" s="7"/>
      <c r="N44" s="7"/>
      <c r="O44" s="7"/>
      <c r="P44" s="6"/>
      <c r="Q44" s="6"/>
      <c r="R44" s="6"/>
      <c r="S44" s="6"/>
      <c r="T44" s="6"/>
    </row>
    <row r="45" spans="1:20" ht="26.5" customHeight="1">
      <c r="A45" s="163"/>
      <c r="B45" s="163"/>
      <c r="C45" s="430" t="s">
        <v>225</v>
      </c>
      <c r="D45" s="430"/>
      <c r="E45" s="163"/>
      <c r="F45" s="163"/>
      <c r="G45" s="163"/>
      <c r="H45" s="163"/>
      <c r="I45" s="163"/>
      <c r="J45" s="6"/>
      <c r="K45" s="6"/>
      <c r="L45" s="7"/>
      <c r="M45" s="7"/>
      <c r="N45" s="7"/>
      <c r="O45" s="7"/>
      <c r="P45" s="6"/>
      <c r="Q45" s="6"/>
      <c r="R45" s="6"/>
      <c r="S45" s="6"/>
      <c r="T45" s="6"/>
    </row>
    <row r="46" spans="1:20" ht="23.9" customHeight="1">
      <c r="A46" s="163"/>
      <c r="B46" s="23"/>
      <c r="C46" s="75">
        <v>2017</v>
      </c>
      <c r="D46" s="75">
        <v>2018</v>
      </c>
      <c r="E46" s="75" t="s">
        <v>222</v>
      </c>
      <c r="F46" s="231" t="s">
        <v>69</v>
      </c>
      <c r="G46" s="163" t="s">
        <v>380</v>
      </c>
      <c r="H46" s="163"/>
      <c r="I46" s="163"/>
      <c r="J46" s="6"/>
      <c r="K46" s="6"/>
      <c r="L46" s="7"/>
      <c r="M46" s="7"/>
      <c r="N46" s="7"/>
      <c r="O46" s="7"/>
      <c r="P46" s="6"/>
      <c r="Q46" s="6"/>
      <c r="R46" s="6"/>
      <c r="S46" s="6"/>
      <c r="T46" s="6"/>
    </row>
    <row r="47" spans="1:20">
      <c r="A47" s="163"/>
      <c r="B47" s="52" t="s">
        <v>31</v>
      </c>
      <c r="C47" s="101">
        <v>1579</v>
      </c>
      <c r="D47" s="101">
        <v>1969</v>
      </c>
      <c r="E47" s="27">
        <f t="shared" ref="E47:E67" si="0">(D47-C47)/C47</f>
        <v>0.24699176694110198</v>
      </c>
      <c r="F47" s="24"/>
      <c r="G47" s="193">
        <v>-0.12</v>
      </c>
      <c r="H47" s="163"/>
      <c r="I47" s="163"/>
      <c r="J47" s="163"/>
      <c r="K47" s="163"/>
      <c r="L47" s="13"/>
      <c r="M47" s="13"/>
      <c r="N47" s="13"/>
      <c r="O47" s="13"/>
      <c r="P47" s="163"/>
      <c r="Q47" s="163"/>
      <c r="R47" s="163"/>
      <c r="S47" s="163"/>
      <c r="T47" s="163"/>
    </row>
    <row r="48" spans="1:20">
      <c r="A48" s="163"/>
      <c r="B48" s="52" t="s">
        <v>27</v>
      </c>
      <c r="C48" s="101">
        <v>2941</v>
      </c>
      <c r="D48" s="101">
        <v>3526</v>
      </c>
      <c r="E48" s="27">
        <f t="shared" si="0"/>
        <v>0.19891193471608296</v>
      </c>
      <c r="F48" s="24"/>
      <c r="G48" s="193">
        <v>-0.12</v>
      </c>
      <c r="H48" s="163"/>
      <c r="I48" s="163"/>
      <c r="J48" s="163"/>
      <c r="K48" s="163"/>
      <c r="L48" s="13"/>
      <c r="M48" s="13"/>
      <c r="N48" s="13"/>
      <c r="O48" s="13"/>
      <c r="P48" s="163"/>
      <c r="Q48" s="163"/>
      <c r="R48" s="163"/>
      <c r="S48" s="163"/>
      <c r="T48" s="163"/>
    </row>
    <row r="49" spans="1:16">
      <c r="B49" s="52" t="s">
        <v>25</v>
      </c>
      <c r="C49" s="101">
        <v>3522</v>
      </c>
      <c r="D49" s="101">
        <v>3970</v>
      </c>
      <c r="E49" s="27">
        <f t="shared" si="0"/>
        <v>0.12720045428733673</v>
      </c>
      <c r="F49" s="24"/>
      <c r="G49" s="193">
        <v>-0.12</v>
      </c>
      <c r="H49" s="163"/>
      <c r="I49" s="163"/>
      <c r="J49" s="163"/>
      <c r="K49" s="163"/>
      <c r="L49" s="13"/>
      <c r="M49" s="13"/>
      <c r="N49" s="13"/>
      <c r="O49" s="13"/>
    </row>
    <row r="50" spans="1:16">
      <c r="B50" s="52" t="s">
        <v>18</v>
      </c>
      <c r="C50" s="101">
        <v>5665</v>
      </c>
      <c r="D50" s="101">
        <v>6236</v>
      </c>
      <c r="E50" s="27">
        <f t="shared" si="0"/>
        <v>0.10079435127978817</v>
      </c>
      <c r="F50" s="24"/>
      <c r="G50" s="193">
        <v>-0.12</v>
      </c>
      <c r="H50" s="163"/>
      <c r="I50" s="163"/>
      <c r="J50" s="163"/>
      <c r="K50" s="163"/>
      <c r="L50" s="13"/>
      <c r="M50" s="13"/>
      <c r="N50" s="13"/>
      <c r="O50" s="13"/>
    </row>
    <row r="51" spans="1:16">
      <c r="B51" s="52" t="s">
        <v>21</v>
      </c>
      <c r="C51" s="101">
        <v>3922</v>
      </c>
      <c r="D51" s="101">
        <v>4023</v>
      </c>
      <c r="E51" s="27">
        <f t="shared" si="0"/>
        <v>2.5752167261601223E-2</v>
      </c>
      <c r="F51" s="24"/>
      <c r="G51" s="193">
        <v>-0.12</v>
      </c>
      <c r="H51" s="163"/>
      <c r="I51" s="163"/>
      <c r="J51" s="163"/>
      <c r="K51" s="163"/>
      <c r="L51" s="13"/>
      <c r="M51" s="13"/>
      <c r="N51" s="13"/>
      <c r="O51" s="13"/>
    </row>
    <row r="52" spans="1:16">
      <c r="B52" s="53" t="s">
        <v>33</v>
      </c>
      <c r="C52" s="197">
        <v>2151</v>
      </c>
      <c r="D52" s="197">
        <v>2051</v>
      </c>
      <c r="F52" s="196">
        <f>(D52-C52)/C52</f>
        <v>-4.6490004649000466E-2</v>
      </c>
      <c r="G52" s="193">
        <v>-0.12</v>
      </c>
      <c r="H52" s="163"/>
      <c r="I52" s="163"/>
      <c r="J52" s="163"/>
      <c r="K52" s="163"/>
      <c r="L52" s="13"/>
      <c r="M52" s="13"/>
      <c r="N52" s="13"/>
      <c r="O52" s="13"/>
    </row>
    <row r="53" spans="1:16">
      <c r="B53" s="52" t="s">
        <v>19</v>
      </c>
      <c r="C53" s="101">
        <v>5553</v>
      </c>
      <c r="D53" s="101">
        <v>5258</v>
      </c>
      <c r="E53" s="27">
        <f t="shared" si="0"/>
        <v>-5.3124437241130917E-2</v>
      </c>
      <c r="F53" s="24"/>
      <c r="G53" s="193">
        <v>-0.12</v>
      </c>
      <c r="H53" s="163"/>
      <c r="I53" s="163"/>
      <c r="J53" s="163"/>
      <c r="K53" s="163"/>
      <c r="L53" s="13"/>
      <c r="M53" s="13"/>
      <c r="N53" s="13"/>
      <c r="O53" s="13"/>
    </row>
    <row r="54" spans="1:16">
      <c r="B54" s="52" t="s">
        <v>20</v>
      </c>
      <c r="C54" s="101">
        <v>6749</v>
      </c>
      <c r="D54" s="101">
        <v>6369</v>
      </c>
      <c r="E54" s="27">
        <f t="shared" si="0"/>
        <v>-5.6304637724107272E-2</v>
      </c>
      <c r="F54" s="24"/>
      <c r="G54" s="193">
        <v>-0.12</v>
      </c>
      <c r="H54" s="163"/>
      <c r="I54" s="163"/>
      <c r="J54" s="163"/>
      <c r="K54" s="163"/>
      <c r="L54" s="13"/>
      <c r="M54" s="13"/>
      <c r="N54" s="13"/>
      <c r="O54" s="13"/>
    </row>
    <row r="55" spans="1:16">
      <c r="B55" s="52" t="s">
        <v>32</v>
      </c>
      <c r="C55" s="101">
        <v>1649</v>
      </c>
      <c r="D55" s="101">
        <v>1541</v>
      </c>
      <c r="E55" s="27">
        <f t="shared" si="0"/>
        <v>-6.549423893268648E-2</v>
      </c>
      <c r="F55" s="24"/>
      <c r="G55" s="193">
        <v>-0.12</v>
      </c>
      <c r="H55" s="163"/>
      <c r="I55" s="163"/>
      <c r="J55" s="163"/>
      <c r="K55" s="163"/>
      <c r="L55" s="13"/>
      <c r="M55" s="13"/>
      <c r="N55" s="13"/>
      <c r="O55" s="13"/>
    </row>
    <row r="56" spans="1:16">
      <c r="B56" s="52" t="s">
        <v>22</v>
      </c>
      <c r="C56" s="101">
        <v>2988</v>
      </c>
      <c r="D56" s="101">
        <v>2766</v>
      </c>
      <c r="E56" s="27">
        <f t="shared" si="0"/>
        <v>-7.4297188755020074E-2</v>
      </c>
      <c r="F56" s="24"/>
      <c r="G56" s="193">
        <v>-0.12</v>
      </c>
      <c r="H56" s="163"/>
      <c r="I56" s="163"/>
      <c r="J56" s="163"/>
      <c r="K56" s="163"/>
      <c r="L56" s="13"/>
      <c r="M56" s="13"/>
      <c r="N56" s="13"/>
      <c r="O56" s="13"/>
    </row>
    <row r="57" spans="1:16">
      <c r="B57" s="42" t="s">
        <v>35</v>
      </c>
      <c r="C57" s="101">
        <v>1576</v>
      </c>
      <c r="D57" s="101">
        <v>1397</v>
      </c>
      <c r="E57" s="27">
        <f t="shared" si="0"/>
        <v>-0.11357868020304568</v>
      </c>
      <c r="F57" s="24"/>
      <c r="G57" s="193">
        <v>-0.12</v>
      </c>
      <c r="H57" s="163"/>
      <c r="I57" s="163"/>
      <c r="J57" s="163"/>
      <c r="K57" s="163"/>
      <c r="L57" s="13"/>
      <c r="M57" s="13"/>
      <c r="N57" s="13"/>
      <c r="O57" s="13"/>
    </row>
    <row r="58" spans="1:16">
      <c r="B58" s="52" t="s">
        <v>30</v>
      </c>
      <c r="C58" s="101">
        <v>3151</v>
      </c>
      <c r="D58" s="101">
        <v>2773</v>
      </c>
      <c r="E58" s="27">
        <f t="shared" si="0"/>
        <v>-0.11996191685179308</v>
      </c>
      <c r="F58" s="24"/>
      <c r="G58" s="193">
        <v>-0.12</v>
      </c>
      <c r="H58" s="163"/>
      <c r="I58" s="163"/>
      <c r="J58" s="163"/>
      <c r="K58" s="163"/>
      <c r="L58" s="13"/>
      <c r="M58" s="13"/>
      <c r="N58" s="13"/>
      <c r="O58" s="13"/>
    </row>
    <row r="59" spans="1:16">
      <c r="B59" s="52" t="s">
        <v>28</v>
      </c>
      <c r="C59" s="101">
        <v>4329</v>
      </c>
      <c r="D59" s="101">
        <v>3720</v>
      </c>
      <c r="E59" s="27">
        <f t="shared" si="0"/>
        <v>-0.14067914067914067</v>
      </c>
      <c r="F59" s="24"/>
      <c r="G59" s="193">
        <v>-0.12</v>
      </c>
      <c r="H59" s="163"/>
      <c r="I59" s="163"/>
      <c r="J59" s="163"/>
      <c r="K59" s="163"/>
      <c r="L59" s="13"/>
      <c r="M59" s="13"/>
      <c r="N59" s="13"/>
      <c r="O59" s="13"/>
    </row>
    <row r="60" spans="1:16">
      <c r="B60" s="52" t="s">
        <v>26</v>
      </c>
      <c r="C60" s="101">
        <v>2365</v>
      </c>
      <c r="D60" s="101">
        <v>2010</v>
      </c>
      <c r="E60" s="27">
        <f t="shared" si="0"/>
        <v>-0.15010570824524314</v>
      </c>
      <c r="F60" s="24"/>
      <c r="G60" s="193">
        <v>-0.12</v>
      </c>
      <c r="H60" s="163"/>
      <c r="I60" s="163"/>
      <c r="J60" s="163"/>
      <c r="K60" s="163"/>
      <c r="L60" s="13"/>
      <c r="M60" s="13"/>
      <c r="N60" s="13"/>
      <c r="O60" s="13"/>
    </row>
    <row r="61" spans="1:16">
      <c r="B61" s="52" t="s">
        <v>23</v>
      </c>
      <c r="C61" s="101">
        <v>7237</v>
      </c>
      <c r="D61" s="101">
        <v>5966</v>
      </c>
      <c r="E61" s="27">
        <f t="shared" si="0"/>
        <v>-0.17562525908525634</v>
      </c>
      <c r="F61" s="24"/>
      <c r="G61" s="193">
        <v>-0.12</v>
      </c>
      <c r="H61" s="163"/>
      <c r="I61" s="163"/>
      <c r="J61" s="163"/>
      <c r="K61" s="163"/>
      <c r="L61" s="13"/>
      <c r="M61" s="13"/>
      <c r="N61" s="13"/>
      <c r="O61" s="13"/>
    </row>
    <row r="62" spans="1:16">
      <c r="B62" s="52" t="s">
        <v>24</v>
      </c>
      <c r="C62" s="101">
        <v>3618</v>
      </c>
      <c r="D62" s="101">
        <v>2812</v>
      </c>
      <c r="E62" s="27">
        <f t="shared" si="0"/>
        <v>-0.22277501381978995</v>
      </c>
      <c r="F62" s="24"/>
      <c r="G62" s="193">
        <v>-0.12</v>
      </c>
      <c r="H62" s="163"/>
      <c r="I62" s="163"/>
      <c r="J62" s="163"/>
      <c r="K62" s="163"/>
      <c r="L62" s="13"/>
      <c r="M62" s="13"/>
      <c r="N62" s="13"/>
      <c r="O62" s="13"/>
    </row>
    <row r="63" spans="1:16">
      <c r="B63" s="52" t="s">
        <v>36</v>
      </c>
      <c r="C63" s="101">
        <v>4772</v>
      </c>
      <c r="D63" s="101">
        <v>3674</v>
      </c>
      <c r="E63" s="27">
        <f t="shared" si="0"/>
        <v>-0.23009220452640403</v>
      </c>
      <c r="F63" s="24"/>
      <c r="G63" s="193">
        <v>-0.12</v>
      </c>
      <c r="H63" s="163"/>
      <c r="I63" s="163"/>
      <c r="J63" s="163"/>
      <c r="K63" s="163"/>
      <c r="L63" s="13"/>
      <c r="M63" s="13"/>
      <c r="N63" s="13"/>
      <c r="O63" s="13"/>
    </row>
    <row r="64" spans="1:16">
      <c r="A64" s="163"/>
      <c r="B64" s="52" t="s">
        <v>29</v>
      </c>
      <c r="C64" s="101">
        <v>3477</v>
      </c>
      <c r="D64" s="101">
        <v>2516</v>
      </c>
      <c r="E64" s="27">
        <f t="shared" si="0"/>
        <v>-0.27638769053781997</v>
      </c>
      <c r="F64" s="24"/>
      <c r="G64" s="193">
        <v>-0.12</v>
      </c>
      <c r="H64" s="163"/>
      <c r="I64" s="163"/>
      <c r="J64" s="163"/>
      <c r="K64" s="163"/>
      <c r="L64" s="13"/>
      <c r="M64" s="13"/>
      <c r="N64" s="13"/>
      <c r="O64" s="13"/>
      <c r="P64" s="163"/>
    </row>
    <row r="65" spans="1:16">
      <c r="A65" s="163"/>
      <c r="B65" s="21" t="s">
        <v>37</v>
      </c>
      <c r="C65" s="101">
        <v>3845</v>
      </c>
      <c r="D65" s="101">
        <v>2568</v>
      </c>
      <c r="E65" s="27">
        <f t="shared" si="0"/>
        <v>-0.33211963589076721</v>
      </c>
      <c r="F65" s="16"/>
      <c r="G65" s="193">
        <v>-0.12</v>
      </c>
      <c r="H65" s="163"/>
      <c r="I65" s="163"/>
      <c r="J65" s="163"/>
      <c r="K65" s="163"/>
      <c r="L65" s="13"/>
      <c r="M65" s="13"/>
      <c r="N65" s="13"/>
      <c r="O65" s="13"/>
      <c r="P65" s="163"/>
    </row>
    <row r="66" spans="1:16">
      <c r="A66" s="163"/>
      <c r="B66" s="52" t="s">
        <v>38</v>
      </c>
      <c r="C66" s="101">
        <v>2023</v>
      </c>
      <c r="D66" s="101">
        <v>1336</v>
      </c>
      <c r="E66" s="27">
        <f t="shared" si="0"/>
        <v>-0.33959466139396938</v>
      </c>
      <c r="F66" s="25"/>
      <c r="G66" s="193">
        <v>-0.12</v>
      </c>
      <c r="H66" s="163"/>
      <c r="I66" s="163"/>
      <c r="J66" s="163"/>
      <c r="K66" s="163"/>
      <c r="L66" s="13"/>
      <c r="M66" s="13"/>
      <c r="N66" s="13"/>
      <c r="O66" s="13"/>
      <c r="P66" s="163"/>
    </row>
    <row r="67" spans="1:16">
      <c r="A67" s="163"/>
      <c r="B67" s="52" t="s">
        <v>34</v>
      </c>
      <c r="C67" s="101">
        <v>3307</v>
      </c>
      <c r="D67" s="101">
        <v>2020</v>
      </c>
      <c r="E67" s="27">
        <f t="shared" si="0"/>
        <v>-0.38917447837919567</v>
      </c>
      <c r="F67" s="27"/>
      <c r="G67" s="193">
        <v>-0.12</v>
      </c>
      <c r="H67" s="163"/>
      <c r="I67" s="163"/>
      <c r="J67" s="163"/>
      <c r="K67" s="163"/>
      <c r="L67" s="13"/>
      <c r="M67" s="13"/>
      <c r="N67" s="13"/>
      <c r="O67" s="13"/>
      <c r="P67" s="163"/>
    </row>
    <row r="68" spans="1:16">
      <c r="B68" s="84" t="s">
        <v>52</v>
      </c>
      <c r="C68" s="101">
        <v>3248</v>
      </c>
      <c r="D68" s="101">
        <v>2857</v>
      </c>
      <c r="E68" s="27">
        <f>(D68-C68)/C68</f>
        <v>-0.12038177339901478</v>
      </c>
      <c r="F68" s="24"/>
      <c r="G68" s="163"/>
      <c r="H68" s="163"/>
      <c r="I68" s="163"/>
      <c r="J68" s="163"/>
      <c r="K68" s="163"/>
      <c r="L68" s="13"/>
      <c r="M68" s="13"/>
      <c r="N68" s="13"/>
      <c r="O68" s="13"/>
    </row>
    <row r="69" spans="1:16" s="163" customFormat="1">
      <c r="B69" s="84"/>
      <c r="C69" s="101"/>
      <c r="D69" s="101"/>
      <c r="E69" s="27"/>
      <c r="F69" s="24"/>
      <c r="L69" s="13"/>
      <c r="M69" s="13"/>
      <c r="N69" s="13"/>
      <c r="O69" s="13"/>
    </row>
    <row r="70" spans="1:16">
      <c r="A70" s="411" t="s">
        <v>223</v>
      </c>
      <c r="B70" s="411"/>
      <c r="C70" s="411"/>
      <c r="D70" s="411"/>
      <c r="E70" s="411"/>
      <c r="F70" s="411"/>
      <c r="G70" s="411"/>
      <c r="H70" s="411"/>
      <c r="I70" s="411"/>
      <c r="J70" s="163"/>
      <c r="K70" s="163"/>
      <c r="L70" s="163"/>
      <c r="M70" s="163"/>
      <c r="N70" s="163"/>
      <c r="O70" s="163"/>
      <c r="P70" s="163"/>
    </row>
    <row r="71" spans="1:16">
      <c r="A71" s="410" t="s">
        <v>275</v>
      </c>
      <c r="B71" s="410"/>
      <c r="C71" s="410"/>
      <c r="D71" s="410"/>
      <c r="E71" s="410"/>
      <c r="F71" s="410"/>
      <c r="G71" s="410"/>
      <c r="H71" s="410"/>
      <c r="I71" s="410"/>
      <c r="J71" s="163"/>
      <c r="K71" s="163"/>
      <c r="L71" s="163"/>
      <c r="M71" s="163"/>
      <c r="N71" s="163"/>
      <c r="O71" s="163"/>
      <c r="P71" s="163"/>
    </row>
    <row r="72" spans="1:16">
      <c r="A72" s="163"/>
      <c r="B72" s="163"/>
      <c r="C72" s="163"/>
      <c r="D72" s="163"/>
      <c r="E72" s="163"/>
      <c r="F72" s="163"/>
      <c r="G72" s="163"/>
      <c r="H72" s="163"/>
      <c r="I72" s="163"/>
      <c r="J72" s="163"/>
      <c r="K72" s="20"/>
      <c r="L72" s="20"/>
      <c r="M72" s="20"/>
      <c r="N72" s="20"/>
      <c r="O72" s="20"/>
      <c r="P72" s="20"/>
    </row>
    <row r="73" spans="1:16" s="74" customFormat="1">
      <c r="A73" s="409" t="s">
        <v>350</v>
      </c>
      <c r="B73" s="409"/>
      <c r="C73" s="409"/>
      <c r="D73" s="409"/>
      <c r="E73" s="409"/>
      <c r="F73" s="409"/>
      <c r="G73" s="409"/>
      <c r="H73" s="409"/>
      <c r="I73" s="409"/>
    </row>
    <row r="75" spans="1:16" ht="24">
      <c r="A75" s="163"/>
      <c r="B75" s="163"/>
      <c r="C75" s="71" t="s">
        <v>226</v>
      </c>
      <c r="D75" s="60"/>
      <c r="E75" s="60"/>
      <c r="F75" s="60"/>
      <c r="G75" s="60"/>
      <c r="H75" s="69"/>
      <c r="I75" s="68"/>
      <c r="J75" s="163"/>
      <c r="K75" s="163"/>
      <c r="L75" s="163"/>
      <c r="M75" s="163"/>
      <c r="N75" s="163"/>
      <c r="O75" s="163"/>
      <c r="P75" s="163"/>
    </row>
    <row r="76" spans="1:16">
      <c r="A76" s="163"/>
      <c r="B76" s="109">
        <v>2014</v>
      </c>
      <c r="C76" s="209">
        <v>6921</v>
      </c>
      <c r="D76" s="32"/>
      <c r="E76" s="32"/>
      <c r="F76" s="32"/>
      <c r="G76" s="32"/>
      <c r="H76" s="33"/>
      <c r="I76" s="163"/>
      <c r="J76" s="163"/>
      <c r="K76" s="163"/>
      <c r="L76" s="163"/>
      <c r="M76" s="163"/>
      <c r="N76" s="163"/>
      <c r="O76" s="163"/>
      <c r="P76" s="163"/>
    </row>
    <row r="77" spans="1:16">
      <c r="A77" s="163"/>
      <c r="B77" s="109">
        <v>2015</v>
      </c>
      <c r="C77" s="209">
        <v>5414</v>
      </c>
      <c r="D77" s="32"/>
      <c r="E77" s="32"/>
      <c r="F77" s="32"/>
      <c r="G77" s="32"/>
      <c r="H77" s="33"/>
      <c r="I77" s="163"/>
      <c r="J77" s="163"/>
      <c r="K77" s="163"/>
      <c r="L77" s="163"/>
      <c r="M77" s="163"/>
      <c r="N77" s="163"/>
      <c r="O77" s="163"/>
      <c r="P77" s="163"/>
    </row>
    <row r="78" spans="1:16">
      <c r="A78" s="163"/>
      <c r="B78" s="109">
        <v>2016</v>
      </c>
      <c r="C78" s="209">
        <v>2925</v>
      </c>
      <c r="D78" s="32"/>
      <c r="E78" s="32"/>
      <c r="F78" s="32"/>
      <c r="G78" s="32"/>
      <c r="H78" s="33"/>
      <c r="I78" s="163"/>
      <c r="J78" s="163"/>
      <c r="K78" s="163"/>
      <c r="L78" s="163"/>
      <c r="M78" s="163"/>
      <c r="N78" s="163"/>
      <c r="O78" s="163"/>
      <c r="P78" s="163"/>
    </row>
    <row r="79" spans="1:16">
      <c r="A79" s="163"/>
      <c r="B79" s="109">
        <v>2017</v>
      </c>
      <c r="C79" s="209">
        <v>2151</v>
      </c>
      <c r="D79" s="32"/>
      <c r="E79" s="32"/>
      <c r="F79" s="32"/>
      <c r="G79" s="32"/>
      <c r="H79" s="33"/>
      <c r="I79" s="163"/>
      <c r="J79" s="163"/>
      <c r="K79" s="163"/>
      <c r="L79" s="163"/>
      <c r="M79" s="163"/>
      <c r="N79" s="163"/>
      <c r="O79" s="163"/>
      <c r="P79" s="163"/>
    </row>
    <row r="80" spans="1:16">
      <c r="A80" s="163"/>
      <c r="B80" s="109">
        <v>2018</v>
      </c>
      <c r="C80" s="209">
        <v>2051</v>
      </c>
      <c r="D80" s="32"/>
      <c r="E80" s="32"/>
      <c r="F80" s="32"/>
      <c r="G80" s="32"/>
      <c r="H80" s="33"/>
      <c r="I80" s="163"/>
      <c r="J80" s="163"/>
      <c r="K80" s="163"/>
      <c r="L80" s="163"/>
      <c r="M80" s="163"/>
      <c r="N80" s="163"/>
      <c r="O80" s="163"/>
      <c r="P80" s="163"/>
    </row>
    <row r="82" spans="1:14">
      <c r="A82" s="411" t="s">
        <v>223</v>
      </c>
      <c r="B82" s="411"/>
      <c r="C82" s="411"/>
      <c r="D82" s="411"/>
      <c r="E82" s="411"/>
      <c r="F82" s="411"/>
      <c r="G82" s="411"/>
      <c r="H82" s="411"/>
      <c r="I82" s="411"/>
      <c r="J82" s="163"/>
      <c r="K82" s="163"/>
      <c r="L82" s="163"/>
      <c r="M82" s="163"/>
      <c r="N82" s="163"/>
    </row>
    <row r="83" spans="1:14">
      <c r="A83" s="410" t="s">
        <v>64</v>
      </c>
      <c r="B83" s="410"/>
      <c r="C83" s="410"/>
      <c r="D83" s="410"/>
      <c r="E83" s="410"/>
      <c r="F83" s="410"/>
      <c r="G83" s="410"/>
      <c r="H83" s="410"/>
      <c r="I83" s="410"/>
      <c r="J83" s="163"/>
      <c r="K83" s="163"/>
      <c r="L83" s="163"/>
      <c r="M83" s="163"/>
      <c r="N83" s="163"/>
    </row>
    <row r="84" spans="1:14" ht="14.25" customHeight="1">
      <c r="A84" s="186"/>
      <c r="B84" s="186"/>
      <c r="C84" s="186"/>
      <c r="D84" s="186"/>
      <c r="E84" s="186"/>
      <c r="F84" s="186"/>
      <c r="G84" s="186"/>
      <c r="H84" s="186"/>
      <c r="I84" s="186"/>
      <c r="J84" s="163"/>
      <c r="K84" s="163"/>
      <c r="L84" s="163"/>
      <c r="M84" s="163"/>
      <c r="N84" s="163"/>
    </row>
    <row r="85" spans="1:14" s="74" customFormat="1">
      <c r="A85" s="409" t="s">
        <v>534</v>
      </c>
      <c r="B85" s="409"/>
      <c r="C85" s="409"/>
      <c r="D85" s="409"/>
      <c r="E85" s="409"/>
      <c r="F85" s="409"/>
      <c r="G85" s="409"/>
      <c r="H85" s="409"/>
      <c r="I85" s="409"/>
    </row>
    <row r="86" spans="1:14">
      <c r="A86" s="2"/>
      <c r="B86" s="2"/>
      <c r="C86" s="2"/>
      <c r="D86" s="2"/>
      <c r="E86" s="2"/>
      <c r="F86" s="2"/>
      <c r="G86" s="2"/>
      <c r="H86" s="2"/>
      <c r="I86" s="2"/>
      <c r="J86" s="163"/>
      <c r="K86" s="163"/>
      <c r="L86" s="163"/>
      <c r="M86" s="163"/>
      <c r="N86" s="163"/>
    </row>
    <row r="87" spans="1:14" s="12" customFormat="1" ht="24">
      <c r="A87" s="106"/>
      <c r="B87" s="106"/>
      <c r="C87" s="70" t="s">
        <v>227</v>
      </c>
      <c r="D87" s="70" t="s">
        <v>228</v>
      </c>
      <c r="E87" s="70" t="s">
        <v>229</v>
      </c>
      <c r="F87" s="70" t="s">
        <v>230</v>
      </c>
      <c r="G87" s="70" t="s">
        <v>231</v>
      </c>
      <c r="H87" s="70" t="s">
        <v>232</v>
      </c>
      <c r="I87" s="70"/>
      <c r="J87" s="70"/>
      <c r="K87" s="70"/>
      <c r="L87" s="70"/>
      <c r="M87" s="70"/>
      <c r="N87" s="70"/>
    </row>
    <row r="88" spans="1:14">
      <c r="A88" s="6"/>
      <c r="B88" s="42" t="s">
        <v>35</v>
      </c>
      <c r="C88" s="290">
        <v>0.24</v>
      </c>
      <c r="D88" s="291">
        <v>0.54</v>
      </c>
      <c r="E88" s="276">
        <v>0.06</v>
      </c>
      <c r="F88" s="290">
        <v>0.04</v>
      </c>
      <c r="G88" s="290">
        <v>7.0000000000000007E-2</v>
      </c>
      <c r="H88" s="276">
        <v>0.04</v>
      </c>
      <c r="I88" s="40"/>
      <c r="J88" s="104"/>
      <c r="K88" s="40"/>
      <c r="L88" s="104"/>
      <c r="M88" s="40"/>
      <c r="N88" s="104"/>
    </row>
    <row r="89" spans="1:14">
      <c r="A89" s="163"/>
      <c r="B89" s="52" t="s">
        <v>23</v>
      </c>
      <c r="C89" s="289">
        <v>0.36</v>
      </c>
      <c r="D89" s="293">
        <v>0.35</v>
      </c>
      <c r="E89" s="289">
        <v>0.06</v>
      </c>
      <c r="F89" s="289">
        <v>0.06</v>
      </c>
      <c r="G89" s="289">
        <v>0.13</v>
      </c>
      <c r="H89" s="289">
        <v>0.04</v>
      </c>
      <c r="I89" s="40"/>
      <c r="J89" s="104"/>
      <c r="K89" s="40"/>
      <c r="L89" s="104"/>
      <c r="M89" s="40"/>
      <c r="N89" s="104"/>
    </row>
    <row r="90" spans="1:14">
      <c r="A90" s="163"/>
      <c r="B90" s="52" t="s">
        <v>22</v>
      </c>
      <c r="C90" s="276">
        <v>0.31</v>
      </c>
      <c r="D90" s="276">
        <v>0.41</v>
      </c>
      <c r="E90" s="276">
        <v>7.0000000000000007E-2</v>
      </c>
      <c r="F90" s="276">
        <v>0.06</v>
      </c>
      <c r="G90" s="276">
        <v>0.09</v>
      </c>
      <c r="H90" s="276">
        <v>0.06</v>
      </c>
      <c r="I90" s="40"/>
      <c r="J90" s="104"/>
      <c r="K90" s="40"/>
      <c r="L90" s="104"/>
      <c r="M90" s="40"/>
      <c r="N90" s="104"/>
    </row>
    <row r="91" spans="1:14">
      <c r="A91" s="163"/>
      <c r="B91" s="52" t="s">
        <v>32</v>
      </c>
      <c r="C91" s="276">
        <v>0.25</v>
      </c>
      <c r="D91" s="276">
        <v>0.45</v>
      </c>
      <c r="E91" s="291">
        <v>0.08</v>
      </c>
      <c r="F91" s="276">
        <v>7.0000000000000007E-2</v>
      </c>
      <c r="G91" s="276">
        <v>0.11</v>
      </c>
      <c r="H91" s="276">
        <v>0.05</v>
      </c>
      <c r="I91" s="40"/>
      <c r="J91" s="104"/>
      <c r="K91" s="40"/>
      <c r="L91" s="104"/>
      <c r="M91" s="40"/>
      <c r="N91" s="104"/>
    </row>
    <row r="92" spans="1:14">
      <c r="A92" s="163"/>
      <c r="B92" s="52" t="s">
        <v>31</v>
      </c>
      <c r="C92" s="276">
        <v>0.38</v>
      </c>
      <c r="D92" s="276">
        <v>0.37</v>
      </c>
      <c r="E92" s="276">
        <v>0.06</v>
      </c>
      <c r="F92" s="276">
        <v>0.05</v>
      </c>
      <c r="G92" s="276">
        <v>0.09</v>
      </c>
      <c r="H92" s="276">
        <v>0.06</v>
      </c>
      <c r="I92" s="104"/>
      <c r="J92" s="104"/>
      <c r="K92" s="40"/>
      <c r="L92" s="104"/>
      <c r="M92" s="40"/>
      <c r="N92" s="104"/>
    </row>
    <row r="93" spans="1:14">
      <c r="A93" s="163"/>
      <c r="B93" s="52" t="s">
        <v>38</v>
      </c>
      <c r="C93" s="276">
        <v>0.27</v>
      </c>
      <c r="D93" s="291">
        <v>0.46</v>
      </c>
      <c r="E93" s="276">
        <v>0.05</v>
      </c>
      <c r="F93" s="276">
        <v>0.06</v>
      </c>
      <c r="G93" s="276">
        <v>0.11</v>
      </c>
      <c r="H93" s="276">
        <v>0.04</v>
      </c>
      <c r="I93" s="40"/>
      <c r="J93" s="104"/>
      <c r="K93" s="40"/>
      <c r="L93" s="104"/>
      <c r="M93" s="40"/>
      <c r="N93" s="104"/>
    </row>
    <row r="94" spans="1:14">
      <c r="A94" s="163"/>
      <c r="B94" s="53" t="s">
        <v>33</v>
      </c>
      <c r="C94" s="288">
        <v>0.25</v>
      </c>
      <c r="D94" s="292">
        <v>0.46</v>
      </c>
      <c r="E94" s="288">
        <v>0.05</v>
      </c>
      <c r="F94" s="288">
        <v>0.06</v>
      </c>
      <c r="G94" s="292">
        <v>0.15</v>
      </c>
      <c r="H94" s="288">
        <v>0.03</v>
      </c>
      <c r="I94" s="40"/>
      <c r="J94" s="104"/>
      <c r="K94" s="40"/>
      <c r="L94" s="104"/>
      <c r="M94" s="40"/>
      <c r="N94" s="104"/>
    </row>
    <row r="95" spans="1:14">
      <c r="A95" s="163"/>
      <c r="B95" s="52" t="s">
        <v>26</v>
      </c>
      <c r="C95" s="276">
        <v>0.28999999999999998</v>
      </c>
      <c r="D95" s="291">
        <v>0.46</v>
      </c>
      <c r="E95" s="291">
        <v>0.08</v>
      </c>
      <c r="F95" s="276">
        <v>0.06</v>
      </c>
      <c r="G95" s="290">
        <v>0.06</v>
      </c>
      <c r="H95" s="276">
        <v>0.05</v>
      </c>
      <c r="I95" s="40"/>
      <c r="J95" s="104"/>
      <c r="K95" s="40"/>
      <c r="L95" s="104"/>
      <c r="M95" s="40"/>
      <c r="N95" s="104"/>
    </row>
    <row r="96" spans="1:14">
      <c r="A96" s="163"/>
      <c r="B96" s="52" t="s">
        <v>36</v>
      </c>
      <c r="C96" s="290">
        <v>0.23</v>
      </c>
      <c r="D96" s="276">
        <v>0.38</v>
      </c>
      <c r="E96" s="290">
        <v>0.03</v>
      </c>
      <c r="F96" s="276">
        <v>0.06</v>
      </c>
      <c r="G96" s="291">
        <v>0.24</v>
      </c>
      <c r="H96" s="276">
        <v>0.06</v>
      </c>
      <c r="I96" s="40"/>
      <c r="J96" s="104"/>
      <c r="K96" s="40"/>
      <c r="L96" s="104"/>
      <c r="M96" s="40"/>
      <c r="N96" s="104"/>
    </row>
    <row r="97" spans="1:14">
      <c r="A97" s="163"/>
      <c r="B97" s="52" t="s">
        <v>18</v>
      </c>
      <c r="C97" s="291">
        <v>0.4</v>
      </c>
      <c r="D97" s="276">
        <v>0.36</v>
      </c>
      <c r="E97" s="276">
        <v>0.05</v>
      </c>
      <c r="F97" s="276">
        <v>0.05</v>
      </c>
      <c r="G97" s="276">
        <v>0.09</v>
      </c>
      <c r="H97" s="276">
        <v>0.05</v>
      </c>
      <c r="I97" s="40"/>
      <c r="J97" s="104"/>
      <c r="K97" s="40"/>
      <c r="L97" s="104"/>
      <c r="M97" s="40"/>
      <c r="N97" s="104"/>
    </row>
    <row r="98" spans="1:14">
      <c r="A98" s="163"/>
      <c r="B98" s="52" t="s">
        <v>29</v>
      </c>
      <c r="C98" s="276">
        <v>0.31</v>
      </c>
      <c r="D98" s="276">
        <v>0.4</v>
      </c>
      <c r="E98" s="276">
        <v>0.06</v>
      </c>
      <c r="F98" s="291">
        <v>0.08</v>
      </c>
      <c r="G98" s="276">
        <v>0.13</v>
      </c>
      <c r="H98" s="276">
        <v>0.02</v>
      </c>
      <c r="I98" s="40"/>
      <c r="J98" s="104"/>
      <c r="K98" s="40"/>
      <c r="L98" s="104"/>
      <c r="M98" s="40"/>
      <c r="N98" s="104"/>
    </row>
    <row r="99" spans="1:14">
      <c r="A99" s="163"/>
      <c r="B99" s="52" t="s">
        <v>25</v>
      </c>
      <c r="C99" s="276">
        <v>0.32</v>
      </c>
      <c r="D99" s="276">
        <v>0.44</v>
      </c>
      <c r="E99" s="276">
        <v>0.05</v>
      </c>
      <c r="F99" s="276">
        <v>0.05</v>
      </c>
      <c r="G99" s="276">
        <v>0.11</v>
      </c>
      <c r="H99" s="276">
        <v>0.03</v>
      </c>
      <c r="I99" s="40"/>
      <c r="J99" s="104"/>
      <c r="K99" s="40"/>
      <c r="L99" s="104"/>
      <c r="M99" s="40"/>
      <c r="N99" s="104"/>
    </row>
    <row r="100" spans="1:14">
      <c r="A100" s="163"/>
      <c r="B100" s="52" t="s">
        <v>24</v>
      </c>
      <c r="C100" s="276">
        <v>0.37</v>
      </c>
      <c r="D100" s="276">
        <v>0.42</v>
      </c>
      <c r="E100" s="276">
        <v>0.06</v>
      </c>
      <c r="F100" s="276">
        <v>0.05</v>
      </c>
      <c r="G100" s="290">
        <v>7.0000000000000007E-2</v>
      </c>
      <c r="H100" s="276">
        <v>0.04</v>
      </c>
      <c r="I100" s="40"/>
      <c r="J100" s="104"/>
      <c r="K100" s="40"/>
      <c r="L100" s="104"/>
      <c r="M100" s="40"/>
      <c r="N100" s="104"/>
    </row>
    <row r="101" spans="1:14">
      <c r="A101" s="163"/>
      <c r="B101" s="52" t="s">
        <v>19</v>
      </c>
      <c r="C101" s="276">
        <v>0.39</v>
      </c>
      <c r="D101" s="276">
        <v>0.39</v>
      </c>
      <c r="E101" s="276">
        <v>0.05</v>
      </c>
      <c r="F101" s="276">
        <v>0.05</v>
      </c>
      <c r="G101" s="276">
        <v>0.08</v>
      </c>
      <c r="H101" s="276">
        <v>0.05</v>
      </c>
      <c r="I101" s="40"/>
      <c r="J101" s="104"/>
      <c r="K101" s="40"/>
      <c r="L101" s="104"/>
      <c r="M101" s="40"/>
      <c r="N101" s="104"/>
    </row>
    <row r="102" spans="1:14">
      <c r="A102" s="163"/>
      <c r="B102" s="52" t="s">
        <v>30</v>
      </c>
      <c r="C102" s="276">
        <v>0.33</v>
      </c>
      <c r="D102" s="276">
        <v>0.44</v>
      </c>
      <c r="E102" s="276">
        <v>0.06</v>
      </c>
      <c r="F102" s="276">
        <v>0.05</v>
      </c>
      <c r="G102" s="276">
        <v>0.08</v>
      </c>
      <c r="H102" s="276">
        <v>0.04</v>
      </c>
      <c r="I102" s="40"/>
      <c r="J102" s="104"/>
      <c r="K102" s="40"/>
      <c r="L102" s="104"/>
      <c r="M102" s="40"/>
      <c r="N102" s="104"/>
    </row>
    <row r="103" spans="1:14">
      <c r="A103" s="163"/>
      <c r="B103" s="21" t="s">
        <v>37</v>
      </c>
      <c r="C103" s="276">
        <v>0.28999999999999998</v>
      </c>
      <c r="D103" s="276">
        <v>0.43</v>
      </c>
      <c r="E103" s="290">
        <v>0.04</v>
      </c>
      <c r="F103" s="276">
        <v>0.06</v>
      </c>
      <c r="G103" s="276">
        <v>0.14000000000000001</v>
      </c>
      <c r="H103" s="276">
        <v>0.04</v>
      </c>
      <c r="I103" s="102"/>
      <c r="J103" s="103"/>
      <c r="K103" s="102"/>
      <c r="L103" s="103"/>
      <c r="M103" s="102"/>
      <c r="N103" s="103"/>
    </row>
    <row r="104" spans="1:14">
      <c r="A104" s="163"/>
      <c r="B104" s="52" t="s">
        <v>34</v>
      </c>
      <c r="C104" s="276">
        <v>0.25</v>
      </c>
      <c r="D104" s="276">
        <v>0.42</v>
      </c>
      <c r="E104" s="276">
        <v>7.0000000000000007E-2</v>
      </c>
      <c r="F104" s="291">
        <v>0.08</v>
      </c>
      <c r="G104" s="276">
        <v>0.11</v>
      </c>
      <c r="H104" s="276">
        <v>7.0000000000000007E-2</v>
      </c>
      <c r="I104" s="105"/>
      <c r="J104" s="104"/>
      <c r="K104" s="40"/>
      <c r="L104" s="104"/>
      <c r="M104" s="40"/>
      <c r="N104" s="104"/>
    </row>
    <row r="105" spans="1:14">
      <c r="A105" s="163"/>
      <c r="B105" s="52" t="s">
        <v>20</v>
      </c>
      <c r="C105" s="291">
        <v>0.45</v>
      </c>
      <c r="D105" s="290">
        <v>0.32</v>
      </c>
      <c r="E105" s="276">
        <v>0.05</v>
      </c>
      <c r="F105" s="276">
        <v>0.05</v>
      </c>
      <c r="G105" s="276">
        <v>0.1</v>
      </c>
      <c r="H105" s="276">
        <v>0.03</v>
      </c>
      <c r="I105" s="40"/>
      <c r="J105" s="104"/>
      <c r="K105" s="40"/>
      <c r="L105" s="104"/>
      <c r="M105" s="40"/>
      <c r="N105" s="104"/>
    </row>
    <row r="106" spans="1:14">
      <c r="A106" s="163"/>
      <c r="B106" s="52" t="s">
        <v>21</v>
      </c>
      <c r="C106" s="276">
        <v>0.35</v>
      </c>
      <c r="D106" s="276">
        <v>0.44</v>
      </c>
      <c r="E106" s="290">
        <v>0.04</v>
      </c>
      <c r="F106" s="290">
        <v>0.04</v>
      </c>
      <c r="G106" s="276">
        <v>0.1</v>
      </c>
      <c r="H106" s="276">
        <v>0.03</v>
      </c>
      <c r="I106" s="40"/>
      <c r="J106" s="104"/>
      <c r="K106" s="40"/>
      <c r="L106" s="104"/>
      <c r="M106" s="40"/>
      <c r="N106" s="104"/>
    </row>
    <row r="107" spans="1:14">
      <c r="A107" s="163"/>
      <c r="B107" s="52" t="s">
        <v>28</v>
      </c>
      <c r="C107" s="276">
        <v>0.35</v>
      </c>
      <c r="D107" s="276">
        <v>0.39</v>
      </c>
      <c r="E107" s="276">
        <v>0.05</v>
      </c>
      <c r="F107" s="276">
        <v>0.06</v>
      </c>
      <c r="G107" s="276">
        <v>0.12</v>
      </c>
      <c r="H107" s="276">
        <v>0.03</v>
      </c>
      <c r="I107" s="40"/>
      <c r="J107" s="104"/>
      <c r="K107" s="40"/>
      <c r="L107" s="104"/>
      <c r="M107" s="40"/>
      <c r="N107" s="104"/>
    </row>
    <row r="108" spans="1:14">
      <c r="A108" s="163"/>
      <c r="B108" s="52" t="s">
        <v>27</v>
      </c>
      <c r="C108" s="276">
        <v>0.34</v>
      </c>
      <c r="D108" s="276">
        <v>0.42</v>
      </c>
      <c r="E108" s="276">
        <v>0.05</v>
      </c>
      <c r="F108" s="290">
        <v>0.04</v>
      </c>
      <c r="G108" s="276">
        <v>0.1</v>
      </c>
      <c r="H108" s="276">
        <v>0.05</v>
      </c>
      <c r="I108" s="40"/>
      <c r="J108" s="104"/>
      <c r="K108" s="40"/>
      <c r="L108" s="104"/>
      <c r="M108" s="40"/>
      <c r="N108" s="104"/>
    </row>
    <row r="109" spans="1:14">
      <c r="A109" s="163"/>
      <c r="B109" s="53" t="s">
        <v>33</v>
      </c>
      <c r="C109" s="288">
        <v>0.25</v>
      </c>
      <c r="D109" s="292">
        <v>0.46</v>
      </c>
      <c r="E109" s="288">
        <v>0.05</v>
      </c>
      <c r="F109" s="288">
        <v>0.06</v>
      </c>
      <c r="G109" s="292">
        <v>0.15</v>
      </c>
      <c r="H109" s="288">
        <v>0.03</v>
      </c>
      <c r="I109" s="163"/>
      <c r="J109" s="163"/>
      <c r="K109" s="163"/>
      <c r="L109" s="163"/>
      <c r="M109" s="163"/>
      <c r="N109" s="11"/>
    </row>
    <row r="110" spans="1:14" ht="69.650000000000006" customHeight="1">
      <c r="A110" s="410" t="s">
        <v>535</v>
      </c>
      <c r="B110" s="410"/>
      <c r="C110" s="410"/>
      <c r="D110" s="410"/>
      <c r="E110" s="410"/>
      <c r="F110" s="410"/>
      <c r="G110" s="410"/>
      <c r="H110" s="410"/>
      <c r="I110" s="410"/>
      <c r="J110" s="163"/>
      <c r="K110" s="163"/>
      <c r="L110" s="163"/>
      <c r="M110" s="163"/>
      <c r="N110" s="163"/>
    </row>
    <row r="111" spans="1:14" ht="25.4" customHeight="1">
      <c r="A111" s="410" t="s">
        <v>233</v>
      </c>
      <c r="B111" s="410"/>
      <c r="C111" s="410"/>
      <c r="D111" s="410"/>
      <c r="E111" s="410"/>
      <c r="F111" s="410"/>
      <c r="G111" s="410"/>
      <c r="H111" s="410"/>
      <c r="I111" s="410"/>
      <c r="J111" s="163"/>
      <c r="K111" s="163"/>
      <c r="L111" s="163"/>
      <c r="M111" s="163"/>
      <c r="N111" s="163"/>
    </row>
  </sheetData>
  <sortState ref="B88:N108">
    <sortCondition ref="B88"/>
  </sortState>
  <mergeCells count="16">
    <mergeCell ref="A1:I1"/>
    <mergeCell ref="A85:I85"/>
    <mergeCell ref="A28:I28"/>
    <mergeCell ref="A29:I29"/>
    <mergeCell ref="A43:I43"/>
    <mergeCell ref="A82:I82"/>
    <mergeCell ref="A31:I31"/>
    <mergeCell ref="C45:D45"/>
    <mergeCell ref="A70:I70"/>
    <mergeCell ref="A40:I40"/>
    <mergeCell ref="A41:I41"/>
    <mergeCell ref="A110:I110"/>
    <mergeCell ref="A111:I111"/>
    <mergeCell ref="A71:I71"/>
    <mergeCell ref="A73:I73"/>
    <mergeCell ref="A83:I83"/>
  </mergeCells>
  <conditionalFormatting sqref="I92">
    <cfRule type="top10" dxfId="21" priority="31" percent="1" bottom="1" rank="10"/>
    <cfRule type="top10" dxfId="20" priority="32" percent="1" rank="10"/>
  </conditionalFormatting>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zoomScale="81" zoomScaleNormal="81" workbookViewId="0">
      <selection activeCell="B154" sqref="B154"/>
    </sheetView>
  </sheetViews>
  <sheetFormatPr defaultColWidth="8.81640625" defaultRowHeight="14.5"/>
  <cols>
    <col min="2" max="2" width="36.1796875" customWidth="1"/>
    <col min="3" max="3" width="9.26953125" customWidth="1"/>
  </cols>
  <sheetData>
    <row r="1" spans="1:9" s="74" customFormat="1">
      <c r="A1" s="409" t="s">
        <v>282</v>
      </c>
      <c r="B1" s="409"/>
      <c r="C1" s="409"/>
      <c r="D1" s="409"/>
      <c r="E1" s="409"/>
      <c r="F1" s="409"/>
      <c r="G1" s="409"/>
      <c r="H1" s="409"/>
      <c r="I1" s="409"/>
    </row>
    <row r="3" spans="1:9" ht="24.5">
      <c r="A3" s="163"/>
      <c r="B3" s="163"/>
      <c r="C3" s="190" t="s">
        <v>234</v>
      </c>
      <c r="D3" s="163"/>
      <c r="E3" s="163"/>
      <c r="F3" s="163"/>
      <c r="G3" s="163"/>
      <c r="H3" s="163"/>
      <c r="I3" s="163"/>
    </row>
    <row r="4" spans="1:9">
      <c r="A4" s="163"/>
      <c r="B4" s="60" t="s">
        <v>235</v>
      </c>
      <c r="C4" s="211">
        <v>1</v>
      </c>
      <c r="D4" s="163"/>
      <c r="E4" s="163"/>
      <c r="F4" s="163"/>
      <c r="G4" s="163"/>
      <c r="H4" s="163"/>
      <c r="I4" s="163"/>
    </row>
    <row r="5" spans="1:9">
      <c r="A5" s="163"/>
      <c r="B5" s="60" t="s">
        <v>236</v>
      </c>
      <c r="C5" s="211">
        <v>1</v>
      </c>
      <c r="D5" s="163"/>
      <c r="E5" s="163"/>
      <c r="F5" s="163"/>
      <c r="G5" s="163"/>
      <c r="H5" s="163"/>
      <c r="I5" s="163"/>
    </row>
    <row r="6" spans="1:9">
      <c r="A6" s="163"/>
      <c r="B6" s="60" t="s">
        <v>237</v>
      </c>
      <c r="C6" s="211">
        <v>0</v>
      </c>
      <c r="D6" s="163"/>
      <c r="E6" s="163"/>
      <c r="F6" s="163"/>
      <c r="G6" s="163"/>
      <c r="H6" s="163"/>
      <c r="I6" s="163"/>
    </row>
    <row r="7" spans="1:9">
      <c r="A7" s="163"/>
      <c r="B7" s="60" t="s">
        <v>238</v>
      </c>
      <c r="C7" s="211">
        <v>2</v>
      </c>
      <c r="D7" s="163"/>
      <c r="E7" s="163"/>
      <c r="F7" s="163"/>
      <c r="G7" s="163"/>
      <c r="H7" s="163"/>
      <c r="I7" s="163"/>
    </row>
    <row r="8" spans="1:9">
      <c r="A8" s="163"/>
      <c r="B8" s="60" t="s">
        <v>239</v>
      </c>
      <c r="C8" s="211">
        <v>3</v>
      </c>
      <c r="D8" s="163"/>
      <c r="E8" s="163"/>
      <c r="F8" s="163"/>
      <c r="G8" s="163"/>
      <c r="H8" s="163"/>
      <c r="I8" s="163"/>
    </row>
    <row r="9" spans="1:9">
      <c r="A9" s="163"/>
      <c r="B9" s="60" t="s">
        <v>240</v>
      </c>
      <c r="C9" s="211">
        <v>1</v>
      </c>
      <c r="D9" s="163"/>
      <c r="E9" s="163"/>
      <c r="F9" s="163"/>
      <c r="G9" s="163"/>
      <c r="H9" s="163"/>
      <c r="I9" s="163"/>
    </row>
    <row r="10" spans="1:9">
      <c r="A10" s="163"/>
      <c r="B10" s="60" t="s">
        <v>241</v>
      </c>
      <c r="C10" s="211">
        <v>1</v>
      </c>
      <c r="D10" s="163"/>
      <c r="E10" s="163"/>
      <c r="F10" s="163"/>
      <c r="G10" s="163"/>
      <c r="H10" s="163"/>
      <c r="I10" s="163"/>
    </row>
    <row r="11" spans="1:9">
      <c r="A11" s="163"/>
      <c r="B11" s="60" t="s">
        <v>242</v>
      </c>
      <c r="C11" s="211">
        <v>1</v>
      </c>
      <c r="D11" s="163"/>
      <c r="E11" s="163"/>
      <c r="F11" s="163"/>
      <c r="G11" s="163"/>
      <c r="H11" s="163"/>
      <c r="I11" s="163"/>
    </row>
    <row r="12" spans="1:9">
      <c r="A12" s="163"/>
      <c r="B12" s="60" t="s">
        <v>243</v>
      </c>
      <c r="C12" s="211">
        <v>1</v>
      </c>
      <c r="D12" s="163"/>
      <c r="E12" s="163"/>
      <c r="F12" s="163"/>
      <c r="G12" s="163"/>
      <c r="H12" s="163"/>
      <c r="I12" s="163"/>
    </row>
    <row r="13" spans="1:9">
      <c r="A13" s="163"/>
      <c r="B13" s="60" t="s">
        <v>244</v>
      </c>
      <c r="C13" s="211">
        <v>8</v>
      </c>
      <c r="D13" s="163"/>
      <c r="E13" s="163"/>
      <c r="F13" s="163"/>
      <c r="G13" s="163"/>
      <c r="H13" s="163"/>
      <c r="I13" s="163"/>
    </row>
    <row r="14" spans="1:9">
      <c r="A14" s="163"/>
      <c r="B14" s="60" t="s">
        <v>245</v>
      </c>
      <c r="C14" s="211">
        <v>4</v>
      </c>
      <c r="D14" s="163"/>
      <c r="E14" s="163"/>
      <c r="F14" s="163"/>
      <c r="G14" s="163"/>
      <c r="H14" s="163"/>
      <c r="I14" s="163"/>
    </row>
    <row r="15" spans="1:9">
      <c r="A15" s="163"/>
      <c r="B15" s="60" t="s">
        <v>246</v>
      </c>
      <c r="C15" s="211">
        <v>1</v>
      </c>
      <c r="D15" s="163"/>
      <c r="E15" s="163"/>
      <c r="F15" s="163"/>
      <c r="G15" s="163"/>
      <c r="H15" s="163"/>
      <c r="I15" s="163"/>
    </row>
    <row r="16" spans="1:9">
      <c r="A16" s="163"/>
      <c r="B16" s="60" t="s">
        <v>247</v>
      </c>
      <c r="C16" s="211">
        <v>0</v>
      </c>
      <c r="D16" s="163"/>
      <c r="E16" s="163"/>
      <c r="F16" s="163"/>
      <c r="G16" s="163"/>
      <c r="H16" s="163"/>
      <c r="I16" s="163"/>
    </row>
    <row r="17" spans="1:9">
      <c r="A17" s="163"/>
      <c r="B17" s="60" t="s">
        <v>248</v>
      </c>
      <c r="C17" s="211">
        <v>2</v>
      </c>
      <c r="D17" s="163"/>
      <c r="E17" s="163"/>
      <c r="F17" s="163"/>
      <c r="G17" s="163"/>
      <c r="H17" s="163"/>
      <c r="I17" s="163"/>
    </row>
    <row r="18" spans="1:9">
      <c r="A18" s="163"/>
      <c r="B18" s="60" t="s">
        <v>249</v>
      </c>
      <c r="C18" s="211">
        <v>1</v>
      </c>
      <c r="D18" s="163"/>
      <c r="E18" s="163"/>
      <c r="F18" s="163"/>
      <c r="G18" s="163"/>
      <c r="H18" s="163"/>
      <c r="I18" s="163"/>
    </row>
    <row r="19" spans="1:9">
      <c r="A19" s="163"/>
      <c r="B19" s="60" t="s">
        <v>250</v>
      </c>
      <c r="C19" s="211">
        <v>5</v>
      </c>
      <c r="D19" s="163"/>
      <c r="E19" s="163"/>
      <c r="F19" s="163"/>
      <c r="G19" s="163"/>
      <c r="H19" s="163"/>
      <c r="I19" s="163"/>
    </row>
    <row r="20" spans="1:9">
      <c r="A20" s="163"/>
      <c r="B20" s="60" t="s">
        <v>251</v>
      </c>
      <c r="C20" s="211">
        <v>1</v>
      </c>
      <c r="D20" s="163"/>
      <c r="E20" s="163"/>
      <c r="F20" s="163"/>
      <c r="G20" s="163"/>
      <c r="H20" s="163"/>
      <c r="I20" s="163"/>
    </row>
    <row r="21" spans="1:9">
      <c r="A21" s="163"/>
      <c r="B21" s="60" t="s">
        <v>252</v>
      </c>
      <c r="C21" s="211">
        <v>1</v>
      </c>
      <c r="D21" s="163"/>
      <c r="E21" s="163"/>
      <c r="F21" s="163"/>
      <c r="G21" s="163"/>
      <c r="H21" s="163"/>
      <c r="I21" s="163"/>
    </row>
    <row r="22" spans="1:9">
      <c r="A22" s="163"/>
      <c r="B22" s="60" t="s">
        <v>253</v>
      </c>
      <c r="C22" s="211">
        <v>6</v>
      </c>
      <c r="D22" s="163"/>
      <c r="E22" s="163"/>
      <c r="F22" s="163"/>
      <c r="G22" s="163"/>
      <c r="H22" s="163"/>
      <c r="I22" s="163"/>
    </row>
    <row r="23" spans="1:9">
      <c r="A23" s="163"/>
      <c r="B23" s="60" t="s">
        <v>254</v>
      </c>
      <c r="C23" s="211">
        <v>2</v>
      </c>
      <c r="D23" s="163"/>
      <c r="E23" s="163"/>
      <c r="F23" s="163"/>
      <c r="G23" s="163"/>
      <c r="H23" s="163"/>
      <c r="I23" s="163"/>
    </row>
    <row r="24" spans="1:9">
      <c r="A24" s="163"/>
      <c r="B24" s="60" t="s">
        <v>255</v>
      </c>
      <c r="C24" s="211">
        <v>3</v>
      </c>
      <c r="D24" s="163"/>
      <c r="E24" s="163"/>
      <c r="F24" s="163"/>
      <c r="G24" s="163"/>
      <c r="H24" s="163"/>
      <c r="I24" s="163"/>
    </row>
    <row r="26" spans="1:9" ht="15.65" customHeight="1">
      <c r="A26" s="410" t="s">
        <v>256</v>
      </c>
      <c r="B26" s="410"/>
      <c r="C26" s="410"/>
      <c r="D26" s="410"/>
      <c r="E26" s="410"/>
      <c r="F26" s="410"/>
      <c r="G26" s="410"/>
      <c r="H26" s="410"/>
      <c r="I26" s="410"/>
    </row>
    <row r="27" spans="1:9" ht="26.5" customHeight="1">
      <c r="A27" s="410" t="s">
        <v>257</v>
      </c>
      <c r="B27" s="410"/>
      <c r="C27" s="410"/>
      <c r="D27" s="410"/>
      <c r="E27" s="410"/>
      <c r="F27" s="410"/>
      <c r="G27" s="410"/>
      <c r="H27" s="410"/>
      <c r="I27" s="410"/>
    </row>
    <row r="29" spans="1:9" s="74" customFormat="1">
      <c r="A29" s="409" t="s">
        <v>258</v>
      </c>
      <c r="B29" s="409"/>
      <c r="C29" s="409"/>
      <c r="D29" s="409"/>
      <c r="E29" s="409"/>
      <c r="F29" s="409"/>
      <c r="G29" s="409"/>
      <c r="H29" s="409"/>
      <c r="I29" s="409"/>
    </row>
    <row r="31" spans="1:9" ht="24.5">
      <c r="A31" s="163"/>
      <c r="B31" s="163"/>
      <c r="C31" s="190" t="s">
        <v>259</v>
      </c>
      <c r="D31" s="190" t="s">
        <v>260</v>
      </c>
      <c r="E31" s="190" t="s">
        <v>69</v>
      </c>
      <c r="F31" s="190" t="s">
        <v>381</v>
      </c>
      <c r="H31" s="163"/>
      <c r="I31" s="163"/>
    </row>
    <row r="32" spans="1:9">
      <c r="A32" s="163"/>
      <c r="B32" s="63" t="s">
        <v>18</v>
      </c>
      <c r="C32" s="113">
        <v>6.2E-2</v>
      </c>
      <c r="D32" s="61">
        <v>527</v>
      </c>
      <c r="E32" s="113"/>
      <c r="F32" s="233">
        <v>0.121</v>
      </c>
      <c r="H32" s="5"/>
      <c r="I32" s="163"/>
    </row>
    <row r="33" spans="2:8">
      <c r="B33" s="63" t="s">
        <v>23</v>
      </c>
      <c r="C33" s="113">
        <v>7.9000000000000001E-2</v>
      </c>
      <c r="D33" s="61">
        <v>577</v>
      </c>
      <c r="E33" s="113"/>
      <c r="F33" s="233">
        <v>0.121</v>
      </c>
      <c r="H33" s="93"/>
    </row>
    <row r="34" spans="2:8">
      <c r="B34" s="64" t="s">
        <v>33</v>
      </c>
      <c r="D34" s="65">
        <v>968</v>
      </c>
      <c r="E34" s="114">
        <v>0.08</v>
      </c>
      <c r="F34" s="233">
        <v>0.121</v>
      </c>
      <c r="H34" s="93"/>
    </row>
    <row r="35" spans="2:8">
      <c r="B35" s="63" t="s">
        <v>38</v>
      </c>
      <c r="C35" s="113">
        <v>0.10299999999999999</v>
      </c>
      <c r="D35" s="61">
        <v>452</v>
      </c>
      <c r="E35" s="113"/>
      <c r="F35" s="233">
        <v>0.121</v>
      </c>
      <c r="H35" s="93"/>
    </row>
    <row r="36" spans="2:8">
      <c r="B36" s="63" t="s">
        <v>36</v>
      </c>
      <c r="C36" s="113">
        <v>0.113</v>
      </c>
      <c r="D36" s="61">
        <v>584</v>
      </c>
      <c r="E36" s="113"/>
      <c r="F36" s="233">
        <v>0.121</v>
      </c>
      <c r="H36" s="93"/>
    </row>
    <row r="37" spans="2:8">
      <c r="B37" s="63" t="s">
        <v>19</v>
      </c>
      <c r="C37" s="113">
        <v>0.11799999999999999</v>
      </c>
      <c r="D37" s="61">
        <v>512</v>
      </c>
      <c r="E37" s="113"/>
      <c r="F37" s="233">
        <v>0.121</v>
      </c>
      <c r="H37" s="93"/>
    </row>
    <row r="38" spans="2:8">
      <c r="B38" s="63" t="s">
        <v>25</v>
      </c>
      <c r="C38" s="113">
        <v>0.12</v>
      </c>
      <c r="D38" s="61">
        <v>571</v>
      </c>
      <c r="E38" s="113"/>
      <c r="F38" s="233">
        <v>0.121</v>
      </c>
      <c r="H38" s="93"/>
    </row>
    <row r="39" spans="2:8">
      <c r="B39" s="63" t="s">
        <v>21</v>
      </c>
      <c r="C39" s="113">
        <v>0.124</v>
      </c>
      <c r="D39" s="61">
        <v>475</v>
      </c>
      <c r="E39" s="113"/>
      <c r="F39" s="233">
        <v>0.121</v>
      </c>
      <c r="H39" s="93"/>
    </row>
    <row r="40" spans="2:8">
      <c r="B40" s="63" t="s">
        <v>26</v>
      </c>
      <c r="C40" s="113">
        <v>0.129</v>
      </c>
      <c r="D40" s="61">
        <v>495</v>
      </c>
      <c r="E40" s="113"/>
      <c r="F40" s="233">
        <v>0.121</v>
      </c>
      <c r="H40" s="93"/>
    </row>
    <row r="41" spans="2:8">
      <c r="B41" s="63" t="s">
        <v>37</v>
      </c>
      <c r="C41" s="113">
        <v>0.13300000000000001</v>
      </c>
      <c r="D41" s="61">
        <v>548</v>
      </c>
      <c r="E41" s="113"/>
      <c r="F41" s="233">
        <v>0.121</v>
      </c>
      <c r="H41" s="93"/>
    </row>
    <row r="42" spans="2:8">
      <c r="B42" s="63" t="s">
        <v>24</v>
      </c>
      <c r="C42" s="113">
        <v>0.13500000000000001</v>
      </c>
      <c r="D42" s="61">
        <v>491</v>
      </c>
      <c r="E42" s="113"/>
      <c r="F42" s="233">
        <v>0.121</v>
      </c>
      <c r="H42" s="93"/>
    </row>
    <row r="43" spans="2:8">
      <c r="B43" s="63" t="s">
        <v>30</v>
      </c>
      <c r="C43" s="113">
        <v>0.13500000000000001</v>
      </c>
      <c r="D43" s="61">
        <v>572</v>
      </c>
      <c r="E43" s="113"/>
      <c r="F43" s="233">
        <v>0.121</v>
      </c>
      <c r="H43" s="93"/>
    </row>
    <row r="44" spans="2:8">
      <c r="B44" s="62" t="s">
        <v>35</v>
      </c>
      <c r="C44" s="113">
        <v>0.13800000000000001</v>
      </c>
      <c r="D44" s="61">
        <v>456</v>
      </c>
      <c r="E44" s="113"/>
      <c r="F44" s="233">
        <v>0.121</v>
      </c>
      <c r="H44" s="93"/>
    </row>
    <row r="45" spans="2:8">
      <c r="B45" s="63" t="s">
        <v>20</v>
      </c>
      <c r="C45" s="113">
        <v>0.13900000000000001</v>
      </c>
      <c r="D45" s="61">
        <v>519</v>
      </c>
      <c r="E45" s="113"/>
      <c r="F45" s="233">
        <v>0.121</v>
      </c>
      <c r="H45" s="93"/>
    </row>
    <row r="46" spans="2:8">
      <c r="B46" s="63" t="s">
        <v>34</v>
      </c>
      <c r="C46" s="113">
        <v>0.14000000000000001</v>
      </c>
      <c r="D46" s="61">
        <v>493</v>
      </c>
      <c r="E46" s="113"/>
      <c r="F46" s="233">
        <v>0.121</v>
      </c>
      <c r="H46" s="93"/>
    </row>
    <row r="47" spans="2:8">
      <c r="B47" s="63" t="s">
        <v>28</v>
      </c>
      <c r="C47" s="113">
        <v>0.14299999999999999</v>
      </c>
      <c r="D47" s="61">
        <v>531</v>
      </c>
      <c r="E47" s="114"/>
      <c r="F47" s="233">
        <v>0.121</v>
      </c>
      <c r="H47" s="93"/>
    </row>
    <row r="48" spans="2:8">
      <c r="B48" s="63" t="s">
        <v>27</v>
      </c>
      <c r="C48" s="113">
        <v>0.14499999999999999</v>
      </c>
      <c r="D48" s="61">
        <v>515</v>
      </c>
      <c r="E48" s="113"/>
      <c r="F48" s="233">
        <v>0.121</v>
      </c>
      <c r="H48" s="93"/>
    </row>
    <row r="49" spans="1:9">
      <c r="A49" s="163"/>
      <c r="B49" s="63" t="s">
        <v>22</v>
      </c>
      <c r="C49" s="113">
        <v>0.158</v>
      </c>
      <c r="D49" s="61">
        <v>555</v>
      </c>
      <c r="E49" s="113"/>
      <c r="F49" s="233">
        <v>0.121</v>
      </c>
      <c r="H49" s="93"/>
      <c r="I49" s="163"/>
    </row>
    <row r="50" spans="1:9">
      <c r="A50" s="163"/>
      <c r="B50" s="63" t="s">
        <v>31</v>
      </c>
      <c r="C50" s="113">
        <v>0.159</v>
      </c>
      <c r="D50" s="61">
        <v>442</v>
      </c>
      <c r="E50" s="113"/>
      <c r="F50" s="233">
        <v>0.121</v>
      </c>
      <c r="H50" s="93"/>
      <c r="I50" s="163"/>
    </row>
    <row r="51" spans="1:9">
      <c r="A51" s="163"/>
      <c r="B51" s="63" t="s">
        <v>29</v>
      </c>
      <c r="C51" s="113">
        <v>0.16800000000000001</v>
      </c>
      <c r="D51" s="61">
        <v>532</v>
      </c>
      <c r="E51" s="113"/>
      <c r="F51" s="233">
        <v>0.121</v>
      </c>
      <c r="H51" s="93"/>
      <c r="I51" s="163"/>
    </row>
    <row r="52" spans="1:9">
      <c r="A52" s="163"/>
      <c r="B52" s="63" t="s">
        <v>32</v>
      </c>
      <c r="C52" s="113">
        <v>0.17399999999999999</v>
      </c>
      <c r="D52" s="61">
        <v>540</v>
      </c>
      <c r="E52" s="113"/>
      <c r="F52" s="233">
        <v>0.121</v>
      </c>
      <c r="H52" s="93"/>
      <c r="I52" s="163"/>
    </row>
    <row r="53" spans="1:9">
      <c r="A53" s="163"/>
      <c r="B53" s="5"/>
      <c r="C53" s="5"/>
      <c r="D53" s="5"/>
      <c r="E53" s="5"/>
      <c r="F53" s="5"/>
      <c r="G53" s="5"/>
      <c r="H53" s="5"/>
      <c r="I53" s="163"/>
    </row>
    <row r="54" spans="1:9" ht="25.4" customHeight="1">
      <c r="A54" s="410" t="s">
        <v>261</v>
      </c>
      <c r="B54" s="410"/>
      <c r="C54" s="410"/>
      <c r="D54" s="410"/>
      <c r="E54" s="410"/>
      <c r="F54" s="410"/>
      <c r="G54" s="410"/>
      <c r="H54" s="410"/>
      <c r="I54" s="410"/>
    </row>
    <row r="55" spans="1:9" ht="95.15" customHeight="1">
      <c r="A55" s="410" t="s">
        <v>262</v>
      </c>
      <c r="B55" s="410"/>
      <c r="C55" s="410"/>
      <c r="D55" s="410"/>
      <c r="E55" s="410"/>
      <c r="F55" s="410"/>
      <c r="G55" s="410"/>
      <c r="H55" s="410"/>
      <c r="I55" s="410"/>
    </row>
    <row r="56" spans="1:9">
      <c r="A56" s="186"/>
      <c r="B56" s="186"/>
      <c r="C56" s="186"/>
      <c r="D56" s="186"/>
      <c r="E56" s="186"/>
      <c r="F56" s="186"/>
      <c r="G56" s="186"/>
      <c r="H56" s="186"/>
      <c r="I56" s="186"/>
    </row>
    <row r="57" spans="1:9" s="74" customFormat="1">
      <c r="A57" s="409" t="s">
        <v>351</v>
      </c>
      <c r="B57" s="409"/>
      <c r="C57" s="409"/>
      <c r="D57" s="409"/>
      <c r="E57" s="409"/>
      <c r="F57" s="409"/>
      <c r="G57" s="409"/>
      <c r="H57" s="409"/>
      <c r="I57" s="409"/>
    </row>
    <row r="59" spans="1:9">
      <c r="A59" s="163"/>
      <c r="B59" s="163"/>
      <c r="C59" s="190" t="s">
        <v>259</v>
      </c>
      <c r="D59" s="190" t="s">
        <v>260</v>
      </c>
      <c r="E59" s="190"/>
      <c r="F59" s="190"/>
      <c r="H59" s="163"/>
      <c r="I59" s="163"/>
    </row>
    <row r="60" spans="1:9">
      <c r="A60" s="163"/>
      <c r="B60" s="63">
        <v>2013</v>
      </c>
      <c r="C60" s="207">
        <v>0.125</v>
      </c>
      <c r="D60" s="161">
        <v>1068</v>
      </c>
      <c r="E60" s="115"/>
      <c r="F60" s="116"/>
      <c r="H60" s="163"/>
      <c r="I60" s="163"/>
    </row>
    <row r="61" spans="1:9">
      <c r="A61" s="163"/>
      <c r="B61" s="63">
        <v>2014</v>
      </c>
      <c r="C61" s="207">
        <v>9.4E-2</v>
      </c>
      <c r="D61" s="161">
        <v>1055</v>
      </c>
      <c r="E61" s="115"/>
      <c r="F61" s="116"/>
      <c r="H61" s="163"/>
      <c r="I61" s="163"/>
    </row>
    <row r="62" spans="1:9">
      <c r="A62" s="163"/>
      <c r="B62" s="63">
        <v>2015</v>
      </c>
      <c r="C62" s="207">
        <v>0.104</v>
      </c>
      <c r="D62" s="161">
        <v>1005</v>
      </c>
      <c r="E62" s="115"/>
      <c r="F62" s="116"/>
      <c r="H62" s="163"/>
      <c r="I62" s="163"/>
    </row>
    <row r="63" spans="1:9">
      <c r="A63" s="163"/>
      <c r="B63" s="63">
        <v>2016</v>
      </c>
      <c r="C63" s="207">
        <v>0.11700000000000001</v>
      </c>
      <c r="D63" s="161">
        <v>784</v>
      </c>
      <c r="E63" s="115"/>
      <c r="F63" s="116"/>
      <c r="H63" s="163"/>
      <c r="I63" s="163"/>
    </row>
    <row r="64" spans="1:9">
      <c r="A64" s="163"/>
      <c r="B64" s="63">
        <v>2017</v>
      </c>
      <c r="C64" s="207">
        <v>0.08</v>
      </c>
      <c r="D64" s="161">
        <v>968</v>
      </c>
      <c r="E64" s="113"/>
      <c r="F64" s="61"/>
      <c r="H64" s="163"/>
      <c r="I64" s="163"/>
    </row>
    <row r="65" spans="1:10">
      <c r="A65" s="163"/>
      <c r="B65" s="5"/>
      <c r="C65" s="5"/>
      <c r="D65" s="5"/>
      <c r="E65" s="5"/>
      <c r="F65" s="5"/>
      <c r="G65" s="5"/>
      <c r="H65" s="163"/>
      <c r="I65" s="163"/>
    </row>
    <row r="66" spans="1:10" ht="25.4" customHeight="1">
      <c r="A66" s="410" t="s">
        <v>261</v>
      </c>
      <c r="B66" s="410"/>
      <c r="C66" s="410"/>
      <c r="D66" s="410"/>
      <c r="E66" s="410"/>
      <c r="F66" s="410"/>
      <c r="G66" s="410"/>
      <c r="H66" s="410"/>
      <c r="I66" s="410"/>
    </row>
    <row r="67" spans="1:10" ht="95.15" customHeight="1">
      <c r="A67" s="410" t="s">
        <v>262</v>
      </c>
      <c r="B67" s="410"/>
      <c r="C67" s="410"/>
      <c r="D67" s="410"/>
      <c r="E67" s="410"/>
      <c r="F67" s="410"/>
      <c r="G67" s="410"/>
      <c r="H67" s="410"/>
      <c r="I67" s="410"/>
    </row>
    <row r="69" spans="1:10" s="74" customFormat="1">
      <c r="A69" s="431" t="s">
        <v>364</v>
      </c>
      <c r="B69" s="409"/>
      <c r="C69" s="409"/>
      <c r="D69" s="409"/>
      <c r="E69" s="409"/>
      <c r="F69" s="409"/>
      <c r="G69" s="409"/>
      <c r="H69" s="409"/>
      <c r="I69" s="409"/>
    </row>
    <row r="71" spans="1:10">
      <c r="A71" s="163"/>
      <c r="B71" s="75" t="s">
        <v>263</v>
      </c>
      <c r="C71" s="190" t="s">
        <v>259</v>
      </c>
      <c r="D71" s="190"/>
      <c r="E71" s="190"/>
      <c r="F71" s="190"/>
      <c r="G71" s="190"/>
      <c r="H71" s="163"/>
      <c r="I71" s="163"/>
    </row>
    <row r="72" spans="1:10">
      <c r="A72" s="163"/>
      <c r="B72" s="21" t="s">
        <v>277</v>
      </c>
      <c r="C72" s="207">
        <v>0.11</v>
      </c>
      <c r="D72" s="115"/>
      <c r="E72" s="115"/>
      <c r="F72" s="116"/>
      <c r="G72" s="116"/>
      <c r="H72" s="163"/>
      <c r="I72" s="163"/>
    </row>
    <row r="73" spans="1:10">
      <c r="A73" s="163"/>
      <c r="B73" s="21" t="s">
        <v>276</v>
      </c>
      <c r="C73" s="207">
        <v>0.08</v>
      </c>
      <c r="D73" s="115"/>
      <c r="E73" s="115"/>
      <c r="F73" s="116"/>
      <c r="G73" s="116"/>
      <c r="H73" s="163"/>
      <c r="I73" s="163"/>
    </row>
    <row r="74" spans="1:10">
      <c r="A74" s="163"/>
      <c r="B74" s="21" t="s">
        <v>264</v>
      </c>
      <c r="C74" s="207">
        <v>7.6999999999999999E-2</v>
      </c>
      <c r="D74" s="115"/>
      <c r="E74" s="115"/>
      <c r="F74" s="116"/>
      <c r="G74" s="116"/>
      <c r="H74" s="163"/>
      <c r="I74" s="163"/>
    </row>
    <row r="75" spans="1:10" s="163" customFormat="1">
      <c r="B75" s="21" t="s">
        <v>311</v>
      </c>
      <c r="C75" s="207" t="s">
        <v>204</v>
      </c>
      <c r="D75" s="115"/>
      <c r="E75" s="115"/>
      <c r="F75" s="116"/>
      <c r="G75" s="116"/>
    </row>
    <row r="76" spans="1:10" s="163" customFormat="1">
      <c r="B76" s="21" t="s">
        <v>335</v>
      </c>
      <c r="C76" s="207" t="s">
        <v>204</v>
      </c>
      <c r="D76" s="115"/>
      <c r="E76" s="115"/>
      <c r="F76" s="116"/>
      <c r="G76" s="116"/>
    </row>
    <row r="77" spans="1:10" s="163" customFormat="1">
      <c r="B77" s="21"/>
      <c r="C77" s="207"/>
      <c r="D77" s="115"/>
      <c r="E77" s="115"/>
      <c r="F77" s="116"/>
      <c r="G77" s="116"/>
    </row>
    <row r="78" spans="1:10" s="163" customFormat="1">
      <c r="B78" s="410" t="s">
        <v>261</v>
      </c>
      <c r="C78" s="410"/>
      <c r="D78" s="410"/>
      <c r="E78" s="410"/>
      <c r="F78" s="410"/>
      <c r="G78" s="410"/>
      <c r="H78" s="410"/>
      <c r="I78" s="410"/>
      <c r="J78" s="410"/>
    </row>
    <row r="79" spans="1:10" s="163" customFormat="1">
      <c r="B79" s="410" t="s">
        <v>262</v>
      </c>
      <c r="C79" s="410"/>
      <c r="D79" s="410"/>
      <c r="E79" s="410"/>
      <c r="F79" s="410"/>
      <c r="G79" s="410"/>
      <c r="H79" s="410"/>
      <c r="I79" s="410"/>
      <c r="J79" s="410"/>
    </row>
    <row r="80" spans="1:10" s="163" customFormat="1">
      <c r="B80" s="21"/>
      <c r="C80" s="207"/>
      <c r="D80" s="115"/>
      <c r="E80" s="115"/>
      <c r="F80" s="116"/>
      <c r="G80" s="116"/>
    </row>
    <row r="81" spans="1:26" s="163" customFormat="1">
      <c r="A81" s="225" t="s">
        <v>365</v>
      </c>
      <c r="B81" s="74"/>
      <c r="C81" s="226"/>
      <c r="D81" s="227"/>
      <c r="E81" s="227"/>
      <c r="F81" s="228"/>
      <c r="G81" s="228"/>
      <c r="H81" s="74"/>
      <c r="I81" s="74"/>
      <c r="J81" s="74"/>
      <c r="K81" s="74"/>
      <c r="L81" s="74"/>
      <c r="M81" s="74"/>
      <c r="N81" s="74"/>
      <c r="O81" s="74"/>
      <c r="P81" s="74"/>
      <c r="Q81" s="74"/>
      <c r="R81" s="74"/>
      <c r="S81" s="74"/>
      <c r="T81" s="74"/>
      <c r="U81" s="74"/>
      <c r="V81" s="74"/>
      <c r="W81" s="74"/>
      <c r="X81" s="74"/>
      <c r="Y81" s="74"/>
      <c r="Z81" s="74"/>
    </row>
    <row r="82" spans="1:26">
      <c r="A82" s="163"/>
      <c r="B82" s="21"/>
      <c r="C82" s="115"/>
      <c r="D82" s="115"/>
      <c r="E82" s="115"/>
      <c r="F82" s="116"/>
      <c r="G82" s="116"/>
      <c r="H82" s="163"/>
      <c r="I82" s="163"/>
    </row>
    <row r="83" spans="1:26">
      <c r="A83" s="163"/>
      <c r="B83" s="83" t="s">
        <v>265</v>
      </c>
      <c r="C83" s="190" t="s">
        <v>259</v>
      </c>
      <c r="D83" s="190"/>
      <c r="E83" s="190"/>
      <c r="F83" s="190"/>
      <c r="G83" s="190"/>
      <c r="H83" s="163"/>
      <c r="I83" s="163"/>
    </row>
    <row r="84" spans="1:26">
      <c r="A84" s="163"/>
      <c r="B84" s="21" t="s">
        <v>266</v>
      </c>
      <c r="C84" s="207">
        <v>0.08</v>
      </c>
      <c r="D84" s="115"/>
      <c r="E84" s="115"/>
      <c r="F84" s="116"/>
      <c r="G84" s="116"/>
      <c r="H84" s="163"/>
      <c r="I84" s="163"/>
    </row>
    <row r="85" spans="1:26">
      <c r="A85" s="163"/>
      <c r="B85" s="21" t="s">
        <v>267</v>
      </c>
      <c r="C85" s="207">
        <v>0.08</v>
      </c>
      <c r="D85" s="115"/>
      <c r="E85" s="115"/>
      <c r="F85" s="116"/>
      <c r="G85" s="116"/>
      <c r="H85" s="163"/>
      <c r="I85" s="163"/>
    </row>
    <row r="86" spans="1:26">
      <c r="A86" s="163"/>
      <c r="B86" s="5"/>
      <c r="C86" s="5"/>
      <c r="D86" s="5"/>
      <c r="E86" s="5"/>
      <c r="F86" s="5"/>
      <c r="G86" s="5"/>
      <c r="H86" s="163"/>
      <c r="I86" s="163"/>
    </row>
    <row r="87" spans="1:26" ht="25.4" customHeight="1">
      <c r="B87" s="229" t="s">
        <v>261</v>
      </c>
    </row>
    <row r="88" spans="1:26" ht="95.15" customHeight="1">
      <c r="B88" s="432" t="s">
        <v>366</v>
      </c>
      <c r="C88" s="432"/>
      <c r="D88" s="432"/>
      <c r="E88" s="432"/>
      <c r="F88" s="432"/>
      <c r="G88" s="432"/>
      <c r="H88" s="432"/>
      <c r="I88" s="432"/>
      <c r="J88" s="432"/>
      <c r="K88" s="432"/>
    </row>
    <row r="90" spans="1:26" s="74" customFormat="1">
      <c r="A90" s="409" t="s">
        <v>268</v>
      </c>
      <c r="B90" s="409"/>
      <c r="C90" s="409"/>
      <c r="D90" s="409"/>
      <c r="E90" s="409"/>
      <c r="F90" s="409"/>
      <c r="G90" s="409"/>
      <c r="H90" s="409"/>
      <c r="I90" s="409"/>
    </row>
    <row r="92" spans="1:26" ht="24.5">
      <c r="A92" s="163"/>
      <c r="B92" s="163"/>
      <c r="C92" s="190" t="s">
        <v>259</v>
      </c>
      <c r="D92" s="190" t="s">
        <v>260</v>
      </c>
      <c r="E92" s="190" t="s">
        <v>69</v>
      </c>
      <c r="F92" s="190" t="s">
        <v>382</v>
      </c>
      <c r="H92" s="163"/>
      <c r="I92" s="163"/>
    </row>
    <row r="93" spans="1:26">
      <c r="A93" s="163"/>
      <c r="B93" s="63" t="s">
        <v>23</v>
      </c>
      <c r="C93" s="117">
        <v>8.2000000000000003E-2</v>
      </c>
      <c r="D93" s="63">
        <v>584</v>
      </c>
      <c r="E93" s="117"/>
      <c r="F93" s="62">
        <v>0.14799999999999999</v>
      </c>
      <c r="H93" s="163"/>
      <c r="I93" s="163"/>
    </row>
    <row r="94" spans="1:26">
      <c r="A94" s="163"/>
      <c r="B94" s="64" t="s">
        <v>33</v>
      </c>
      <c r="D94" s="64">
        <v>980</v>
      </c>
      <c r="E94" s="118">
        <v>0.112</v>
      </c>
      <c r="F94" s="62">
        <v>0.14799999999999999</v>
      </c>
      <c r="H94" s="163"/>
      <c r="I94" s="163"/>
    </row>
    <row r="95" spans="1:26">
      <c r="A95" s="163"/>
      <c r="B95" s="63" t="s">
        <v>24</v>
      </c>
      <c r="C95" s="117">
        <v>0.13200000000000001</v>
      </c>
      <c r="D95" s="63">
        <v>499</v>
      </c>
      <c r="E95" s="117"/>
      <c r="F95" s="62">
        <v>0.14799999999999999</v>
      </c>
      <c r="H95" s="163"/>
      <c r="I95" s="163"/>
    </row>
    <row r="96" spans="1:26">
      <c r="A96" s="163"/>
      <c r="B96" s="63" t="s">
        <v>25</v>
      </c>
      <c r="C96" s="117">
        <v>0.13600000000000001</v>
      </c>
      <c r="D96" s="63">
        <v>575</v>
      </c>
      <c r="E96" s="117"/>
      <c r="F96" s="62">
        <v>0.14799999999999999</v>
      </c>
      <c r="H96" s="163"/>
      <c r="I96" s="163"/>
    </row>
    <row r="97" spans="1:9">
      <c r="A97" s="163"/>
      <c r="B97" s="63" t="s">
        <v>27</v>
      </c>
      <c r="C97" s="117">
        <v>0.13600000000000001</v>
      </c>
      <c r="D97" s="63">
        <v>519</v>
      </c>
      <c r="E97" s="117"/>
      <c r="F97" s="62">
        <v>0.14799999999999999</v>
      </c>
      <c r="H97" s="163"/>
      <c r="I97" s="163"/>
    </row>
    <row r="98" spans="1:9">
      <c r="A98" s="163"/>
      <c r="B98" s="63" t="s">
        <v>19</v>
      </c>
      <c r="C98" s="117">
        <v>0.14299999999999999</v>
      </c>
      <c r="D98" s="63">
        <v>522</v>
      </c>
      <c r="E98" s="117"/>
      <c r="F98" s="62">
        <v>0.14799999999999999</v>
      </c>
      <c r="H98" s="163"/>
      <c r="I98" s="163"/>
    </row>
    <row r="99" spans="1:9">
      <c r="A99" s="163"/>
      <c r="B99" s="63" t="s">
        <v>18</v>
      </c>
      <c r="C99" s="117">
        <v>0.14399999999999999</v>
      </c>
      <c r="D99" s="63">
        <v>534</v>
      </c>
      <c r="E99" s="117"/>
      <c r="F99" s="62">
        <v>0.14799999999999999</v>
      </c>
      <c r="H99" s="163"/>
      <c r="I99" s="163"/>
    </row>
    <row r="100" spans="1:9">
      <c r="A100" s="163"/>
      <c r="B100" s="63" t="s">
        <v>22</v>
      </c>
      <c r="C100" s="117">
        <v>0.14699999999999999</v>
      </c>
      <c r="D100" s="63">
        <v>566</v>
      </c>
      <c r="E100" s="117"/>
      <c r="F100" s="62">
        <v>0.14799999999999999</v>
      </c>
      <c r="H100" s="163"/>
      <c r="I100" s="163"/>
    </row>
    <row r="101" spans="1:9">
      <c r="A101" s="163"/>
      <c r="B101" s="63" t="s">
        <v>30</v>
      </c>
      <c r="C101" s="117">
        <v>0.14899999999999999</v>
      </c>
      <c r="D101" s="63">
        <v>580</v>
      </c>
      <c r="E101" s="117"/>
      <c r="F101" s="62">
        <v>0.14799999999999999</v>
      </c>
      <c r="H101" s="163"/>
      <c r="I101" s="163"/>
    </row>
    <row r="102" spans="1:9">
      <c r="A102" s="163"/>
      <c r="B102" s="63" t="s">
        <v>28</v>
      </c>
      <c r="C102" s="117">
        <v>0.14899999999999999</v>
      </c>
      <c r="D102" s="63">
        <v>546</v>
      </c>
      <c r="E102" s="117"/>
      <c r="F102" s="62">
        <v>0.14799999999999999</v>
      </c>
      <c r="H102" s="163"/>
      <c r="I102" s="163"/>
    </row>
    <row r="103" spans="1:9">
      <c r="A103" s="163"/>
      <c r="B103" s="63" t="s">
        <v>37</v>
      </c>
      <c r="C103" s="117">
        <v>0.151</v>
      </c>
      <c r="D103" s="63">
        <v>556</v>
      </c>
      <c r="E103" s="117"/>
      <c r="F103" s="62">
        <v>0.14799999999999999</v>
      </c>
      <c r="H103" s="163"/>
      <c r="I103" s="163"/>
    </row>
    <row r="104" spans="1:9">
      <c r="A104" s="163"/>
      <c r="B104" s="63" t="s">
        <v>34</v>
      </c>
      <c r="C104" s="117">
        <v>0.16400000000000001</v>
      </c>
      <c r="D104" s="63">
        <v>507</v>
      </c>
      <c r="E104" s="117"/>
      <c r="F104" s="62">
        <v>0.14799999999999999</v>
      </c>
      <c r="H104" s="163"/>
      <c r="I104" s="163"/>
    </row>
    <row r="105" spans="1:9">
      <c r="A105" s="163"/>
      <c r="B105" s="63" t="s">
        <v>21</v>
      </c>
      <c r="C105" s="117">
        <v>0.16600000000000001</v>
      </c>
      <c r="D105" s="63">
        <v>482</v>
      </c>
      <c r="E105" s="117"/>
      <c r="F105" s="62">
        <v>0.14799999999999999</v>
      </c>
      <c r="H105" s="163"/>
      <c r="I105" s="163"/>
    </row>
    <row r="106" spans="1:9">
      <c r="A106" s="163"/>
      <c r="B106" s="63" t="s">
        <v>31</v>
      </c>
      <c r="C106" s="117">
        <v>0.18</v>
      </c>
      <c r="D106" s="63">
        <v>450</v>
      </c>
      <c r="E106" s="117"/>
      <c r="F106" s="62">
        <v>0.14799999999999999</v>
      </c>
      <c r="H106" s="163"/>
      <c r="I106" s="163"/>
    </row>
    <row r="107" spans="1:9">
      <c r="A107" s="163"/>
      <c r="B107" s="63" t="s">
        <v>20</v>
      </c>
      <c r="C107" s="117">
        <v>0.185</v>
      </c>
      <c r="D107" s="63">
        <v>525</v>
      </c>
      <c r="E107" s="117"/>
      <c r="F107" s="62">
        <v>0.14799999999999999</v>
      </c>
      <c r="H107" s="163"/>
      <c r="I107" s="163"/>
    </row>
    <row r="108" spans="1:9">
      <c r="A108" s="163"/>
      <c r="B108" s="62" t="s">
        <v>35</v>
      </c>
      <c r="C108" s="117">
        <v>0.187</v>
      </c>
      <c r="D108" s="63">
        <v>457</v>
      </c>
      <c r="E108" s="118"/>
      <c r="F108" s="62">
        <v>0.14799999999999999</v>
      </c>
      <c r="H108" s="163"/>
      <c r="I108" s="163"/>
    </row>
    <row r="109" spans="1:9">
      <c r="A109" s="163"/>
      <c r="B109" s="63" t="s">
        <v>26</v>
      </c>
      <c r="C109" s="117">
        <v>0.19</v>
      </c>
      <c r="D109" s="63">
        <v>498</v>
      </c>
      <c r="E109" s="117"/>
      <c r="F109" s="62">
        <v>0.14799999999999999</v>
      </c>
      <c r="H109" s="163"/>
      <c r="I109" s="163"/>
    </row>
    <row r="110" spans="1:9">
      <c r="A110" s="163"/>
      <c r="B110" s="63" t="s">
        <v>36</v>
      </c>
      <c r="C110" s="117">
        <v>0.192</v>
      </c>
      <c r="D110" s="63">
        <v>591</v>
      </c>
      <c r="E110" s="117"/>
      <c r="F110" s="62">
        <v>0.14799999999999999</v>
      </c>
      <c r="H110" s="163"/>
      <c r="I110" s="163"/>
    </row>
    <row r="111" spans="1:9">
      <c r="A111" s="163"/>
      <c r="B111" s="63" t="s">
        <v>38</v>
      </c>
      <c r="C111" s="117">
        <v>0.19400000000000001</v>
      </c>
      <c r="D111" s="63">
        <v>457</v>
      </c>
      <c r="E111" s="117"/>
      <c r="F111" s="62">
        <v>0.14799999999999999</v>
      </c>
      <c r="H111" s="163"/>
      <c r="I111" s="163"/>
    </row>
    <row r="112" spans="1:9">
      <c r="A112" s="163"/>
      <c r="B112" s="63" t="s">
        <v>32</v>
      </c>
      <c r="C112" s="117">
        <v>0.19500000000000001</v>
      </c>
      <c r="D112" s="63">
        <v>545</v>
      </c>
      <c r="E112" s="117"/>
      <c r="F112" s="62">
        <v>0.14799999999999999</v>
      </c>
      <c r="H112" s="163"/>
      <c r="I112" s="163"/>
    </row>
    <row r="113" spans="1:9">
      <c r="A113" s="163"/>
      <c r="B113" s="63" t="s">
        <v>29</v>
      </c>
      <c r="C113" s="117">
        <v>0.20100000000000001</v>
      </c>
      <c r="D113" s="63">
        <v>537</v>
      </c>
      <c r="E113" s="117"/>
      <c r="F113" s="62">
        <v>0.14799999999999999</v>
      </c>
      <c r="H113" s="163"/>
      <c r="I113" s="163"/>
    </row>
    <row r="114" spans="1:9">
      <c r="A114" s="163"/>
      <c r="B114" s="110"/>
      <c r="C114" s="111"/>
      <c r="D114" s="111"/>
      <c r="E114" s="111"/>
      <c r="F114" s="112"/>
      <c r="G114" s="112"/>
      <c r="H114" s="163"/>
      <c r="I114" s="163"/>
    </row>
    <row r="115" spans="1:9" ht="25.4" customHeight="1">
      <c r="A115" s="410" t="s">
        <v>269</v>
      </c>
      <c r="B115" s="410"/>
      <c r="C115" s="410"/>
      <c r="D115" s="410"/>
      <c r="E115" s="410"/>
      <c r="F115" s="410"/>
      <c r="G115" s="410"/>
      <c r="H115" s="410"/>
      <c r="I115" s="410"/>
    </row>
    <row r="116" spans="1:9" ht="97.4" customHeight="1">
      <c r="A116" s="410" t="s">
        <v>270</v>
      </c>
      <c r="B116" s="410"/>
      <c r="C116" s="410"/>
      <c r="D116" s="410"/>
      <c r="E116" s="410"/>
      <c r="F116" s="410"/>
      <c r="G116" s="410"/>
      <c r="H116" s="410"/>
      <c r="I116" s="410"/>
    </row>
    <row r="118" spans="1:9" s="74" customFormat="1">
      <c r="A118" s="409" t="s">
        <v>352</v>
      </c>
      <c r="B118" s="409"/>
      <c r="C118" s="409"/>
      <c r="D118" s="409"/>
      <c r="E118" s="409"/>
      <c r="F118" s="409"/>
      <c r="G118" s="409"/>
      <c r="H118" s="409"/>
      <c r="I118" s="409"/>
    </row>
    <row r="120" spans="1:9">
      <c r="A120" s="163"/>
      <c r="B120" s="163"/>
      <c r="C120" s="190" t="s">
        <v>259</v>
      </c>
      <c r="D120" s="190" t="s">
        <v>260</v>
      </c>
      <c r="E120" s="190"/>
      <c r="F120" s="190"/>
      <c r="H120" s="163"/>
      <c r="I120" s="163"/>
    </row>
    <row r="121" spans="1:9">
      <c r="A121" s="163"/>
      <c r="B121" s="63">
        <v>2013</v>
      </c>
      <c r="C121" s="207">
        <v>0.115</v>
      </c>
      <c r="D121" s="161">
        <v>1118</v>
      </c>
      <c r="E121" s="119"/>
      <c r="F121" s="120"/>
      <c r="H121" s="163"/>
      <c r="I121" s="163"/>
    </row>
    <row r="122" spans="1:9">
      <c r="A122" s="163"/>
      <c r="B122" s="63">
        <v>2014</v>
      </c>
      <c r="C122" s="207">
        <v>0.11</v>
      </c>
      <c r="D122" s="161">
        <v>1080</v>
      </c>
      <c r="E122" s="119"/>
      <c r="F122" s="120"/>
      <c r="H122" s="163"/>
      <c r="I122" s="163"/>
    </row>
    <row r="123" spans="1:9">
      <c r="A123" s="163"/>
      <c r="B123" s="63">
        <v>2015</v>
      </c>
      <c r="C123" s="207">
        <v>0.129</v>
      </c>
      <c r="D123" s="161">
        <v>1017</v>
      </c>
      <c r="E123" s="119"/>
      <c r="F123" s="120"/>
      <c r="H123" s="163"/>
      <c r="I123" s="163"/>
    </row>
    <row r="124" spans="1:9">
      <c r="A124" s="163"/>
      <c r="B124" s="63">
        <v>2016</v>
      </c>
      <c r="C124" s="207">
        <v>0.13100000000000001</v>
      </c>
      <c r="D124" s="161">
        <v>797</v>
      </c>
      <c r="E124" s="119"/>
      <c r="F124" s="120"/>
      <c r="H124" s="163"/>
      <c r="I124" s="163"/>
    </row>
    <row r="125" spans="1:9">
      <c r="A125" s="163"/>
      <c r="B125" s="63">
        <v>2017</v>
      </c>
      <c r="C125" s="207">
        <v>0.112</v>
      </c>
      <c r="D125" s="161">
        <v>980</v>
      </c>
      <c r="E125" s="117"/>
      <c r="F125" s="63"/>
      <c r="H125" s="163"/>
      <c r="I125" s="163"/>
    </row>
    <row r="126" spans="1:9">
      <c r="A126" s="163"/>
      <c r="B126" s="5"/>
      <c r="C126" s="5"/>
      <c r="D126" s="5"/>
      <c r="E126" s="5"/>
      <c r="F126" s="5"/>
      <c r="G126" s="5"/>
      <c r="H126" s="163"/>
      <c r="I126" s="163"/>
    </row>
    <row r="127" spans="1:9" ht="25.4" customHeight="1">
      <c r="A127" s="410" t="s">
        <v>271</v>
      </c>
      <c r="B127" s="410"/>
      <c r="C127" s="410"/>
      <c r="D127" s="410"/>
      <c r="E127" s="410"/>
      <c r="F127" s="410"/>
      <c r="G127" s="410"/>
      <c r="H127" s="410"/>
      <c r="I127" s="410"/>
    </row>
    <row r="128" spans="1:9" ht="95.15" customHeight="1">
      <c r="A128" s="410" t="s">
        <v>270</v>
      </c>
      <c r="B128" s="410"/>
      <c r="C128" s="410"/>
      <c r="D128" s="410"/>
      <c r="E128" s="410"/>
      <c r="F128" s="410"/>
      <c r="G128" s="410"/>
      <c r="H128" s="410"/>
      <c r="I128" s="410"/>
    </row>
    <row r="130" spans="1:9" s="74" customFormat="1">
      <c r="A130" s="409" t="s">
        <v>362</v>
      </c>
      <c r="B130" s="409"/>
      <c r="C130" s="409"/>
      <c r="D130" s="409"/>
      <c r="E130" s="409"/>
      <c r="F130" s="409"/>
      <c r="G130" s="409"/>
      <c r="H130" s="409"/>
      <c r="I130" s="409"/>
    </row>
    <row r="132" spans="1:9">
      <c r="A132" s="163"/>
      <c r="B132" s="75" t="s">
        <v>263</v>
      </c>
      <c r="C132" s="190" t="s">
        <v>259</v>
      </c>
      <c r="D132" s="190" t="s">
        <v>260</v>
      </c>
      <c r="E132" s="190"/>
      <c r="F132" s="190"/>
      <c r="H132" s="163"/>
      <c r="I132" s="163"/>
    </row>
    <row r="133" spans="1:9">
      <c r="A133" s="163"/>
      <c r="B133" s="21" t="s">
        <v>277</v>
      </c>
      <c r="C133" s="207">
        <v>0.125</v>
      </c>
      <c r="D133" s="161">
        <v>325</v>
      </c>
      <c r="E133" s="115"/>
      <c r="F133" s="116"/>
      <c r="H133" s="163"/>
      <c r="I133" s="163"/>
    </row>
    <row r="134" spans="1:9">
      <c r="A134" s="163"/>
      <c r="B134" s="21" t="s">
        <v>276</v>
      </c>
      <c r="C134" s="207">
        <v>7.3999999999999996E-2</v>
      </c>
      <c r="D134" s="161">
        <v>406</v>
      </c>
      <c r="E134" s="115"/>
      <c r="F134" s="116"/>
      <c r="H134" s="163"/>
      <c r="I134" s="163"/>
    </row>
    <row r="135" spans="1:9">
      <c r="A135" s="163"/>
      <c r="B135" s="21" t="s">
        <v>264</v>
      </c>
      <c r="C135" s="207">
        <v>0.17</v>
      </c>
      <c r="D135" s="161">
        <v>173</v>
      </c>
      <c r="E135" s="115"/>
      <c r="F135" s="116"/>
      <c r="H135" s="163"/>
      <c r="I135" s="163"/>
    </row>
    <row r="136" spans="1:9" s="163" customFormat="1">
      <c r="B136" s="21" t="s">
        <v>311</v>
      </c>
      <c r="C136" s="115" t="s">
        <v>204</v>
      </c>
      <c r="D136" s="116">
        <v>22</v>
      </c>
      <c r="E136" s="115"/>
      <c r="F136" s="116"/>
    </row>
    <row r="137" spans="1:9" s="163" customFormat="1">
      <c r="B137" s="21" t="s">
        <v>335</v>
      </c>
      <c r="C137" s="115" t="s">
        <v>204</v>
      </c>
      <c r="D137" s="116">
        <v>32</v>
      </c>
      <c r="E137" s="115"/>
      <c r="F137" s="116"/>
    </row>
    <row r="138" spans="1:9" s="163" customFormat="1">
      <c r="B138" s="21"/>
      <c r="C138" s="115"/>
      <c r="D138" s="116"/>
      <c r="E138" s="115"/>
      <c r="F138" s="116"/>
    </row>
    <row r="139" spans="1:9" s="163" customFormat="1">
      <c r="A139" s="410" t="s">
        <v>269</v>
      </c>
      <c r="B139" s="410"/>
      <c r="C139" s="410"/>
      <c r="D139" s="410"/>
      <c r="E139" s="410"/>
      <c r="F139" s="410"/>
      <c r="G139" s="410"/>
      <c r="H139" s="410"/>
      <c r="I139" s="410"/>
    </row>
    <row r="140" spans="1:9" s="163" customFormat="1">
      <c r="A140" s="410" t="s">
        <v>270</v>
      </c>
      <c r="B140" s="410"/>
      <c r="C140" s="410"/>
      <c r="D140" s="410"/>
      <c r="E140" s="410"/>
      <c r="F140" s="410"/>
      <c r="G140" s="410"/>
      <c r="H140" s="410"/>
      <c r="I140" s="410"/>
    </row>
    <row r="141" spans="1:9" s="163" customFormat="1">
      <c r="A141" s="240"/>
      <c r="B141" s="240"/>
      <c r="C141" s="240"/>
      <c r="D141" s="240"/>
      <c r="E141" s="240"/>
      <c r="F141" s="240"/>
      <c r="G141" s="240"/>
      <c r="H141" s="240"/>
      <c r="I141" s="240"/>
    </row>
    <row r="142" spans="1:9" s="163" customFormat="1">
      <c r="A142" s="240"/>
      <c r="B142" s="240"/>
      <c r="C142" s="240"/>
      <c r="D142" s="240"/>
      <c r="E142" s="240"/>
      <c r="F142" s="240"/>
      <c r="G142" s="240"/>
      <c r="H142" s="240"/>
      <c r="I142" s="240"/>
    </row>
    <row r="143" spans="1:9" s="163" customFormat="1">
      <c r="A143" s="409" t="s">
        <v>363</v>
      </c>
      <c r="B143" s="409"/>
      <c r="C143" s="409"/>
      <c r="D143" s="409"/>
      <c r="E143" s="409"/>
      <c r="F143" s="409"/>
      <c r="G143" s="409"/>
      <c r="H143" s="409"/>
      <c r="I143" s="409"/>
    </row>
    <row r="144" spans="1:9">
      <c r="A144" s="163"/>
      <c r="B144" s="21"/>
      <c r="C144" s="115"/>
      <c r="D144" s="115"/>
      <c r="E144" s="115"/>
      <c r="F144" s="116"/>
      <c r="G144" s="116"/>
      <c r="H144" s="163"/>
      <c r="I144" s="163"/>
    </row>
    <row r="145" spans="1:9">
      <c r="A145" s="163"/>
      <c r="B145" s="83" t="s">
        <v>265</v>
      </c>
      <c r="C145" s="121" t="s">
        <v>259</v>
      </c>
      <c r="D145" s="121" t="s">
        <v>260</v>
      </c>
      <c r="E145" s="121"/>
      <c r="F145" s="121"/>
      <c r="H145" s="163"/>
      <c r="I145" s="163"/>
    </row>
    <row r="146" spans="1:9">
      <c r="A146" s="163"/>
      <c r="B146" s="21" t="s">
        <v>266</v>
      </c>
      <c r="C146" s="207">
        <v>9.5000000000000001E-2</v>
      </c>
      <c r="D146" s="161">
        <v>354</v>
      </c>
      <c r="E146" s="115"/>
      <c r="F146" s="116"/>
      <c r="H146" s="163"/>
      <c r="I146" s="163"/>
    </row>
    <row r="147" spans="1:9">
      <c r="A147" s="163"/>
      <c r="B147" s="21" t="s">
        <v>267</v>
      </c>
      <c r="C147" s="207">
        <v>0.13</v>
      </c>
      <c r="D147" s="161">
        <v>626</v>
      </c>
      <c r="E147" s="115"/>
      <c r="F147" s="116"/>
      <c r="H147" s="163"/>
      <c r="I147" s="163"/>
    </row>
    <row r="148" spans="1:9">
      <c r="A148" s="163"/>
      <c r="B148" s="5"/>
      <c r="C148" s="22"/>
      <c r="D148" s="22"/>
      <c r="E148" s="22"/>
      <c r="F148" s="22"/>
      <c r="G148" s="22"/>
      <c r="H148" s="163"/>
      <c r="I148" s="163"/>
    </row>
    <row r="149" spans="1:9" ht="25.4" customHeight="1">
      <c r="A149" s="410" t="s">
        <v>269</v>
      </c>
      <c r="B149" s="410"/>
      <c r="C149" s="410"/>
      <c r="D149" s="410"/>
      <c r="E149" s="410"/>
      <c r="F149" s="410"/>
      <c r="G149" s="410"/>
      <c r="H149" s="410"/>
      <c r="I149" s="410"/>
    </row>
    <row r="150" spans="1:9" ht="95.15" customHeight="1">
      <c r="A150" s="410" t="s">
        <v>270</v>
      </c>
      <c r="B150" s="410"/>
      <c r="C150" s="410"/>
      <c r="D150" s="410"/>
      <c r="E150" s="410"/>
      <c r="F150" s="410"/>
      <c r="G150" s="410"/>
      <c r="H150" s="410"/>
      <c r="I150" s="410"/>
    </row>
  </sheetData>
  <sortState ref="B88:D109">
    <sortCondition ref="C88:C109"/>
  </sortState>
  <mergeCells count="25">
    <mergeCell ref="A150:I150"/>
    <mergeCell ref="A118:I118"/>
    <mergeCell ref="A127:I127"/>
    <mergeCell ref="A128:I128"/>
    <mergeCell ref="A130:I130"/>
    <mergeCell ref="A149:I149"/>
    <mergeCell ref="A143:I143"/>
    <mergeCell ref="A139:I139"/>
    <mergeCell ref="A140:I140"/>
    <mergeCell ref="A55:I55"/>
    <mergeCell ref="A90:I90"/>
    <mergeCell ref="A115:I115"/>
    <mergeCell ref="A116:I116"/>
    <mergeCell ref="A69:I69"/>
    <mergeCell ref="B78:J78"/>
    <mergeCell ref="B79:J79"/>
    <mergeCell ref="A57:I57"/>
    <mergeCell ref="A66:I66"/>
    <mergeCell ref="A67:I67"/>
    <mergeCell ref="B88:K88"/>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K7" sqref="K7"/>
    </sheetView>
  </sheetViews>
  <sheetFormatPr defaultColWidth="8.81640625" defaultRowHeight="14.5"/>
  <cols>
    <col min="2" max="2" width="10" customWidth="1"/>
  </cols>
  <sheetData>
    <row r="1" spans="1:10" s="74" customFormat="1">
      <c r="A1" s="139" t="s">
        <v>536</v>
      </c>
    </row>
    <row r="3" spans="1:10">
      <c r="A3" s="32"/>
      <c r="B3" s="279"/>
      <c r="C3" s="433" t="s">
        <v>272</v>
      </c>
      <c r="D3" s="433"/>
      <c r="E3" s="320"/>
      <c r="F3" s="433"/>
      <c r="G3" s="433"/>
      <c r="H3" s="433"/>
      <c r="I3" s="32"/>
      <c r="J3" s="32"/>
    </row>
    <row r="4" spans="1:10">
      <c r="A4" s="32"/>
      <c r="B4" s="149"/>
      <c r="C4" s="267" t="s">
        <v>679</v>
      </c>
      <c r="D4" s="150">
        <v>2018</v>
      </c>
      <c r="E4" s="321">
        <v>2019</v>
      </c>
      <c r="F4" s="150" t="s">
        <v>680</v>
      </c>
      <c r="G4" s="24"/>
      <c r="H4" s="150"/>
      <c r="I4" s="32"/>
      <c r="J4" s="32"/>
    </row>
    <row r="5" spans="1:10">
      <c r="A5" s="32"/>
      <c r="B5" s="146" t="s">
        <v>34</v>
      </c>
      <c r="C5" s="404"/>
      <c r="D5" s="404">
        <v>2059</v>
      </c>
      <c r="E5" s="405">
        <v>2056</v>
      </c>
      <c r="F5" s="405"/>
      <c r="G5" s="145"/>
      <c r="H5" s="324"/>
      <c r="I5" s="32"/>
      <c r="J5" s="32"/>
    </row>
    <row r="6" spans="1:10">
      <c r="A6" s="32"/>
      <c r="B6" s="146" t="s">
        <v>31</v>
      </c>
      <c r="C6" s="354"/>
      <c r="D6" s="322">
        <v>2411</v>
      </c>
      <c r="E6" s="323">
        <v>2359</v>
      </c>
      <c r="F6" s="145"/>
      <c r="G6" s="145"/>
      <c r="H6" s="324"/>
      <c r="I6" s="32"/>
      <c r="J6" s="32"/>
    </row>
    <row r="7" spans="1:10">
      <c r="A7" s="32"/>
      <c r="B7" s="146" t="s">
        <v>27</v>
      </c>
      <c r="C7" s="354"/>
      <c r="D7" s="325">
        <v>2970</v>
      </c>
      <c r="E7" s="323">
        <v>2936</v>
      </c>
      <c r="F7" s="406"/>
      <c r="G7" s="145"/>
      <c r="H7" s="326"/>
      <c r="I7" s="32"/>
      <c r="J7" s="32"/>
    </row>
    <row r="8" spans="1:10">
      <c r="A8" s="32"/>
      <c r="B8" s="146" t="s">
        <v>18</v>
      </c>
      <c r="C8" s="349"/>
      <c r="D8" s="322">
        <v>3500</v>
      </c>
      <c r="E8" s="323">
        <v>3529</v>
      </c>
      <c r="F8" s="145"/>
      <c r="G8" s="145"/>
      <c r="H8" s="324"/>
      <c r="I8" s="32"/>
      <c r="J8" s="32"/>
    </row>
    <row r="9" spans="1:10">
      <c r="A9" s="32"/>
      <c r="B9" s="146" t="s">
        <v>21</v>
      </c>
      <c r="C9" s="354"/>
      <c r="D9" s="322">
        <v>4284</v>
      </c>
      <c r="E9" s="323">
        <v>4177</v>
      </c>
      <c r="F9" s="145"/>
      <c r="G9" s="145"/>
      <c r="H9" s="324"/>
      <c r="I9" s="32"/>
      <c r="J9" s="32"/>
    </row>
    <row r="10" spans="1:10" ht="26">
      <c r="A10" s="32"/>
      <c r="B10" s="146" t="s">
        <v>38</v>
      </c>
      <c r="C10" s="354"/>
      <c r="D10" s="322">
        <v>5051</v>
      </c>
      <c r="E10" s="323">
        <v>4995</v>
      </c>
      <c r="F10" s="145"/>
      <c r="G10" s="145"/>
      <c r="H10" s="324"/>
      <c r="I10" s="32"/>
      <c r="J10" s="32"/>
    </row>
    <row r="11" spans="1:10" s="349" customFormat="1">
      <c r="A11" s="279"/>
      <c r="B11" s="327" t="s">
        <v>35</v>
      </c>
      <c r="C11" s="404"/>
      <c r="D11" s="404">
        <v>7754</v>
      </c>
      <c r="E11" s="405">
        <v>7577</v>
      </c>
      <c r="F11" s="405"/>
      <c r="G11" s="145"/>
      <c r="H11" s="324"/>
      <c r="I11" s="279"/>
      <c r="J11" s="279"/>
    </row>
    <row r="12" spans="1:10">
      <c r="A12" s="32"/>
      <c r="B12" s="146" t="s">
        <v>26</v>
      </c>
      <c r="C12" s="354"/>
      <c r="D12" s="322">
        <v>8997</v>
      </c>
      <c r="E12" s="323">
        <v>8896</v>
      </c>
      <c r="F12" s="145"/>
      <c r="G12" s="145"/>
      <c r="H12" s="324"/>
      <c r="I12" s="32"/>
      <c r="J12" s="32"/>
    </row>
    <row r="13" spans="1:10">
      <c r="A13" s="32"/>
      <c r="B13" s="146" t="s">
        <v>20</v>
      </c>
      <c r="C13" s="354"/>
      <c r="D13" s="322">
        <v>9004</v>
      </c>
      <c r="E13" s="323">
        <v>9004</v>
      </c>
      <c r="F13" s="145"/>
      <c r="G13" s="145"/>
      <c r="H13" s="324"/>
      <c r="I13" s="32"/>
      <c r="J13" s="32"/>
    </row>
    <row r="14" spans="1:10">
      <c r="A14" s="32"/>
      <c r="B14" s="146" t="s">
        <v>29</v>
      </c>
      <c r="C14" s="354"/>
      <c r="D14" s="322">
        <v>10275</v>
      </c>
      <c r="E14" s="323">
        <v>9860</v>
      </c>
      <c r="F14" s="145"/>
      <c r="G14" s="145"/>
      <c r="H14" s="324"/>
      <c r="I14" s="32"/>
      <c r="J14" s="32"/>
    </row>
    <row r="15" spans="1:10">
      <c r="A15" s="32"/>
      <c r="B15" s="146" t="s">
        <v>36</v>
      </c>
      <c r="C15" s="354"/>
      <c r="D15" s="322">
        <v>12627</v>
      </c>
      <c r="E15" s="323">
        <v>12496</v>
      </c>
      <c r="F15" s="145"/>
      <c r="G15" s="145"/>
      <c r="H15" s="324"/>
      <c r="I15" s="32"/>
      <c r="J15" s="32"/>
    </row>
    <row r="16" spans="1:10" s="282" customFormat="1">
      <c r="A16" s="33"/>
      <c r="B16" s="146" t="s">
        <v>19</v>
      </c>
      <c r="C16" s="354"/>
      <c r="D16" s="322">
        <v>13526</v>
      </c>
      <c r="E16" s="323">
        <v>13101</v>
      </c>
      <c r="F16" s="145"/>
      <c r="G16" s="334"/>
      <c r="H16" s="335"/>
      <c r="I16" s="33"/>
      <c r="J16" s="33"/>
    </row>
    <row r="17" spans="1:10">
      <c r="A17" s="32"/>
      <c r="B17" s="146" t="s">
        <v>22</v>
      </c>
      <c r="C17" s="354"/>
      <c r="D17" s="322">
        <v>13311</v>
      </c>
      <c r="E17" s="323">
        <v>13284</v>
      </c>
      <c r="F17" s="145"/>
      <c r="G17" s="145"/>
      <c r="H17" s="324"/>
      <c r="I17" s="32"/>
      <c r="J17" s="32"/>
    </row>
    <row r="18" spans="1:10">
      <c r="A18" s="32"/>
      <c r="B18" s="383" t="s">
        <v>37</v>
      </c>
      <c r="C18" s="349"/>
      <c r="D18" s="329">
        <v>14469</v>
      </c>
      <c r="E18" s="323">
        <v>14186</v>
      </c>
      <c r="F18" s="145"/>
      <c r="G18" s="145"/>
      <c r="H18" s="324"/>
      <c r="I18" s="32"/>
      <c r="J18" s="32"/>
    </row>
    <row r="19" spans="1:10">
      <c r="A19" s="32"/>
      <c r="B19" s="146" t="s">
        <v>30</v>
      </c>
      <c r="C19" s="354"/>
      <c r="D19" s="322">
        <v>16605</v>
      </c>
      <c r="E19" s="323">
        <v>14364</v>
      </c>
      <c r="F19" s="145"/>
      <c r="G19" s="145"/>
      <c r="H19" s="324"/>
      <c r="I19" s="32"/>
      <c r="J19" s="32"/>
    </row>
    <row r="20" spans="1:10">
      <c r="A20" s="32"/>
      <c r="B20" s="146" t="s">
        <v>32</v>
      </c>
      <c r="C20" s="354"/>
      <c r="D20" s="322">
        <v>15638</v>
      </c>
      <c r="E20" s="323">
        <v>14788</v>
      </c>
      <c r="F20" s="145"/>
      <c r="G20" s="145"/>
      <c r="H20" s="324"/>
      <c r="I20" s="32"/>
      <c r="J20" s="32"/>
    </row>
    <row r="21" spans="1:10">
      <c r="A21" s="32"/>
      <c r="B21" s="146" t="s">
        <v>28</v>
      </c>
      <c r="C21" s="354"/>
      <c r="D21" s="322">
        <v>15217</v>
      </c>
      <c r="E21" s="323">
        <v>14961</v>
      </c>
      <c r="F21" s="145"/>
      <c r="G21" s="145"/>
      <c r="H21" s="324"/>
      <c r="I21" s="32"/>
      <c r="J21" s="32"/>
    </row>
    <row r="22" spans="1:10">
      <c r="A22" s="32"/>
      <c r="B22" s="146" t="s">
        <v>24</v>
      </c>
      <c r="C22" s="354"/>
      <c r="D22" s="322">
        <v>18203</v>
      </c>
      <c r="E22" s="323">
        <v>17177</v>
      </c>
      <c r="F22" s="145"/>
      <c r="G22" s="145"/>
      <c r="H22" s="324"/>
      <c r="I22" s="32"/>
      <c r="J22" s="32"/>
    </row>
    <row r="23" spans="1:10">
      <c r="A23" s="32"/>
      <c r="B23" s="146" t="s">
        <v>25</v>
      </c>
      <c r="C23" s="354"/>
      <c r="D23" s="322">
        <v>18515</v>
      </c>
      <c r="E23" s="323">
        <v>18583</v>
      </c>
      <c r="F23" s="145"/>
      <c r="G23" s="145"/>
      <c r="H23" s="324"/>
      <c r="I23" s="32"/>
      <c r="J23" s="32"/>
    </row>
    <row r="24" spans="1:10" s="282" customFormat="1">
      <c r="A24" s="33"/>
      <c r="B24" s="328" t="s">
        <v>33</v>
      </c>
      <c r="C24" s="332">
        <v>22189</v>
      </c>
      <c r="D24" s="332">
        <v>22189</v>
      </c>
      <c r="E24" s="333">
        <v>22004</v>
      </c>
      <c r="F24" s="333">
        <v>22004</v>
      </c>
      <c r="G24" s="334"/>
      <c r="H24" s="335"/>
      <c r="I24" s="33"/>
      <c r="J24" s="33"/>
    </row>
    <row r="25" spans="1:10">
      <c r="A25" s="32"/>
      <c r="B25" s="146" t="s">
        <v>23</v>
      </c>
      <c r="C25" s="354"/>
      <c r="D25" s="322">
        <v>24354</v>
      </c>
      <c r="E25" s="323">
        <v>23642</v>
      </c>
      <c r="F25" s="145"/>
      <c r="G25" s="145"/>
      <c r="H25" s="324"/>
      <c r="I25" s="32"/>
      <c r="J25" s="32"/>
    </row>
    <row r="26" spans="1:10">
      <c r="A26" s="32"/>
      <c r="B26" s="146" t="s">
        <v>52</v>
      </c>
      <c r="C26" s="267"/>
      <c r="D26" s="330">
        <v>241047</v>
      </c>
      <c r="E26" s="331">
        <v>246677</v>
      </c>
      <c r="F26" s="146"/>
      <c r="G26" s="145"/>
      <c r="H26" s="147"/>
      <c r="I26" s="32"/>
      <c r="J26" s="32"/>
    </row>
    <row r="27" spans="1:10" s="163" customFormat="1">
      <c r="A27" s="32"/>
      <c r="B27" s="146"/>
      <c r="C27" s="267"/>
      <c r="D27" s="26"/>
      <c r="E27" s="146"/>
      <c r="F27" s="145"/>
      <c r="G27" s="145"/>
      <c r="H27" s="147"/>
      <c r="I27" s="32"/>
      <c r="J27" s="32"/>
    </row>
    <row r="28" spans="1:10">
      <c r="A28" s="434" t="s">
        <v>537</v>
      </c>
      <c r="B28" s="434"/>
      <c r="C28" s="434"/>
      <c r="D28" s="434"/>
      <c r="E28" s="434"/>
      <c r="F28" s="434"/>
      <c r="G28" s="434"/>
      <c r="H28" s="434"/>
      <c r="I28" s="434"/>
      <c r="J28" s="434"/>
    </row>
    <row r="29" spans="1:10">
      <c r="A29" s="32" t="s">
        <v>538</v>
      </c>
      <c r="B29" s="32"/>
      <c r="C29" s="32"/>
      <c r="D29" s="32"/>
      <c r="E29" s="32"/>
      <c r="F29" s="32"/>
      <c r="G29" s="32"/>
      <c r="H29" s="32"/>
      <c r="I29" s="32"/>
      <c r="J29" s="32"/>
    </row>
    <row r="30" spans="1:10">
      <c r="A30" s="32" t="s">
        <v>273</v>
      </c>
      <c r="B30" s="32"/>
      <c r="C30" s="32"/>
      <c r="D30" s="32"/>
      <c r="E30" s="32"/>
      <c r="F30" s="32"/>
      <c r="G30" s="32"/>
      <c r="H30" s="32"/>
      <c r="I30" s="32"/>
      <c r="J30" s="32"/>
    </row>
    <row r="31" spans="1:10">
      <c r="A31" s="163" t="s">
        <v>403</v>
      </c>
      <c r="B31" s="163"/>
      <c r="C31" s="163"/>
      <c r="D31" s="163"/>
      <c r="E31" s="163"/>
      <c r="F31" s="163"/>
      <c r="G31" s="163"/>
      <c r="H31" s="163"/>
      <c r="I31" s="163"/>
      <c r="J31" s="163"/>
    </row>
    <row r="33" spans="1:4" s="74" customFormat="1">
      <c r="A33" s="139" t="s">
        <v>539</v>
      </c>
    </row>
    <row r="35" spans="1:4">
      <c r="B35" s="163"/>
      <c r="C35" s="163" t="s">
        <v>272</v>
      </c>
    </row>
    <row r="36" spans="1:4">
      <c r="B36" s="163"/>
      <c r="C36" s="163" t="s">
        <v>153</v>
      </c>
      <c r="D36" t="s">
        <v>69</v>
      </c>
    </row>
    <row r="37" spans="1:4">
      <c r="B37" s="267" t="s">
        <v>34</v>
      </c>
      <c r="C37" s="267">
        <v>75</v>
      </c>
      <c r="D37" s="267"/>
    </row>
    <row r="38" spans="1:4">
      <c r="B38" s="267" t="s">
        <v>31</v>
      </c>
      <c r="C38" s="267">
        <v>97</v>
      </c>
      <c r="D38" s="267"/>
    </row>
    <row r="39" spans="1:4">
      <c r="B39" s="267" t="s">
        <v>27</v>
      </c>
      <c r="C39" s="267">
        <v>116</v>
      </c>
      <c r="D39" s="276"/>
    </row>
    <row r="40" spans="1:4">
      <c r="B40" s="267" t="s">
        <v>18</v>
      </c>
      <c r="C40" s="267">
        <v>126</v>
      </c>
      <c r="D40" s="267"/>
    </row>
    <row r="41" spans="1:4">
      <c r="B41" s="267" t="s">
        <v>21</v>
      </c>
      <c r="C41" s="267">
        <v>171</v>
      </c>
      <c r="D41" s="267"/>
    </row>
    <row r="42" spans="1:4">
      <c r="B42" s="267" t="s">
        <v>38</v>
      </c>
      <c r="C42" s="267">
        <v>196</v>
      </c>
      <c r="D42" s="267"/>
    </row>
    <row r="43" spans="1:4">
      <c r="B43" s="267" t="s">
        <v>35</v>
      </c>
      <c r="C43" s="267">
        <v>386</v>
      </c>
      <c r="D43" s="276"/>
    </row>
    <row r="44" spans="1:4">
      <c r="B44" s="267" t="s">
        <v>20</v>
      </c>
      <c r="C44" s="267">
        <v>404</v>
      </c>
      <c r="D44" s="267"/>
    </row>
    <row r="45" spans="1:4">
      <c r="B45" s="267" t="s">
        <v>26</v>
      </c>
      <c r="C45" s="267">
        <v>418</v>
      </c>
      <c r="D45" s="267"/>
    </row>
    <row r="46" spans="1:4">
      <c r="B46" s="267" t="s">
        <v>29</v>
      </c>
      <c r="C46" s="267">
        <v>459</v>
      </c>
      <c r="D46" s="267"/>
    </row>
    <row r="47" spans="1:4">
      <c r="B47" s="267" t="s">
        <v>22</v>
      </c>
      <c r="C47" s="267">
        <v>509</v>
      </c>
      <c r="D47" s="276"/>
    </row>
    <row r="48" spans="1:4">
      <c r="B48" s="267" t="s">
        <v>19</v>
      </c>
      <c r="C48" s="267">
        <v>715</v>
      </c>
      <c r="D48" s="267"/>
    </row>
    <row r="49" spans="1:4">
      <c r="B49" s="267" t="s">
        <v>32</v>
      </c>
      <c r="C49" s="267">
        <v>740</v>
      </c>
      <c r="D49" s="276"/>
    </row>
    <row r="50" spans="1:4">
      <c r="B50" s="267" t="s">
        <v>24</v>
      </c>
      <c r="C50" s="267">
        <v>904</v>
      </c>
      <c r="D50" s="267"/>
    </row>
    <row r="51" spans="1:4">
      <c r="A51" s="163"/>
      <c r="B51" s="267" t="s">
        <v>28</v>
      </c>
      <c r="C51" s="267">
        <v>931</v>
      </c>
      <c r="D51" s="267"/>
    </row>
    <row r="52" spans="1:4">
      <c r="A52" s="163"/>
      <c r="B52" s="267" t="s">
        <v>36</v>
      </c>
      <c r="C52" s="267">
        <v>1036</v>
      </c>
      <c r="D52" s="267"/>
    </row>
    <row r="53" spans="1:4">
      <c r="A53" s="163"/>
      <c r="B53" s="267" t="s">
        <v>37</v>
      </c>
      <c r="C53" s="267">
        <v>1073</v>
      </c>
      <c r="D53" s="267"/>
    </row>
    <row r="54" spans="1:4">
      <c r="A54" s="163"/>
      <c r="B54" s="267" t="s">
        <v>25</v>
      </c>
      <c r="C54" s="267">
        <v>1381</v>
      </c>
      <c r="D54" s="267"/>
    </row>
    <row r="55" spans="1:4">
      <c r="A55" s="163"/>
      <c r="B55" s="282" t="s">
        <v>33</v>
      </c>
      <c r="D55" s="282">
        <v>1401</v>
      </c>
    </row>
    <row r="56" spans="1:4">
      <c r="A56" s="163"/>
      <c r="B56" s="264" t="s">
        <v>23</v>
      </c>
      <c r="C56" s="264">
        <v>1411</v>
      </c>
    </row>
    <row r="57" spans="1:4">
      <c r="A57" s="163"/>
      <c r="B57" s="267" t="s">
        <v>30</v>
      </c>
      <c r="C57" s="267">
        <v>1667</v>
      </c>
      <c r="D57" s="267"/>
    </row>
    <row r="58" spans="1:4">
      <c r="A58" s="163"/>
      <c r="B58" s="267" t="s">
        <v>52</v>
      </c>
      <c r="C58" s="267">
        <v>14216</v>
      </c>
      <c r="D58" s="267"/>
    </row>
    <row r="60" spans="1:4">
      <c r="A60" s="163" t="s">
        <v>274</v>
      </c>
      <c r="B60" s="163"/>
      <c r="C60" s="163"/>
    </row>
    <row r="61" spans="1:4">
      <c r="A61" t="s">
        <v>398</v>
      </c>
    </row>
  </sheetData>
  <sortState ref="B69:C89">
    <sortCondition ref="C69:C89"/>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F228" sqref="F228"/>
    </sheetView>
  </sheetViews>
  <sheetFormatPr defaultRowHeight="14.5"/>
  <cols>
    <col min="1" max="1" width="8.7265625" style="354"/>
    <col min="2" max="5" width="8.7265625" style="6"/>
    <col min="6" max="16384" width="8.7265625" style="354"/>
  </cols>
  <sheetData>
    <row r="1" spans="1:6" s="141" customFormat="1">
      <c r="A1" s="142" t="s">
        <v>284</v>
      </c>
      <c r="B1" s="74"/>
      <c r="C1" s="74"/>
      <c r="D1" s="74"/>
      <c r="E1" s="74"/>
    </row>
    <row r="2" spans="1:6" ht="29">
      <c r="B2" s="106" t="s">
        <v>13</v>
      </c>
      <c r="C2" s="106" t="s">
        <v>14</v>
      </c>
      <c r="D2" s="106" t="s">
        <v>15</v>
      </c>
      <c r="E2" s="106" t="s">
        <v>16</v>
      </c>
      <c r="F2" s="393" t="s">
        <v>17</v>
      </c>
    </row>
    <row r="3" spans="1:6">
      <c r="A3" s="354" t="s">
        <v>18</v>
      </c>
      <c r="B3" s="6">
        <v>21</v>
      </c>
      <c r="C3" s="6">
        <v>22</v>
      </c>
      <c r="D3" s="6">
        <v>20.875</v>
      </c>
      <c r="E3" s="6">
        <v>0.25</v>
      </c>
      <c r="F3" s="354">
        <v>2.1</v>
      </c>
    </row>
    <row r="4" spans="1:6">
      <c r="A4" s="354" t="s">
        <v>20</v>
      </c>
      <c r="B4" s="6">
        <v>20</v>
      </c>
      <c r="C4" s="6">
        <v>22</v>
      </c>
      <c r="D4" s="6">
        <v>19.875</v>
      </c>
      <c r="E4" s="6">
        <v>0.25</v>
      </c>
    </row>
    <row r="5" spans="1:6">
      <c r="A5" s="354" t="s">
        <v>23</v>
      </c>
      <c r="B5" s="6">
        <v>19</v>
      </c>
      <c r="C5" s="6">
        <v>22</v>
      </c>
      <c r="D5" s="6">
        <v>18.875</v>
      </c>
      <c r="E5" s="6">
        <v>0.25</v>
      </c>
    </row>
    <row r="6" spans="1:6">
      <c r="A6" s="354" t="s">
        <v>24</v>
      </c>
      <c r="B6" s="6">
        <v>18</v>
      </c>
      <c r="C6" s="6">
        <v>22</v>
      </c>
      <c r="D6" s="6">
        <v>17.875</v>
      </c>
      <c r="E6" s="6">
        <v>0.25</v>
      </c>
    </row>
    <row r="7" spans="1:6">
      <c r="A7" s="354" t="s">
        <v>19</v>
      </c>
      <c r="B7" s="6">
        <v>17</v>
      </c>
      <c r="C7" s="6">
        <v>22</v>
      </c>
      <c r="D7" s="6">
        <v>16.875</v>
      </c>
      <c r="E7" s="6">
        <v>0.25</v>
      </c>
    </row>
    <row r="8" spans="1:6">
      <c r="A8" s="354" t="s">
        <v>22</v>
      </c>
      <c r="B8" s="6">
        <v>16</v>
      </c>
      <c r="C8" s="6">
        <v>22</v>
      </c>
      <c r="D8" s="6">
        <v>15.875</v>
      </c>
      <c r="E8" s="6">
        <v>0.25</v>
      </c>
    </row>
    <row r="9" spans="1:6">
      <c r="A9" s="354" t="s">
        <v>676</v>
      </c>
      <c r="B9" s="6">
        <v>15</v>
      </c>
      <c r="C9" s="6">
        <v>22</v>
      </c>
      <c r="D9" s="6">
        <v>14.875</v>
      </c>
      <c r="E9" s="6">
        <v>0.25</v>
      </c>
    </row>
    <row r="10" spans="1:6">
      <c r="A10" s="354" t="s">
        <v>26</v>
      </c>
      <c r="B10" s="6">
        <v>14</v>
      </c>
      <c r="C10" s="6">
        <v>22</v>
      </c>
      <c r="D10" s="6">
        <v>13.875</v>
      </c>
      <c r="E10" s="6">
        <v>0.25</v>
      </c>
    </row>
    <row r="11" spans="1:6">
      <c r="A11" s="354" t="s">
        <v>27</v>
      </c>
      <c r="B11" s="6">
        <v>13</v>
      </c>
      <c r="C11" s="6">
        <v>22</v>
      </c>
      <c r="D11" s="6">
        <v>12.875</v>
      </c>
      <c r="E11" s="6">
        <v>0.25</v>
      </c>
    </row>
    <row r="12" spans="1:6">
      <c r="A12" s="354" t="s">
        <v>25</v>
      </c>
      <c r="B12" s="6">
        <v>12</v>
      </c>
      <c r="C12" s="6">
        <v>22</v>
      </c>
      <c r="D12" s="6">
        <v>11.875</v>
      </c>
      <c r="E12" s="6">
        <v>0.25</v>
      </c>
    </row>
    <row r="13" spans="1:6">
      <c r="A13" s="354" t="s">
        <v>28</v>
      </c>
      <c r="B13" s="6">
        <v>11</v>
      </c>
      <c r="C13" s="6">
        <v>22</v>
      </c>
      <c r="D13" s="6">
        <v>10.875</v>
      </c>
      <c r="E13" s="6">
        <v>0.25</v>
      </c>
    </row>
    <row r="14" spans="1:6">
      <c r="A14" s="354" t="s">
        <v>30</v>
      </c>
      <c r="B14" s="6">
        <v>10</v>
      </c>
      <c r="C14" s="6">
        <v>22</v>
      </c>
      <c r="D14" s="6">
        <v>9.875</v>
      </c>
      <c r="E14" s="6">
        <v>0.25</v>
      </c>
    </row>
    <row r="15" spans="1:6">
      <c r="A15" s="354" t="s">
        <v>29</v>
      </c>
      <c r="B15" s="6">
        <v>9</v>
      </c>
      <c r="C15" s="6">
        <v>22</v>
      </c>
      <c r="D15" s="6">
        <v>8.875</v>
      </c>
      <c r="E15" s="6">
        <v>0.25</v>
      </c>
    </row>
    <row r="16" spans="1:6">
      <c r="A16" s="354" t="s">
        <v>42</v>
      </c>
      <c r="B16" s="6">
        <v>8</v>
      </c>
      <c r="C16" s="6">
        <v>22</v>
      </c>
      <c r="D16" s="6">
        <v>7.875</v>
      </c>
      <c r="E16" s="6">
        <v>0.25</v>
      </c>
    </row>
    <row r="17" spans="1:6">
      <c r="A17" s="354" t="s">
        <v>32</v>
      </c>
      <c r="B17" s="6">
        <v>7</v>
      </c>
      <c r="C17" s="6">
        <v>22</v>
      </c>
      <c r="D17" s="6">
        <v>6.875</v>
      </c>
      <c r="E17" s="6">
        <v>0.25</v>
      </c>
    </row>
    <row r="18" spans="1:6">
      <c r="A18" s="354" t="s">
        <v>35</v>
      </c>
      <c r="B18" s="6">
        <v>6</v>
      </c>
      <c r="C18" s="6">
        <v>22</v>
      </c>
      <c r="D18" s="6">
        <v>5.875</v>
      </c>
      <c r="E18" s="6">
        <v>0.25</v>
      </c>
    </row>
    <row r="19" spans="1:6">
      <c r="A19" s="354" t="s">
        <v>38</v>
      </c>
      <c r="B19" s="6">
        <v>5</v>
      </c>
      <c r="C19" s="6">
        <v>22</v>
      </c>
      <c r="D19" s="6">
        <v>4.875</v>
      </c>
      <c r="E19" s="6">
        <v>0.25</v>
      </c>
    </row>
    <row r="20" spans="1:6">
      <c r="A20" s="354" t="s">
        <v>36</v>
      </c>
      <c r="B20" s="6">
        <v>4</v>
      </c>
      <c r="C20" s="6">
        <v>22</v>
      </c>
      <c r="D20" s="6">
        <v>3.875</v>
      </c>
      <c r="E20" s="6">
        <v>0.25</v>
      </c>
    </row>
    <row r="21" spans="1:6">
      <c r="A21" s="354" t="s">
        <v>33</v>
      </c>
      <c r="B21" s="6">
        <v>3</v>
      </c>
      <c r="C21" s="6">
        <v>22</v>
      </c>
      <c r="D21" s="6">
        <v>2.875</v>
      </c>
      <c r="E21" s="6">
        <v>0.25</v>
      </c>
    </row>
    <row r="22" spans="1:6">
      <c r="A22" s="354" t="s">
        <v>37</v>
      </c>
      <c r="B22" s="6">
        <v>2</v>
      </c>
      <c r="C22" s="6">
        <v>22</v>
      </c>
      <c r="D22" s="6">
        <v>1.875</v>
      </c>
      <c r="E22" s="6">
        <v>0.25</v>
      </c>
    </row>
    <row r="23" spans="1:6">
      <c r="A23" s="354" t="s">
        <v>34</v>
      </c>
      <c r="B23" s="6">
        <v>1</v>
      </c>
      <c r="C23" s="6">
        <v>22</v>
      </c>
      <c r="D23" s="6">
        <v>0.875</v>
      </c>
      <c r="E23" s="6">
        <v>0.25</v>
      </c>
    </row>
    <row r="25" spans="1:6">
      <c r="A25" s="354" t="s">
        <v>19</v>
      </c>
      <c r="B25" s="6">
        <v>21</v>
      </c>
      <c r="C25" s="6">
        <v>22</v>
      </c>
      <c r="D25" s="6">
        <v>20.875</v>
      </c>
      <c r="E25" s="6">
        <v>0.25</v>
      </c>
      <c r="F25" s="354">
        <v>4.0999999999999996</v>
      </c>
    </row>
    <row r="26" spans="1:6">
      <c r="A26" s="354" t="s">
        <v>18</v>
      </c>
      <c r="B26" s="6">
        <v>20</v>
      </c>
      <c r="C26" s="6">
        <v>22</v>
      </c>
      <c r="D26" s="6">
        <v>19.875</v>
      </c>
      <c r="E26" s="6">
        <v>0.25</v>
      </c>
    </row>
    <row r="27" spans="1:6">
      <c r="A27" s="354" t="s">
        <v>20</v>
      </c>
      <c r="B27" s="6">
        <v>19</v>
      </c>
      <c r="C27" s="6">
        <v>22</v>
      </c>
      <c r="D27" s="6">
        <v>18.875</v>
      </c>
      <c r="E27" s="6">
        <v>0.25</v>
      </c>
    </row>
    <row r="28" spans="1:6">
      <c r="A28" s="354" t="s">
        <v>23</v>
      </c>
      <c r="B28" s="6">
        <v>18</v>
      </c>
      <c r="C28" s="6">
        <v>22</v>
      </c>
      <c r="D28" s="6">
        <v>17.875</v>
      </c>
      <c r="E28" s="6">
        <v>0.25</v>
      </c>
    </row>
    <row r="29" spans="1:6">
      <c r="A29" s="354" t="s">
        <v>24</v>
      </c>
      <c r="B29" s="6">
        <v>17</v>
      </c>
      <c r="C29" s="6">
        <v>22</v>
      </c>
      <c r="D29" s="6">
        <v>16.875</v>
      </c>
      <c r="E29" s="6">
        <v>0.25</v>
      </c>
    </row>
    <row r="30" spans="1:6">
      <c r="A30" s="354" t="s">
        <v>21</v>
      </c>
      <c r="B30" s="6">
        <v>16</v>
      </c>
      <c r="C30" s="6">
        <v>22</v>
      </c>
      <c r="D30" s="6">
        <v>15.875</v>
      </c>
      <c r="E30" s="6">
        <v>0.25</v>
      </c>
    </row>
    <row r="31" spans="1:6">
      <c r="A31" s="354" t="s">
        <v>25</v>
      </c>
      <c r="B31" s="6">
        <v>15</v>
      </c>
      <c r="C31" s="6">
        <v>22</v>
      </c>
      <c r="D31" s="6">
        <v>14.875</v>
      </c>
      <c r="E31" s="6">
        <v>0.25</v>
      </c>
    </row>
    <row r="32" spans="1:6">
      <c r="A32" s="354" t="s">
        <v>26</v>
      </c>
      <c r="B32" s="6">
        <v>14</v>
      </c>
      <c r="C32" s="6">
        <v>22</v>
      </c>
      <c r="D32" s="6">
        <v>13.875</v>
      </c>
      <c r="E32" s="6">
        <v>0.25</v>
      </c>
    </row>
    <row r="33" spans="1:6">
      <c r="A33" s="354" t="s">
        <v>22</v>
      </c>
      <c r="B33" s="6">
        <v>13</v>
      </c>
      <c r="C33" s="6">
        <v>22</v>
      </c>
      <c r="D33" s="6">
        <v>12.875</v>
      </c>
      <c r="E33" s="6">
        <v>0.25</v>
      </c>
    </row>
    <row r="34" spans="1:6">
      <c r="A34" s="354" t="s">
        <v>27</v>
      </c>
      <c r="B34" s="6">
        <v>12</v>
      </c>
      <c r="C34" s="6">
        <v>22</v>
      </c>
      <c r="D34" s="6">
        <v>11.875</v>
      </c>
      <c r="E34" s="6">
        <v>0.25</v>
      </c>
    </row>
    <row r="35" spans="1:6">
      <c r="A35" s="354" t="s">
        <v>28</v>
      </c>
      <c r="B35" s="6">
        <v>11</v>
      </c>
      <c r="C35" s="6">
        <v>22</v>
      </c>
      <c r="D35" s="6">
        <v>10.875</v>
      </c>
      <c r="E35" s="6">
        <v>0.25</v>
      </c>
    </row>
    <row r="36" spans="1:6">
      <c r="A36" s="354" t="s">
        <v>29</v>
      </c>
      <c r="B36" s="6">
        <v>10</v>
      </c>
      <c r="C36" s="6">
        <v>22</v>
      </c>
      <c r="D36" s="6">
        <v>9.875</v>
      </c>
      <c r="E36" s="6">
        <v>0.25</v>
      </c>
    </row>
    <row r="37" spans="1:6">
      <c r="A37" s="354" t="s">
        <v>36</v>
      </c>
      <c r="B37" s="6">
        <v>9</v>
      </c>
      <c r="C37" s="6">
        <v>22</v>
      </c>
      <c r="D37" s="6">
        <v>8.875</v>
      </c>
      <c r="E37" s="6">
        <v>0.25</v>
      </c>
    </row>
    <row r="38" spans="1:6">
      <c r="A38" s="354" t="s">
        <v>37</v>
      </c>
      <c r="B38" s="6">
        <v>8</v>
      </c>
      <c r="C38" s="6">
        <v>22</v>
      </c>
      <c r="D38" s="6">
        <v>7.875</v>
      </c>
      <c r="E38" s="6">
        <v>0.25</v>
      </c>
    </row>
    <row r="39" spans="1:6">
      <c r="A39" s="354" t="s">
        <v>30</v>
      </c>
      <c r="B39" s="6">
        <v>7</v>
      </c>
      <c r="C39" s="6">
        <v>22</v>
      </c>
      <c r="D39" s="6">
        <v>6.875</v>
      </c>
      <c r="E39" s="6">
        <v>0.25</v>
      </c>
    </row>
    <row r="40" spans="1:6">
      <c r="A40" s="354" t="s">
        <v>32</v>
      </c>
      <c r="B40" s="6">
        <v>6</v>
      </c>
      <c r="C40" s="6">
        <v>22</v>
      </c>
      <c r="D40" s="6">
        <v>5.875</v>
      </c>
      <c r="E40" s="6">
        <v>0.25</v>
      </c>
    </row>
    <row r="41" spans="1:6">
      <c r="A41" s="354" t="s">
        <v>31</v>
      </c>
      <c r="B41" s="6">
        <v>5</v>
      </c>
      <c r="C41" s="6">
        <v>22</v>
      </c>
      <c r="D41" s="6">
        <v>4.875</v>
      </c>
      <c r="E41" s="6">
        <v>0.25</v>
      </c>
    </row>
    <row r="42" spans="1:6">
      <c r="A42" s="354" t="s">
        <v>34</v>
      </c>
      <c r="B42" s="6">
        <v>4</v>
      </c>
      <c r="C42" s="6">
        <v>22</v>
      </c>
      <c r="D42" s="6">
        <v>3.875</v>
      </c>
      <c r="E42" s="6">
        <v>0.25</v>
      </c>
    </row>
    <row r="43" spans="1:6">
      <c r="A43" s="354" t="s">
        <v>33</v>
      </c>
      <c r="B43" s="6">
        <v>3</v>
      </c>
      <c r="C43" s="6">
        <v>22</v>
      </c>
      <c r="D43" s="6">
        <v>2.875</v>
      </c>
      <c r="E43" s="6">
        <v>0.25</v>
      </c>
    </row>
    <row r="44" spans="1:6">
      <c r="A44" s="354" t="s">
        <v>35</v>
      </c>
      <c r="B44" s="6">
        <v>2</v>
      </c>
      <c r="C44" s="6">
        <v>22</v>
      </c>
      <c r="D44" s="6">
        <v>1.875</v>
      </c>
      <c r="E44" s="6">
        <v>0.25</v>
      </c>
    </row>
    <row r="45" spans="1:6">
      <c r="A45" s="354" t="s">
        <v>38</v>
      </c>
      <c r="B45" s="6">
        <v>1</v>
      </c>
      <c r="C45" s="6">
        <v>22</v>
      </c>
      <c r="D45" s="6">
        <v>0.875</v>
      </c>
      <c r="E45" s="6">
        <v>0.25</v>
      </c>
    </row>
    <row r="47" spans="1:6">
      <c r="A47" s="354" t="s">
        <v>18</v>
      </c>
      <c r="B47" s="6">
        <v>21</v>
      </c>
      <c r="C47" s="6">
        <v>22</v>
      </c>
      <c r="D47" s="6">
        <v>20.875</v>
      </c>
      <c r="E47" s="6">
        <v>0.25</v>
      </c>
      <c r="F47" s="354">
        <v>5.0999999999999996</v>
      </c>
    </row>
    <row r="48" spans="1:6">
      <c r="A48" s="354" t="s">
        <v>19</v>
      </c>
      <c r="B48" s="6">
        <v>20</v>
      </c>
      <c r="C48" s="6">
        <v>22</v>
      </c>
      <c r="D48" s="6">
        <v>19.875</v>
      </c>
      <c r="E48" s="6">
        <v>0.25</v>
      </c>
    </row>
    <row r="49" spans="1:5">
      <c r="A49" s="354" t="s">
        <v>27</v>
      </c>
      <c r="B49" s="6">
        <v>19</v>
      </c>
      <c r="C49" s="6">
        <v>22</v>
      </c>
      <c r="D49" s="6">
        <v>18.875</v>
      </c>
      <c r="E49" s="6">
        <v>0.25</v>
      </c>
    </row>
    <row r="50" spans="1:5">
      <c r="A50" s="354" t="s">
        <v>26</v>
      </c>
      <c r="B50" s="6">
        <v>18</v>
      </c>
      <c r="C50" s="6">
        <v>22</v>
      </c>
      <c r="D50" s="6">
        <v>17.875</v>
      </c>
      <c r="E50" s="6">
        <v>0.25</v>
      </c>
    </row>
    <row r="51" spans="1:5">
      <c r="A51" s="354" t="s">
        <v>21</v>
      </c>
      <c r="B51" s="6">
        <v>17</v>
      </c>
      <c r="C51" s="6">
        <v>22</v>
      </c>
      <c r="D51" s="6">
        <v>16.875</v>
      </c>
      <c r="E51" s="6">
        <v>0.25</v>
      </c>
    </row>
    <row r="52" spans="1:5">
      <c r="A52" s="354" t="s">
        <v>22</v>
      </c>
      <c r="B52" s="6">
        <v>16</v>
      </c>
      <c r="C52" s="6">
        <v>22</v>
      </c>
      <c r="D52" s="6">
        <v>15.875</v>
      </c>
      <c r="E52" s="6">
        <v>0.25</v>
      </c>
    </row>
    <row r="53" spans="1:5">
      <c r="A53" s="354" t="s">
        <v>20</v>
      </c>
      <c r="B53" s="6">
        <v>15</v>
      </c>
      <c r="C53" s="6">
        <v>22</v>
      </c>
      <c r="D53" s="6">
        <v>14.875</v>
      </c>
      <c r="E53" s="6">
        <v>0.25</v>
      </c>
    </row>
    <row r="54" spans="1:5">
      <c r="A54" s="354" t="s">
        <v>34</v>
      </c>
      <c r="B54" s="6">
        <v>14</v>
      </c>
      <c r="C54" s="6">
        <v>22</v>
      </c>
      <c r="D54" s="6">
        <v>13.875</v>
      </c>
      <c r="E54" s="6">
        <v>0.25</v>
      </c>
    </row>
    <row r="55" spans="1:5">
      <c r="A55" s="354" t="s">
        <v>25</v>
      </c>
      <c r="B55" s="6">
        <v>13</v>
      </c>
      <c r="C55" s="6">
        <v>22</v>
      </c>
      <c r="D55" s="6">
        <v>12.875</v>
      </c>
      <c r="E55" s="6">
        <v>0.25</v>
      </c>
    </row>
    <row r="56" spans="1:5">
      <c r="A56" s="354" t="s">
        <v>29</v>
      </c>
      <c r="B56" s="6">
        <v>12</v>
      </c>
      <c r="C56" s="6">
        <v>22</v>
      </c>
      <c r="D56" s="6">
        <v>11.875</v>
      </c>
      <c r="E56" s="6">
        <v>0.25</v>
      </c>
    </row>
    <row r="57" spans="1:5">
      <c r="A57" s="354" t="s">
        <v>24</v>
      </c>
      <c r="B57" s="6">
        <v>11</v>
      </c>
      <c r="C57" s="6">
        <v>22</v>
      </c>
      <c r="D57" s="6">
        <v>10.875</v>
      </c>
      <c r="E57" s="6">
        <v>0.25</v>
      </c>
    </row>
    <row r="58" spans="1:5">
      <c r="A58" s="354" t="s">
        <v>30</v>
      </c>
      <c r="B58" s="6">
        <v>10</v>
      </c>
      <c r="C58" s="6">
        <v>22</v>
      </c>
      <c r="D58" s="6">
        <v>9.875</v>
      </c>
      <c r="E58" s="6">
        <v>0.25</v>
      </c>
    </row>
    <row r="59" spans="1:5">
      <c r="A59" s="354" t="s">
        <v>32</v>
      </c>
      <c r="B59" s="6">
        <v>9</v>
      </c>
      <c r="C59" s="6">
        <v>22</v>
      </c>
      <c r="D59" s="6">
        <v>8.875</v>
      </c>
      <c r="E59" s="6">
        <v>0.25</v>
      </c>
    </row>
    <row r="60" spans="1:5">
      <c r="A60" s="354" t="s">
        <v>31</v>
      </c>
      <c r="B60" s="6">
        <v>8</v>
      </c>
      <c r="C60" s="6">
        <v>22</v>
      </c>
      <c r="D60" s="6">
        <v>7.875</v>
      </c>
      <c r="E60" s="6">
        <v>0.25</v>
      </c>
    </row>
    <row r="61" spans="1:5">
      <c r="A61" s="354" t="s">
        <v>23</v>
      </c>
      <c r="B61" s="6">
        <v>7</v>
      </c>
      <c r="C61" s="6">
        <v>22</v>
      </c>
      <c r="D61" s="6">
        <v>6.875</v>
      </c>
      <c r="E61" s="6">
        <v>0.25</v>
      </c>
    </row>
    <row r="62" spans="1:5">
      <c r="A62" s="354" t="s">
        <v>28</v>
      </c>
      <c r="B62" s="6">
        <v>6</v>
      </c>
      <c r="C62" s="6">
        <v>22</v>
      </c>
      <c r="D62" s="6">
        <v>5.875</v>
      </c>
      <c r="E62" s="6">
        <v>0.25</v>
      </c>
    </row>
    <row r="63" spans="1:5">
      <c r="A63" s="354" t="s">
        <v>38</v>
      </c>
      <c r="B63" s="6">
        <v>5</v>
      </c>
      <c r="C63" s="6">
        <v>22</v>
      </c>
      <c r="D63" s="6">
        <v>4.875</v>
      </c>
      <c r="E63" s="6">
        <v>0.25</v>
      </c>
    </row>
    <row r="64" spans="1:5">
      <c r="A64" s="354" t="s">
        <v>35</v>
      </c>
      <c r="B64" s="6">
        <v>4</v>
      </c>
      <c r="C64" s="6">
        <v>22</v>
      </c>
      <c r="D64" s="6">
        <v>3.875</v>
      </c>
      <c r="E64" s="6">
        <v>0.25</v>
      </c>
    </row>
    <row r="65" spans="1:6">
      <c r="A65" s="354" t="s">
        <v>36</v>
      </c>
      <c r="B65" s="6">
        <v>3</v>
      </c>
      <c r="C65" s="6">
        <v>22</v>
      </c>
      <c r="D65" s="6">
        <v>2.875</v>
      </c>
      <c r="E65" s="6">
        <v>0.25</v>
      </c>
    </row>
    <row r="66" spans="1:6">
      <c r="A66" s="354" t="s">
        <v>33</v>
      </c>
      <c r="B66" s="6">
        <v>2</v>
      </c>
      <c r="C66" s="6">
        <v>22</v>
      </c>
      <c r="D66" s="6">
        <v>1.875</v>
      </c>
      <c r="E66" s="6">
        <v>0.25</v>
      </c>
    </row>
    <row r="67" spans="1:6">
      <c r="A67" s="354" t="s">
        <v>37</v>
      </c>
      <c r="B67" s="6">
        <v>1</v>
      </c>
      <c r="C67" s="6">
        <v>22</v>
      </c>
      <c r="D67" s="6">
        <v>0.875</v>
      </c>
      <c r="E67" s="6">
        <v>0.25</v>
      </c>
    </row>
    <row r="69" spans="1:6">
      <c r="A69" s="279" t="s">
        <v>18</v>
      </c>
      <c r="B69" s="181">
        <v>21</v>
      </c>
      <c r="C69" s="6">
        <v>22</v>
      </c>
      <c r="D69" s="6">
        <v>20.875</v>
      </c>
      <c r="E69" s="6">
        <v>0.25</v>
      </c>
      <c r="F69" s="181">
        <v>6.2</v>
      </c>
    </row>
    <row r="70" spans="1:6">
      <c r="A70" s="279" t="s">
        <v>21</v>
      </c>
      <c r="B70" s="181">
        <v>20</v>
      </c>
      <c r="C70" s="6">
        <v>22</v>
      </c>
      <c r="D70" s="6">
        <v>19.875</v>
      </c>
      <c r="E70" s="6">
        <v>0.25</v>
      </c>
      <c r="F70" s="30"/>
    </row>
    <row r="71" spans="1:6">
      <c r="A71" s="279" t="s">
        <v>34</v>
      </c>
      <c r="B71" s="181">
        <v>19</v>
      </c>
      <c r="C71" s="6">
        <v>22</v>
      </c>
      <c r="D71" s="6">
        <v>18.875</v>
      </c>
      <c r="E71" s="6">
        <v>0.25</v>
      </c>
      <c r="F71" s="80"/>
    </row>
    <row r="72" spans="1:6">
      <c r="A72" s="279" t="s">
        <v>27</v>
      </c>
      <c r="B72" s="181">
        <v>18</v>
      </c>
      <c r="C72" s="6">
        <v>22</v>
      </c>
      <c r="D72" s="6">
        <v>17.875</v>
      </c>
      <c r="E72" s="6">
        <v>0.25</v>
      </c>
      <c r="F72" s="30"/>
    </row>
    <row r="73" spans="1:6">
      <c r="A73" s="279" t="s">
        <v>31</v>
      </c>
      <c r="B73" s="181">
        <v>17</v>
      </c>
      <c r="C73" s="6">
        <v>22</v>
      </c>
      <c r="D73" s="6">
        <v>16.875</v>
      </c>
      <c r="E73" s="6">
        <v>0.25</v>
      </c>
      <c r="F73" s="30"/>
    </row>
    <row r="74" spans="1:6">
      <c r="A74" s="279" t="s">
        <v>19</v>
      </c>
      <c r="B74" s="181">
        <v>16</v>
      </c>
      <c r="C74" s="6">
        <v>22</v>
      </c>
      <c r="D74" s="6">
        <v>15.875</v>
      </c>
      <c r="E74" s="6">
        <v>0.25</v>
      </c>
      <c r="F74" s="30"/>
    </row>
    <row r="75" spans="1:6">
      <c r="A75" s="279" t="s">
        <v>20</v>
      </c>
      <c r="B75" s="181">
        <v>15</v>
      </c>
      <c r="C75" s="6">
        <v>22</v>
      </c>
      <c r="D75" s="6">
        <v>14.875</v>
      </c>
      <c r="E75" s="6">
        <v>0.25</v>
      </c>
      <c r="F75" s="30"/>
    </row>
    <row r="76" spans="1:6">
      <c r="A76" s="279" t="s">
        <v>26</v>
      </c>
      <c r="B76" s="181">
        <v>14</v>
      </c>
      <c r="C76" s="6">
        <v>22</v>
      </c>
      <c r="D76" s="6">
        <v>13.875</v>
      </c>
      <c r="E76" s="6">
        <v>0.25</v>
      </c>
      <c r="F76" s="30"/>
    </row>
    <row r="77" spans="1:6">
      <c r="A77" s="279" t="s">
        <v>22</v>
      </c>
      <c r="B77" s="181">
        <v>13</v>
      </c>
      <c r="C77" s="6">
        <v>22</v>
      </c>
      <c r="D77" s="6">
        <v>12.875</v>
      </c>
      <c r="E77" s="6">
        <v>0.25</v>
      </c>
      <c r="F77" s="80"/>
    </row>
    <row r="78" spans="1:6">
      <c r="A78" s="279" t="s">
        <v>38</v>
      </c>
      <c r="B78" s="181">
        <v>12</v>
      </c>
      <c r="C78" s="6">
        <v>22</v>
      </c>
      <c r="D78" s="6">
        <v>11.875</v>
      </c>
      <c r="E78" s="6">
        <v>0.25</v>
      </c>
      <c r="F78" s="30"/>
    </row>
    <row r="79" spans="1:6">
      <c r="A79" s="279" t="s">
        <v>35</v>
      </c>
      <c r="B79" s="181">
        <v>11</v>
      </c>
      <c r="C79" s="6">
        <v>22</v>
      </c>
      <c r="D79" s="6">
        <v>10.875</v>
      </c>
      <c r="E79" s="6">
        <v>0.25</v>
      </c>
      <c r="F79" s="30"/>
    </row>
    <row r="80" spans="1:6">
      <c r="A80" s="279" t="s">
        <v>24</v>
      </c>
      <c r="B80" s="181">
        <v>10</v>
      </c>
      <c r="C80" s="6">
        <v>22</v>
      </c>
      <c r="D80" s="6">
        <v>9.875</v>
      </c>
      <c r="E80" s="6">
        <v>0.25</v>
      </c>
      <c r="F80" s="79"/>
    </row>
    <row r="81" spans="1:6">
      <c r="A81" s="279" t="s">
        <v>23</v>
      </c>
      <c r="B81" s="181">
        <v>9</v>
      </c>
      <c r="C81" s="6">
        <v>22</v>
      </c>
      <c r="D81" s="6">
        <v>7.875</v>
      </c>
      <c r="E81" s="6">
        <v>0.25</v>
      </c>
      <c r="F81" s="30"/>
    </row>
    <row r="82" spans="1:6">
      <c r="A82" s="279" t="s">
        <v>29</v>
      </c>
      <c r="B82" s="181">
        <v>8</v>
      </c>
      <c r="C82" s="6">
        <v>22</v>
      </c>
      <c r="D82" s="6">
        <v>6.875</v>
      </c>
      <c r="E82" s="6">
        <v>0.25</v>
      </c>
      <c r="F82" s="30"/>
    </row>
    <row r="83" spans="1:6">
      <c r="A83" s="279" t="s">
        <v>32</v>
      </c>
      <c r="B83" s="181">
        <v>7</v>
      </c>
      <c r="C83" s="6">
        <v>22</v>
      </c>
      <c r="D83" s="6">
        <v>5.875</v>
      </c>
      <c r="E83" s="6">
        <v>0.25</v>
      </c>
      <c r="F83" s="30"/>
    </row>
    <row r="84" spans="1:6">
      <c r="A84" s="279" t="s">
        <v>28</v>
      </c>
      <c r="B84" s="181">
        <v>6</v>
      </c>
      <c r="C84" s="6">
        <v>22</v>
      </c>
      <c r="D84" s="6">
        <v>4.875</v>
      </c>
      <c r="E84" s="6">
        <v>0.25</v>
      </c>
      <c r="F84" s="30"/>
    </row>
    <row r="85" spans="1:6">
      <c r="A85" s="279" t="s">
        <v>25</v>
      </c>
      <c r="B85" s="181">
        <v>5</v>
      </c>
      <c r="C85" s="6">
        <v>22</v>
      </c>
      <c r="D85" s="6">
        <v>3.875</v>
      </c>
      <c r="E85" s="6">
        <v>0.25</v>
      </c>
      <c r="F85" s="30"/>
    </row>
    <row r="86" spans="1:6">
      <c r="A86" s="279" t="s">
        <v>37</v>
      </c>
      <c r="B86" s="181">
        <v>4</v>
      </c>
      <c r="C86" s="6">
        <v>22</v>
      </c>
      <c r="D86" s="6">
        <v>1.875</v>
      </c>
      <c r="E86" s="6">
        <v>0.25</v>
      </c>
      <c r="F86" s="30"/>
    </row>
    <row r="87" spans="1:6">
      <c r="A87" s="279" t="s">
        <v>30</v>
      </c>
      <c r="B87" s="181">
        <v>3</v>
      </c>
      <c r="C87" s="6">
        <v>22</v>
      </c>
      <c r="D87" s="6">
        <v>0.875</v>
      </c>
      <c r="E87" s="6">
        <v>0.25</v>
      </c>
      <c r="F87" s="30"/>
    </row>
    <row r="88" spans="1:6">
      <c r="A88" s="279" t="s">
        <v>36</v>
      </c>
      <c r="B88" s="181">
        <v>2</v>
      </c>
      <c r="C88" s="6">
        <v>22</v>
      </c>
      <c r="D88" s="6">
        <v>0.875</v>
      </c>
      <c r="E88" s="6">
        <v>0.25</v>
      </c>
      <c r="F88" s="30"/>
    </row>
    <row r="89" spans="1:6">
      <c r="A89" s="279" t="s">
        <v>33</v>
      </c>
      <c r="B89" s="181">
        <v>1</v>
      </c>
      <c r="C89" s="6">
        <v>22</v>
      </c>
      <c r="D89" s="6">
        <v>0.875</v>
      </c>
      <c r="E89" s="6">
        <v>0.25</v>
      </c>
      <c r="F89" s="30"/>
    </row>
    <row r="90" spans="1:6">
      <c r="A90" s="279"/>
      <c r="F90" s="30"/>
    </row>
    <row r="91" spans="1:6" ht="29">
      <c r="A91" s="275" t="s">
        <v>31</v>
      </c>
      <c r="B91" s="275">
        <v>21</v>
      </c>
      <c r="C91" s="354">
        <v>22</v>
      </c>
      <c r="D91" s="354">
        <f t="shared" ref="D91:D111" si="0">B91-E91/2</f>
        <v>20.875</v>
      </c>
      <c r="E91" s="354">
        <v>0.25</v>
      </c>
      <c r="F91" s="354">
        <v>8.1</v>
      </c>
    </row>
    <row r="92" spans="1:6" ht="29">
      <c r="A92" s="275" t="s">
        <v>38</v>
      </c>
      <c r="B92" s="275">
        <v>20</v>
      </c>
      <c r="C92" s="354">
        <v>22</v>
      </c>
      <c r="D92" s="354">
        <f t="shared" si="0"/>
        <v>19.875</v>
      </c>
      <c r="E92" s="354">
        <v>0.25</v>
      </c>
    </row>
    <row r="93" spans="1:6">
      <c r="A93" s="275" t="s">
        <v>35</v>
      </c>
      <c r="B93" s="275">
        <v>19</v>
      </c>
      <c r="C93" s="354">
        <v>22</v>
      </c>
      <c r="D93" s="354">
        <f t="shared" si="0"/>
        <v>18.875</v>
      </c>
      <c r="E93" s="354">
        <v>0.25</v>
      </c>
    </row>
    <row r="94" spans="1:6">
      <c r="A94" s="275" t="s">
        <v>34</v>
      </c>
      <c r="B94" s="275">
        <v>18</v>
      </c>
      <c r="C94" s="354">
        <v>22</v>
      </c>
      <c r="D94" s="354">
        <f t="shared" si="0"/>
        <v>17.875</v>
      </c>
      <c r="E94" s="354">
        <v>0.25</v>
      </c>
    </row>
    <row r="95" spans="1:6">
      <c r="A95" s="275" t="s">
        <v>689</v>
      </c>
      <c r="B95" s="275">
        <v>17</v>
      </c>
      <c r="C95" s="354">
        <v>22</v>
      </c>
      <c r="D95" s="354">
        <f t="shared" si="0"/>
        <v>16.875</v>
      </c>
      <c r="E95" s="354">
        <v>0.25</v>
      </c>
    </row>
    <row r="96" spans="1:6">
      <c r="A96" s="275" t="s">
        <v>29</v>
      </c>
      <c r="B96" s="275">
        <v>16</v>
      </c>
      <c r="C96" s="354">
        <v>22</v>
      </c>
      <c r="D96" s="354">
        <f t="shared" si="0"/>
        <v>15.875</v>
      </c>
      <c r="E96" s="354">
        <v>0.25</v>
      </c>
    </row>
    <row r="97" spans="1:6">
      <c r="A97" s="275" t="s">
        <v>32</v>
      </c>
      <c r="B97" s="275">
        <v>15</v>
      </c>
      <c r="C97" s="354">
        <v>22</v>
      </c>
      <c r="D97" s="354">
        <f t="shared" si="0"/>
        <v>14.875</v>
      </c>
      <c r="E97" s="354">
        <v>0.25</v>
      </c>
    </row>
    <row r="98" spans="1:6" ht="29">
      <c r="A98" s="275" t="s">
        <v>26</v>
      </c>
      <c r="B98" s="275">
        <v>14</v>
      </c>
      <c r="C98" s="354">
        <v>22</v>
      </c>
      <c r="D98" s="354">
        <f t="shared" si="0"/>
        <v>13.875</v>
      </c>
      <c r="E98" s="354">
        <v>0.25</v>
      </c>
    </row>
    <row r="99" spans="1:6" ht="29">
      <c r="A99" s="275" t="s">
        <v>22</v>
      </c>
      <c r="B99" s="275">
        <v>13</v>
      </c>
      <c r="C99" s="354">
        <v>22</v>
      </c>
      <c r="D99" s="354">
        <f t="shared" si="0"/>
        <v>12.875</v>
      </c>
      <c r="E99" s="354">
        <v>0.25</v>
      </c>
    </row>
    <row r="100" spans="1:6">
      <c r="A100" s="275" t="s">
        <v>19</v>
      </c>
      <c r="B100" s="275">
        <v>12</v>
      </c>
      <c r="C100" s="354">
        <v>22</v>
      </c>
      <c r="D100" s="354">
        <f t="shared" si="0"/>
        <v>11.875</v>
      </c>
      <c r="E100" s="354">
        <v>0.25</v>
      </c>
    </row>
    <row r="101" spans="1:6">
      <c r="A101" s="275" t="s">
        <v>28</v>
      </c>
      <c r="B101" s="275">
        <v>11</v>
      </c>
      <c r="C101" s="354">
        <v>22</v>
      </c>
      <c r="D101" s="354">
        <f t="shared" si="0"/>
        <v>10.875</v>
      </c>
      <c r="E101" s="354">
        <v>0.25</v>
      </c>
    </row>
    <row r="102" spans="1:6">
      <c r="A102" s="275" t="s">
        <v>20</v>
      </c>
      <c r="B102" s="275">
        <v>10</v>
      </c>
      <c r="C102" s="354">
        <v>22</v>
      </c>
      <c r="D102" s="354">
        <f t="shared" si="0"/>
        <v>9.875</v>
      </c>
      <c r="E102" s="354">
        <v>0.25</v>
      </c>
    </row>
    <row r="103" spans="1:6">
      <c r="A103" s="275" t="s">
        <v>30</v>
      </c>
      <c r="B103" s="275">
        <v>9</v>
      </c>
      <c r="C103" s="354">
        <v>22</v>
      </c>
      <c r="D103" s="354">
        <f t="shared" si="0"/>
        <v>8.875</v>
      </c>
      <c r="E103" s="354">
        <v>0.25</v>
      </c>
    </row>
    <row r="104" spans="1:6">
      <c r="A104" s="275" t="s">
        <v>23</v>
      </c>
      <c r="B104" s="275">
        <v>8</v>
      </c>
      <c r="C104" s="354">
        <v>22</v>
      </c>
      <c r="D104" s="354">
        <f t="shared" si="0"/>
        <v>7.875</v>
      </c>
      <c r="E104" s="354">
        <v>0.25</v>
      </c>
    </row>
    <row r="105" spans="1:6" ht="29">
      <c r="A105" s="275" t="s">
        <v>25</v>
      </c>
      <c r="B105" s="275">
        <v>7</v>
      </c>
      <c r="C105" s="354">
        <v>22</v>
      </c>
      <c r="D105" s="354">
        <f t="shared" si="0"/>
        <v>6.875</v>
      </c>
      <c r="E105" s="354">
        <v>0.25</v>
      </c>
    </row>
    <row r="106" spans="1:6">
      <c r="A106" s="275" t="s">
        <v>33</v>
      </c>
      <c r="B106" s="275">
        <v>6</v>
      </c>
      <c r="C106" s="354">
        <v>22</v>
      </c>
      <c r="D106" s="354">
        <f t="shared" si="0"/>
        <v>5.875</v>
      </c>
      <c r="E106" s="354">
        <v>0.25</v>
      </c>
    </row>
    <row r="107" spans="1:6" ht="29">
      <c r="A107" s="275" t="s">
        <v>24</v>
      </c>
      <c r="B107" s="275">
        <v>5</v>
      </c>
      <c r="C107" s="354">
        <v>22</v>
      </c>
      <c r="D107" s="354">
        <f t="shared" si="0"/>
        <v>4.875</v>
      </c>
      <c r="E107" s="354">
        <v>0.25</v>
      </c>
    </row>
    <row r="108" spans="1:6" ht="29">
      <c r="A108" s="275" t="s">
        <v>115</v>
      </c>
      <c r="B108" s="275">
        <v>4</v>
      </c>
      <c r="C108" s="354">
        <v>22</v>
      </c>
      <c r="D108" s="354">
        <f t="shared" si="0"/>
        <v>3.875</v>
      </c>
      <c r="E108" s="354">
        <v>0.25</v>
      </c>
    </row>
    <row r="109" spans="1:6">
      <c r="A109" s="275" t="s">
        <v>36</v>
      </c>
      <c r="B109" s="275">
        <v>3</v>
      </c>
      <c r="C109" s="354">
        <v>22</v>
      </c>
      <c r="D109" s="354">
        <f t="shared" si="0"/>
        <v>2.875</v>
      </c>
      <c r="E109" s="354">
        <v>0.25</v>
      </c>
    </row>
    <row r="110" spans="1:6">
      <c r="A110" s="275" t="s">
        <v>27</v>
      </c>
      <c r="B110" s="275">
        <v>2</v>
      </c>
      <c r="C110" s="354">
        <v>22</v>
      </c>
      <c r="D110" s="354">
        <f t="shared" si="0"/>
        <v>1.875</v>
      </c>
      <c r="E110" s="354">
        <v>0.25</v>
      </c>
    </row>
    <row r="111" spans="1:6">
      <c r="A111" s="275" t="s">
        <v>21</v>
      </c>
      <c r="B111" s="275">
        <v>1</v>
      </c>
      <c r="C111" s="354">
        <v>22</v>
      </c>
      <c r="D111" s="354">
        <f t="shared" si="0"/>
        <v>0.875</v>
      </c>
      <c r="E111" s="354">
        <v>0.25</v>
      </c>
    </row>
    <row r="112" spans="1:6">
      <c r="A112" s="279"/>
      <c r="B112" s="130"/>
      <c r="C112" s="130"/>
      <c r="D112" s="354"/>
      <c r="E112" s="130"/>
      <c r="F112" s="30"/>
    </row>
    <row r="113" spans="1:6">
      <c r="A113" s="354" t="s">
        <v>36</v>
      </c>
      <c r="B113" s="6">
        <v>21</v>
      </c>
      <c r="C113" s="6">
        <v>22</v>
      </c>
      <c r="D113" s="6">
        <v>20.875</v>
      </c>
      <c r="E113" s="6">
        <v>0.25</v>
      </c>
      <c r="F113" s="354">
        <v>8.4</v>
      </c>
    </row>
    <row r="114" spans="1:6">
      <c r="A114" s="354" t="s">
        <v>33</v>
      </c>
      <c r="B114" s="6">
        <v>20</v>
      </c>
      <c r="C114" s="6">
        <v>22</v>
      </c>
      <c r="D114" s="6">
        <v>19.875</v>
      </c>
      <c r="E114" s="6">
        <v>0.25</v>
      </c>
    </row>
    <row r="115" spans="1:6">
      <c r="A115" s="354" t="s">
        <v>23</v>
      </c>
      <c r="B115" s="6">
        <v>19</v>
      </c>
      <c r="C115" s="6">
        <v>22</v>
      </c>
      <c r="D115" s="6">
        <v>18.875</v>
      </c>
      <c r="E115" s="6">
        <v>0.25</v>
      </c>
    </row>
    <row r="116" spans="1:6">
      <c r="A116" s="354" t="s">
        <v>28</v>
      </c>
      <c r="B116" s="6">
        <v>18</v>
      </c>
      <c r="C116" s="6">
        <v>22</v>
      </c>
      <c r="D116" s="6">
        <v>17.875</v>
      </c>
      <c r="E116" s="6">
        <v>0.25</v>
      </c>
    </row>
    <row r="117" spans="1:6">
      <c r="A117" s="354" t="s">
        <v>37</v>
      </c>
      <c r="B117" s="6">
        <v>17</v>
      </c>
      <c r="C117" s="6">
        <v>22</v>
      </c>
      <c r="D117" s="6">
        <v>16.875</v>
      </c>
      <c r="E117" s="6">
        <v>0.25</v>
      </c>
    </row>
    <row r="118" spans="1:6">
      <c r="A118" s="354" t="s">
        <v>29</v>
      </c>
      <c r="B118" s="6">
        <v>16</v>
      </c>
      <c r="C118" s="6">
        <v>22</v>
      </c>
      <c r="D118" s="6">
        <v>15.875</v>
      </c>
      <c r="E118" s="6">
        <v>0.25</v>
      </c>
    </row>
    <row r="119" spans="1:6">
      <c r="A119" s="354" t="s">
        <v>25</v>
      </c>
      <c r="B119" s="6">
        <v>15</v>
      </c>
      <c r="C119" s="6">
        <v>22</v>
      </c>
      <c r="D119" s="6">
        <v>14.875</v>
      </c>
      <c r="E119" s="6">
        <v>0.25</v>
      </c>
    </row>
    <row r="120" spans="1:6">
      <c r="A120" s="354" t="s">
        <v>20</v>
      </c>
      <c r="B120" s="6">
        <v>14</v>
      </c>
      <c r="C120" s="6">
        <v>22</v>
      </c>
      <c r="D120" s="6">
        <v>13.875</v>
      </c>
      <c r="E120" s="6">
        <v>0.25</v>
      </c>
    </row>
    <row r="121" spans="1:6">
      <c r="A121" s="354" t="s">
        <v>30</v>
      </c>
      <c r="B121" s="6">
        <v>13</v>
      </c>
      <c r="C121" s="6">
        <v>22</v>
      </c>
      <c r="D121" s="6">
        <v>12.875</v>
      </c>
      <c r="E121" s="6">
        <v>0.25</v>
      </c>
    </row>
    <row r="122" spans="1:6">
      <c r="A122" s="354" t="s">
        <v>19</v>
      </c>
      <c r="B122" s="6">
        <v>12</v>
      </c>
      <c r="C122" s="6">
        <v>22</v>
      </c>
      <c r="D122" s="6">
        <v>11.875</v>
      </c>
      <c r="E122" s="6">
        <v>0.25</v>
      </c>
    </row>
    <row r="123" spans="1:6">
      <c r="A123" s="354" t="s">
        <v>24</v>
      </c>
      <c r="B123" s="6">
        <v>11</v>
      </c>
      <c r="C123" s="6">
        <v>22</v>
      </c>
      <c r="D123" s="6">
        <v>10.875</v>
      </c>
      <c r="E123" s="6">
        <v>0.25</v>
      </c>
    </row>
    <row r="124" spans="1:6">
      <c r="A124" s="354" t="s">
        <v>32</v>
      </c>
      <c r="B124" s="6">
        <v>10</v>
      </c>
      <c r="C124" s="6">
        <v>22</v>
      </c>
      <c r="D124" s="6">
        <v>9.875</v>
      </c>
      <c r="E124" s="6">
        <v>0.25</v>
      </c>
    </row>
    <row r="125" spans="1:6">
      <c r="A125" s="354" t="s">
        <v>22</v>
      </c>
      <c r="B125" s="6">
        <v>9</v>
      </c>
      <c r="C125" s="6">
        <v>22</v>
      </c>
      <c r="D125" s="6">
        <v>8.875</v>
      </c>
      <c r="E125" s="6">
        <v>0.25</v>
      </c>
    </row>
    <row r="126" spans="1:6">
      <c r="A126" s="354" t="s">
        <v>31</v>
      </c>
      <c r="B126" s="6">
        <v>8</v>
      </c>
      <c r="C126" s="6">
        <v>22</v>
      </c>
      <c r="D126" s="6">
        <v>7.875</v>
      </c>
      <c r="E126" s="6">
        <v>0.25</v>
      </c>
    </row>
    <row r="127" spans="1:6">
      <c r="A127" s="354" t="s">
        <v>27</v>
      </c>
      <c r="B127" s="6">
        <v>7</v>
      </c>
      <c r="C127" s="6">
        <v>22</v>
      </c>
      <c r="D127" s="6">
        <v>6.875</v>
      </c>
      <c r="E127" s="6">
        <v>0.25</v>
      </c>
    </row>
    <row r="128" spans="1:6">
      <c r="A128" s="354" t="s">
        <v>21</v>
      </c>
      <c r="B128" s="6">
        <v>6</v>
      </c>
      <c r="C128" s="6">
        <v>22</v>
      </c>
      <c r="D128" s="6">
        <v>5.875</v>
      </c>
      <c r="E128" s="6">
        <v>0.25</v>
      </c>
    </row>
    <row r="129" spans="1:6">
      <c r="A129" s="354" t="s">
        <v>18</v>
      </c>
      <c r="B129" s="6">
        <v>5</v>
      </c>
      <c r="C129" s="6">
        <v>22</v>
      </c>
      <c r="D129" s="6">
        <v>4.875</v>
      </c>
      <c r="E129" s="6">
        <v>0.25</v>
      </c>
    </row>
    <row r="130" spans="1:6">
      <c r="A130" s="354" t="s">
        <v>26</v>
      </c>
      <c r="B130" s="6">
        <v>4</v>
      </c>
      <c r="C130" s="6">
        <v>22</v>
      </c>
      <c r="D130" s="6">
        <v>3.875</v>
      </c>
      <c r="E130" s="6">
        <v>0.25</v>
      </c>
    </row>
    <row r="131" spans="1:6">
      <c r="A131" s="354" t="s">
        <v>34</v>
      </c>
      <c r="B131" s="6">
        <v>3</v>
      </c>
      <c r="C131" s="6">
        <v>22</v>
      </c>
      <c r="D131" s="6">
        <v>2.875</v>
      </c>
      <c r="E131" s="6">
        <v>0.25</v>
      </c>
    </row>
    <row r="132" spans="1:6">
      <c r="A132" s="354" t="s">
        <v>35</v>
      </c>
      <c r="B132" s="6">
        <v>2</v>
      </c>
      <c r="C132" s="6">
        <v>22</v>
      </c>
      <c r="D132" s="6">
        <v>1.875</v>
      </c>
      <c r="E132" s="6">
        <v>0.25</v>
      </c>
    </row>
    <row r="133" spans="1:6">
      <c r="A133" s="354" t="s">
        <v>38</v>
      </c>
      <c r="B133" s="6">
        <v>1</v>
      </c>
      <c r="C133" s="6">
        <v>22</v>
      </c>
      <c r="D133" s="6">
        <v>0.875</v>
      </c>
      <c r="E133" s="6">
        <v>0.25</v>
      </c>
    </row>
    <row r="135" spans="1:6">
      <c r="A135" s="354" t="s">
        <v>21</v>
      </c>
      <c r="B135" s="6">
        <v>21</v>
      </c>
      <c r="C135" s="6">
        <v>22</v>
      </c>
      <c r="D135" s="6">
        <v>20.875</v>
      </c>
      <c r="E135" s="6">
        <v>0.25</v>
      </c>
      <c r="F135" s="354">
        <v>9.1</v>
      </c>
    </row>
    <row r="136" spans="1:6">
      <c r="A136" s="354" t="s">
        <v>115</v>
      </c>
      <c r="B136" s="6">
        <v>20</v>
      </c>
      <c r="C136" s="6">
        <v>22</v>
      </c>
      <c r="D136" s="6">
        <v>19.875</v>
      </c>
      <c r="E136" s="6">
        <v>0.25</v>
      </c>
    </row>
    <row r="137" spans="1:6">
      <c r="A137" s="354" t="s">
        <v>27</v>
      </c>
      <c r="B137" s="6">
        <v>19</v>
      </c>
      <c r="C137" s="6">
        <v>22</v>
      </c>
      <c r="D137" s="6">
        <v>18.875</v>
      </c>
      <c r="E137" s="6">
        <v>0.25</v>
      </c>
    </row>
    <row r="138" spans="1:6">
      <c r="A138" s="354" t="s">
        <v>31</v>
      </c>
      <c r="B138" s="6">
        <v>18</v>
      </c>
      <c r="C138" s="6">
        <v>22</v>
      </c>
      <c r="D138" s="6">
        <v>17.875</v>
      </c>
      <c r="E138" s="6">
        <v>0.25</v>
      </c>
    </row>
    <row r="139" spans="1:6">
      <c r="A139" s="354" t="s">
        <v>34</v>
      </c>
      <c r="B139" s="6">
        <v>17</v>
      </c>
      <c r="C139" s="6">
        <v>22</v>
      </c>
      <c r="D139" s="6">
        <v>16.875</v>
      </c>
      <c r="E139" s="6">
        <v>0.25</v>
      </c>
    </row>
    <row r="140" spans="1:6">
      <c r="A140" s="354" t="s">
        <v>32</v>
      </c>
      <c r="B140" s="6">
        <v>16</v>
      </c>
      <c r="C140" s="6">
        <v>22</v>
      </c>
      <c r="D140" s="6">
        <v>15.875</v>
      </c>
      <c r="E140" s="6">
        <v>0.25</v>
      </c>
    </row>
    <row r="141" spans="1:6">
      <c r="A141" s="354" t="s">
        <v>38</v>
      </c>
      <c r="B141" s="6">
        <v>15</v>
      </c>
      <c r="C141" s="6">
        <v>22</v>
      </c>
      <c r="D141" s="6">
        <v>14.875</v>
      </c>
      <c r="E141" s="6">
        <v>0.25</v>
      </c>
    </row>
    <row r="142" spans="1:6">
      <c r="A142" s="354" t="s">
        <v>30</v>
      </c>
      <c r="B142" s="6">
        <v>14</v>
      </c>
      <c r="C142" s="6">
        <v>22</v>
      </c>
      <c r="D142" s="6">
        <v>13.875</v>
      </c>
      <c r="E142" s="6">
        <v>0.25</v>
      </c>
    </row>
    <row r="143" spans="1:6">
      <c r="A143" s="354" t="s">
        <v>22</v>
      </c>
      <c r="B143" s="6">
        <v>13</v>
      </c>
      <c r="C143" s="6">
        <v>22</v>
      </c>
      <c r="D143" s="6">
        <v>12.875</v>
      </c>
      <c r="E143" s="6">
        <v>0.25</v>
      </c>
    </row>
    <row r="144" spans="1:6">
      <c r="A144" s="354" t="s">
        <v>35</v>
      </c>
      <c r="B144" s="6">
        <v>12</v>
      </c>
      <c r="C144" s="6">
        <v>22</v>
      </c>
      <c r="D144" s="6">
        <v>11.875</v>
      </c>
      <c r="E144" s="6">
        <v>0.25</v>
      </c>
    </row>
    <row r="145" spans="1:6">
      <c r="A145" s="354" t="s">
        <v>23</v>
      </c>
      <c r="B145" s="6">
        <v>11</v>
      </c>
      <c r="C145" s="6">
        <v>22</v>
      </c>
      <c r="D145" s="6">
        <v>10.875</v>
      </c>
      <c r="E145" s="6">
        <v>0.25</v>
      </c>
    </row>
    <row r="146" spans="1:6">
      <c r="A146" s="354" t="s">
        <v>24</v>
      </c>
      <c r="B146" s="6">
        <v>10</v>
      </c>
      <c r="C146" s="6">
        <v>22</v>
      </c>
      <c r="D146" s="6">
        <v>9.875</v>
      </c>
      <c r="E146" s="6">
        <v>0.25</v>
      </c>
    </row>
    <row r="147" spans="1:6">
      <c r="A147" s="354" t="s">
        <v>19</v>
      </c>
      <c r="B147" s="6">
        <v>9</v>
      </c>
      <c r="C147" s="6">
        <v>22</v>
      </c>
      <c r="D147" s="6">
        <v>8.875</v>
      </c>
      <c r="E147" s="6">
        <v>0.25</v>
      </c>
    </row>
    <row r="148" spans="1:6">
      <c r="A148" s="354" t="s">
        <v>29</v>
      </c>
      <c r="B148" s="6">
        <v>8</v>
      </c>
      <c r="C148" s="6">
        <v>22</v>
      </c>
      <c r="D148" s="6">
        <v>7.875</v>
      </c>
      <c r="E148" s="6">
        <v>0.25</v>
      </c>
    </row>
    <row r="149" spans="1:6">
      <c r="A149" s="354" t="s">
        <v>36</v>
      </c>
      <c r="B149" s="6">
        <v>7</v>
      </c>
      <c r="C149" s="6">
        <v>22</v>
      </c>
      <c r="D149" s="6">
        <v>6.875</v>
      </c>
      <c r="E149" s="6">
        <v>0.25</v>
      </c>
    </row>
    <row r="150" spans="1:6">
      <c r="A150" s="354" t="s">
        <v>25</v>
      </c>
      <c r="B150" s="6">
        <v>6</v>
      </c>
      <c r="C150" s="6">
        <v>22</v>
      </c>
      <c r="D150" s="6">
        <v>5.875</v>
      </c>
      <c r="E150" s="6">
        <v>0.25</v>
      </c>
    </row>
    <row r="151" spans="1:6">
      <c r="A151" s="354" t="s">
        <v>26</v>
      </c>
      <c r="B151" s="6">
        <v>5</v>
      </c>
      <c r="C151" s="6">
        <v>22</v>
      </c>
      <c r="D151" s="6">
        <v>4.875</v>
      </c>
      <c r="E151" s="6">
        <v>0.25</v>
      </c>
    </row>
    <row r="152" spans="1:6">
      <c r="A152" s="354" t="s">
        <v>33</v>
      </c>
      <c r="B152" s="6">
        <v>4</v>
      </c>
      <c r="C152" s="6">
        <v>22</v>
      </c>
      <c r="D152" s="6">
        <v>3.875</v>
      </c>
      <c r="E152" s="6">
        <v>0.25</v>
      </c>
    </row>
    <row r="153" spans="1:6">
      <c r="A153" s="354" t="s">
        <v>20</v>
      </c>
      <c r="B153" s="6">
        <v>3</v>
      </c>
      <c r="C153" s="6">
        <v>22</v>
      </c>
      <c r="D153" s="6">
        <v>2.875</v>
      </c>
      <c r="E153" s="6">
        <v>0.25</v>
      </c>
    </row>
    <row r="154" spans="1:6">
      <c r="A154" s="354" t="s">
        <v>28</v>
      </c>
      <c r="B154" s="6">
        <v>2</v>
      </c>
      <c r="C154" s="6">
        <v>22</v>
      </c>
      <c r="D154" s="6">
        <v>1.875</v>
      </c>
      <c r="E154" s="6">
        <v>0.25</v>
      </c>
    </row>
    <row r="155" spans="1:6">
      <c r="A155" s="354" t="s">
        <v>689</v>
      </c>
      <c r="B155" s="6">
        <v>1</v>
      </c>
      <c r="C155" s="6">
        <v>22</v>
      </c>
      <c r="D155" s="6">
        <v>0.875</v>
      </c>
      <c r="E155" s="6">
        <v>0.25</v>
      </c>
    </row>
    <row r="157" spans="1:6">
      <c r="A157" s="354" t="s">
        <v>18</v>
      </c>
      <c r="B157" s="6">
        <v>21</v>
      </c>
      <c r="C157" s="6">
        <v>22</v>
      </c>
      <c r="D157" s="6">
        <v>20.875</v>
      </c>
      <c r="E157" s="6">
        <v>0.25</v>
      </c>
      <c r="F157" s="354">
        <v>9.4</v>
      </c>
    </row>
    <row r="158" spans="1:6">
      <c r="A158" s="354" t="s">
        <v>21</v>
      </c>
      <c r="B158" s="6">
        <v>20</v>
      </c>
      <c r="C158" s="6">
        <v>22</v>
      </c>
      <c r="D158" s="6">
        <v>19.875</v>
      </c>
      <c r="E158" s="6">
        <v>0.25</v>
      </c>
    </row>
    <row r="159" spans="1:6">
      <c r="A159" s="354" t="s">
        <v>27</v>
      </c>
      <c r="B159" s="6">
        <v>19</v>
      </c>
      <c r="C159" s="6">
        <v>22</v>
      </c>
      <c r="D159" s="6">
        <v>18.875</v>
      </c>
      <c r="E159" s="6">
        <v>0.25</v>
      </c>
    </row>
    <row r="160" spans="1:6">
      <c r="A160" s="354" t="s">
        <v>34</v>
      </c>
      <c r="B160" s="6">
        <v>18</v>
      </c>
      <c r="C160" s="6">
        <v>22</v>
      </c>
      <c r="D160" s="6">
        <v>17.875</v>
      </c>
      <c r="E160" s="6">
        <v>0.25</v>
      </c>
    </row>
    <row r="161" spans="1:5">
      <c r="A161" s="354" t="s">
        <v>31</v>
      </c>
      <c r="B161" s="6">
        <v>17</v>
      </c>
      <c r="C161" s="6">
        <v>22</v>
      </c>
      <c r="D161" s="6">
        <v>16.875</v>
      </c>
      <c r="E161" s="6">
        <v>0.25</v>
      </c>
    </row>
    <row r="162" spans="1:5">
      <c r="A162" s="354" t="s">
        <v>20</v>
      </c>
      <c r="B162" s="6">
        <v>16</v>
      </c>
      <c r="C162" s="6">
        <v>22</v>
      </c>
      <c r="D162" s="6">
        <v>15.875</v>
      </c>
      <c r="E162" s="6">
        <v>0.25</v>
      </c>
    </row>
    <row r="163" spans="1:5">
      <c r="A163" s="354" t="s">
        <v>19</v>
      </c>
      <c r="B163" s="6">
        <v>15</v>
      </c>
      <c r="C163" s="6">
        <v>22</v>
      </c>
      <c r="D163" s="6">
        <v>14.875</v>
      </c>
      <c r="E163" s="6">
        <v>0.25</v>
      </c>
    </row>
    <row r="164" spans="1:5">
      <c r="A164" s="354" t="s">
        <v>26</v>
      </c>
      <c r="B164" s="6">
        <v>14</v>
      </c>
      <c r="C164" s="6">
        <v>22</v>
      </c>
      <c r="D164" s="6">
        <v>13.875</v>
      </c>
      <c r="E164" s="6">
        <v>0.25</v>
      </c>
    </row>
    <row r="165" spans="1:5">
      <c r="A165" s="354" t="s">
        <v>38</v>
      </c>
      <c r="B165" s="6">
        <v>13</v>
      </c>
      <c r="C165" s="6">
        <v>22</v>
      </c>
      <c r="D165" s="6">
        <v>12.875</v>
      </c>
      <c r="E165" s="6">
        <v>0.25</v>
      </c>
    </row>
    <row r="166" spans="1:5">
      <c r="A166" s="354" t="s">
        <v>22</v>
      </c>
      <c r="B166" s="6">
        <v>12</v>
      </c>
      <c r="C166" s="6">
        <v>22</v>
      </c>
      <c r="D166" s="6">
        <v>11.875</v>
      </c>
      <c r="E166" s="6">
        <v>0.25</v>
      </c>
    </row>
    <row r="167" spans="1:5">
      <c r="A167" s="354" t="s">
        <v>35</v>
      </c>
      <c r="B167" s="6">
        <v>11</v>
      </c>
      <c r="C167" s="6">
        <v>22</v>
      </c>
      <c r="D167" s="6">
        <v>10.875</v>
      </c>
      <c r="E167" s="6">
        <v>0.25</v>
      </c>
    </row>
    <row r="168" spans="1:5">
      <c r="A168" s="354" t="s">
        <v>24</v>
      </c>
      <c r="B168" s="6">
        <v>10</v>
      </c>
      <c r="C168" s="6">
        <v>22</v>
      </c>
      <c r="D168" s="6">
        <v>9.875</v>
      </c>
      <c r="E168" s="6">
        <v>0.25</v>
      </c>
    </row>
    <row r="169" spans="1:5">
      <c r="A169" s="354" t="s">
        <v>29</v>
      </c>
      <c r="B169" s="6">
        <v>9</v>
      </c>
      <c r="C169" s="6">
        <v>22</v>
      </c>
      <c r="D169" s="6">
        <v>8.875</v>
      </c>
      <c r="E169" s="6">
        <v>0.25</v>
      </c>
    </row>
    <row r="170" spans="1:5">
      <c r="A170" s="354" t="s">
        <v>23</v>
      </c>
      <c r="B170" s="6">
        <v>8</v>
      </c>
      <c r="C170" s="6">
        <v>22</v>
      </c>
      <c r="D170" s="6">
        <v>7.875</v>
      </c>
      <c r="E170" s="6">
        <v>0.25</v>
      </c>
    </row>
    <row r="171" spans="1:5">
      <c r="A171" s="354" t="s">
        <v>28</v>
      </c>
      <c r="B171" s="6">
        <v>7</v>
      </c>
      <c r="C171" s="6">
        <v>22</v>
      </c>
      <c r="D171" s="6">
        <v>6.875</v>
      </c>
      <c r="E171" s="6">
        <v>0.25</v>
      </c>
    </row>
    <row r="172" spans="1:5">
      <c r="A172" s="354" t="s">
        <v>25</v>
      </c>
      <c r="B172" s="6">
        <v>6</v>
      </c>
      <c r="C172" s="6">
        <v>22</v>
      </c>
      <c r="D172" s="6">
        <v>5.875</v>
      </c>
      <c r="E172" s="6">
        <v>0.25</v>
      </c>
    </row>
    <row r="173" spans="1:5">
      <c r="A173" s="354" t="s">
        <v>32</v>
      </c>
      <c r="B173" s="6">
        <v>5</v>
      </c>
      <c r="C173" s="6">
        <v>22</v>
      </c>
      <c r="D173" s="6">
        <v>4.875</v>
      </c>
      <c r="E173" s="6">
        <v>0.25</v>
      </c>
    </row>
    <row r="174" spans="1:5">
      <c r="A174" s="354" t="s">
        <v>37</v>
      </c>
      <c r="B174" s="6">
        <v>4</v>
      </c>
      <c r="C174" s="6">
        <v>22</v>
      </c>
      <c r="D174" s="6">
        <v>3.875</v>
      </c>
      <c r="E174" s="6">
        <v>0.25</v>
      </c>
    </row>
    <row r="175" spans="1:5">
      <c r="A175" s="354" t="s">
        <v>30</v>
      </c>
      <c r="B175" s="6">
        <v>3</v>
      </c>
      <c r="C175" s="6">
        <v>22</v>
      </c>
      <c r="D175" s="6">
        <v>2.875</v>
      </c>
      <c r="E175" s="6">
        <v>0.25</v>
      </c>
    </row>
    <row r="176" spans="1:5">
      <c r="A176" s="354" t="s">
        <v>36</v>
      </c>
      <c r="B176" s="6">
        <v>2</v>
      </c>
      <c r="C176" s="6">
        <v>22</v>
      </c>
      <c r="D176" s="6">
        <v>1.875</v>
      </c>
      <c r="E176" s="6">
        <v>0.25</v>
      </c>
    </row>
    <row r="177" spans="1:6">
      <c r="A177" s="354" t="s">
        <v>33</v>
      </c>
      <c r="B177" s="6">
        <v>1</v>
      </c>
      <c r="C177" s="6">
        <v>22</v>
      </c>
      <c r="D177" s="6">
        <v>0.875</v>
      </c>
      <c r="E177" s="6">
        <v>0.25</v>
      </c>
    </row>
    <row r="179" spans="1:6">
      <c r="A179" s="354" t="s">
        <v>34</v>
      </c>
      <c r="B179" s="6">
        <v>21</v>
      </c>
      <c r="C179" s="6">
        <v>22</v>
      </c>
      <c r="D179" s="6">
        <v>20.875</v>
      </c>
      <c r="E179" s="6">
        <v>0.25</v>
      </c>
      <c r="F179" s="354">
        <v>9.5</v>
      </c>
    </row>
    <row r="180" spans="1:6">
      <c r="A180" s="354" t="s">
        <v>31</v>
      </c>
      <c r="B180" s="6">
        <v>20</v>
      </c>
      <c r="C180" s="6">
        <v>22</v>
      </c>
      <c r="D180" s="6">
        <v>19.875</v>
      </c>
      <c r="E180" s="6">
        <v>0.25</v>
      </c>
    </row>
    <row r="181" spans="1:6">
      <c r="A181" s="354" t="s">
        <v>26</v>
      </c>
      <c r="B181" s="6">
        <v>19</v>
      </c>
      <c r="C181" s="6">
        <v>22</v>
      </c>
      <c r="D181" s="6">
        <v>18.875</v>
      </c>
      <c r="E181" s="6">
        <v>0.25</v>
      </c>
    </row>
    <row r="182" spans="1:6">
      <c r="A182" s="354" t="s">
        <v>25</v>
      </c>
      <c r="B182" s="6">
        <v>18</v>
      </c>
      <c r="C182" s="6">
        <v>22</v>
      </c>
      <c r="D182" s="6">
        <v>17.875</v>
      </c>
      <c r="E182" s="6">
        <v>0.25</v>
      </c>
    </row>
    <row r="183" spans="1:6">
      <c r="A183" s="354" t="s">
        <v>38</v>
      </c>
      <c r="B183" s="6">
        <v>17</v>
      </c>
      <c r="C183" s="6">
        <v>22</v>
      </c>
      <c r="D183" s="6">
        <v>16.875</v>
      </c>
      <c r="E183" s="6">
        <v>0.25</v>
      </c>
    </row>
    <row r="184" spans="1:6">
      <c r="A184" s="354" t="s">
        <v>20</v>
      </c>
      <c r="B184" s="6">
        <v>16</v>
      </c>
      <c r="C184" s="6">
        <v>22</v>
      </c>
      <c r="D184" s="6">
        <v>15.875</v>
      </c>
      <c r="E184" s="6">
        <v>0.25</v>
      </c>
    </row>
    <row r="185" spans="1:6">
      <c r="A185" s="354" t="s">
        <v>22</v>
      </c>
      <c r="B185" s="6">
        <v>15</v>
      </c>
      <c r="C185" s="6">
        <v>22</v>
      </c>
      <c r="D185" s="6">
        <v>14.875</v>
      </c>
      <c r="E185" s="6">
        <v>0.25</v>
      </c>
    </row>
    <row r="186" spans="1:6">
      <c r="A186" s="354" t="s">
        <v>23</v>
      </c>
      <c r="B186" s="6">
        <v>14</v>
      </c>
      <c r="C186" s="6">
        <v>22</v>
      </c>
      <c r="D186" s="6">
        <v>13.875</v>
      </c>
      <c r="E186" s="6">
        <v>0.25</v>
      </c>
    </row>
    <row r="187" spans="1:6">
      <c r="A187" s="354" t="s">
        <v>32</v>
      </c>
      <c r="B187" s="6">
        <v>13</v>
      </c>
      <c r="C187" s="6">
        <v>22</v>
      </c>
      <c r="D187" s="6">
        <v>12.875</v>
      </c>
      <c r="E187" s="6">
        <v>0.25</v>
      </c>
    </row>
    <row r="188" spans="1:6">
      <c r="A188" s="354" t="s">
        <v>37</v>
      </c>
      <c r="B188" s="6">
        <v>12</v>
      </c>
      <c r="C188" s="6">
        <v>22</v>
      </c>
      <c r="D188" s="6">
        <v>11.875</v>
      </c>
      <c r="E188" s="6">
        <v>0.25</v>
      </c>
    </row>
    <row r="189" spans="1:6">
      <c r="A189" s="354" t="s">
        <v>33</v>
      </c>
      <c r="B189" s="6">
        <v>11</v>
      </c>
      <c r="C189" s="6">
        <v>22</v>
      </c>
      <c r="D189" s="6">
        <v>10.875</v>
      </c>
      <c r="E189" s="6">
        <v>0.25</v>
      </c>
    </row>
    <row r="190" spans="1:6">
      <c r="A190" s="354" t="s">
        <v>27</v>
      </c>
      <c r="B190" s="6">
        <v>10</v>
      </c>
      <c r="C190" s="6">
        <v>22</v>
      </c>
      <c r="D190" s="6">
        <v>9.875</v>
      </c>
      <c r="E190" s="6">
        <v>0.25</v>
      </c>
    </row>
    <row r="191" spans="1:6">
      <c r="A191" s="354" t="s">
        <v>21</v>
      </c>
      <c r="B191" s="6">
        <v>9</v>
      </c>
      <c r="C191" s="6">
        <v>22</v>
      </c>
      <c r="D191" s="6">
        <v>8.875</v>
      </c>
      <c r="E191" s="6">
        <v>0.25</v>
      </c>
    </row>
    <row r="192" spans="1:6">
      <c r="A192" s="354" t="s">
        <v>35</v>
      </c>
      <c r="B192" s="6">
        <v>8</v>
      </c>
      <c r="C192" s="6">
        <v>22</v>
      </c>
      <c r="D192" s="6">
        <v>7.875</v>
      </c>
      <c r="E192" s="6">
        <v>0.25</v>
      </c>
    </row>
    <row r="193" spans="1:6">
      <c r="A193" s="354" t="s">
        <v>36</v>
      </c>
      <c r="B193" s="6">
        <v>7</v>
      </c>
      <c r="C193" s="6">
        <v>22</v>
      </c>
      <c r="D193" s="6">
        <v>6.875</v>
      </c>
      <c r="E193" s="6">
        <v>0.25</v>
      </c>
    </row>
    <row r="194" spans="1:6">
      <c r="A194" s="354" t="s">
        <v>28</v>
      </c>
      <c r="B194" s="6">
        <v>6</v>
      </c>
      <c r="C194" s="6">
        <v>22</v>
      </c>
      <c r="D194" s="6">
        <v>5.875</v>
      </c>
      <c r="E194" s="6">
        <v>0.25</v>
      </c>
    </row>
    <row r="195" spans="1:6">
      <c r="A195" s="354" t="s">
        <v>19</v>
      </c>
      <c r="B195" s="6">
        <v>5</v>
      </c>
      <c r="C195" s="6">
        <v>22</v>
      </c>
      <c r="D195" s="6">
        <v>4.875</v>
      </c>
      <c r="E195" s="6">
        <v>0.25</v>
      </c>
    </row>
    <row r="196" spans="1:6">
      <c r="A196" s="354" t="s">
        <v>18</v>
      </c>
      <c r="B196" s="6">
        <v>4</v>
      </c>
      <c r="C196" s="6">
        <v>22</v>
      </c>
      <c r="D196" s="6">
        <v>3.875</v>
      </c>
      <c r="E196" s="6">
        <v>0.25</v>
      </c>
    </row>
    <row r="197" spans="1:6">
      <c r="A197" s="354" t="s">
        <v>24</v>
      </c>
      <c r="B197" s="6">
        <v>3</v>
      </c>
      <c r="C197" s="6">
        <v>22</v>
      </c>
      <c r="D197" s="6">
        <v>2.875</v>
      </c>
      <c r="E197" s="6">
        <v>0.25</v>
      </c>
    </row>
    <row r="198" spans="1:6">
      <c r="A198" s="354" t="s">
        <v>29</v>
      </c>
      <c r="B198" s="6">
        <v>2</v>
      </c>
      <c r="C198" s="6">
        <v>22</v>
      </c>
      <c r="D198" s="6">
        <v>1.875</v>
      </c>
      <c r="E198" s="6">
        <v>0.25</v>
      </c>
    </row>
    <row r="199" spans="1:6">
      <c r="A199" s="354" t="s">
        <v>30</v>
      </c>
      <c r="B199" s="6">
        <v>1</v>
      </c>
      <c r="C199" s="6">
        <v>22</v>
      </c>
      <c r="D199" s="6">
        <v>0.875</v>
      </c>
      <c r="E199" s="6">
        <v>0.25</v>
      </c>
    </row>
    <row r="201" spans="1:6">
      <c r="A201" s="354" t="s">
        <v>18</v>
      </c>
      <c r="B201" s="6">
        <v>19</v>
      </c>
      <c r="C201" s="6">
        <v>22</v>
      </c>
      <c r="D201" s="6">
        <v>18.875</v>
      </c>
      <c r="E201" s="6">
        <v>0.25</v>
      </c>
      <c r="F201" s="354">
        <v>9.6999999999999993</v>
      </c>
    </row>
    <row r="202" spans="1:6" s="6" customFormat="1">
      <c r="A202" s="354" t="s">
        <v>21</v>
      </c>
      <c r="B202" s="6">
        <v>18</v>
      </c>
      <c r="C202" s="6">
        <v>22</v>
      </c>
      <c r="D202" s="6">
        <v>17.875</v>
      </c>
      <c r="E202" s="6">
        <v>0.25</v>
      </c>
      <c r="F202" s="354"/>
    </row>
    <row r="203" spans="1:6" s="6" customFormat="1">
      <c r="A203" s="354" t="s">
        <v>27</v>
      </c>
      <c r="B203" s="6">
        <v>17</v>
      </c>
      <c r="C203" s="6">
        <v>22</v>
      </c>
      <c r="D203" s="6">
        <v>16.875</v>
      </c>
      <c r="E203" s="6">
        <v>0.25</v>
      </c>
      <c r="F203" s="354"/>
    </row>
    <row r="204" spans="1:6" s="6" customFormat="1">
      <c r="A204" s="354" t="s">
        <v>38</v>
      </c>
      <c r="B204" s="6">
        <v>16</v>
      </c>
      <c r="C204" s="6">
        <v>22</v>
      </c>
      <c r="D204" s="6">
        <v>15.875</v>
      </c>
      <c r="E204" s="6">
        <v>0.25</v>
      </c>
      <c r="F204" s="354"/>
    </row>
    <row r="205" spans="1:6">
      <c r="A205" s="354" t="s">
        <v>26</v>
      </c>
      <c r="B205" s="6">
        <v>15</v>
      </c>
      <c r="C205" s="6">
        <v>22</v>
      </c>
      <c r="D205" s="6">
        <v>14.875</v>
      </c>
      <c r="E205" s="6">
        <v>0.25</v>
      </c>
    </row>
    <row r="206" spans="1:6">
      <c r="A206" s="354" t="s">
        <v>20</v>
      </c>
      <c r="B206" s="6">
        <v>14</v>
      </c>
      <c r="C206" s="6">
        <v>22</v>
      </c>
      <c r="D206" s="6">
        <v>13.875</v>
      </c>
      <c r="E206" s="6">
        <v>0.25</v>
      </c>
    </row>
    <row r="207" spans="1:6">
      <c r="A207" s="354" t="s">
        <v>19</v>
      </c>
      <c r="B207" s="6">
        <v>13</v>
      </c>
      <c r="C207" s="6">
        <v>22</v>
      </c>
      <c r="D207" s="6">
        <v>12.875</v>
      </c>
      <c r="E207" s="6">
        <v>0.25</v>
      </c>
    </row>
    <row r="208" spans="1:6">
      <c r="A208" s="354" t="s">
        <v>35</v>
      </c>
      <c r="B208" s="6">
        <v>12</v>
      </c>
      <c r="C208" s="6">
        <v>22</v>
      </c>
      <c r="D208" s="6">
        <v>11.875</v>
      </c>
      <c r="E208" s="6">
        <v>0.25</v>
      </c>
    </row>
    <row r="209" spans="1:6">
      <c r="A209" s="354" t="s">
        <v>24</v>
      </c>
      <c r="B209" s="6">
        <v>11</v>
      </c>
      <c r="C209" s="6">
        <v>22</v>
      </c>
      <c r="D209" s="6">
        <v>10.875</v>
      </c>
      <c r="E209" s="6">
        <v>0.25</v>
      </c>
    </row>
    <row r="210" spans="1:6">
      <c r="A210" s="354" t="s">
        <v>22</v>
      </c>
      <c r="B210" s="6">
        <v>10</v>
      </c>
      <c r="C210" s="6">
        <v>22</v>
      </c>
      <c r="D210" s="6">
        <v>9.875</v>
      </c>
      <c r="E210" s="6">
        <v>0.25</v>
      </c>
    </row>
    <row r="211" spans="1:6">
      <c r="A211" s="354" t="s">
        <v>23</v>
      </c>
      <c r="B211" s="6">
        <v>9</v>
      </c>
      <c r="C211" s="6">
        <v>22</v>
      </c>
      <c r="D211" s="6">
        <v>8.875</v>
      </c>
      <c r="E211" s="6">
        <v>0.25</v>
      </c>
    </row>
    <row r="212" spans="1:6">
      <c r="A212" s="354" t="s">
        <v>29</v>
      </c>
      <c r="B212" s="6">
        <v>8</v>
      </c>
      <c r="C212" s="6">
        <v>22</v>
      </c>
      <c r="D212" s="6">
        <v>7.875</v>
      </c>
      <c r="E212" s="6">
        <v>0.25</v>
      </c>
    </row>
    <row r="213" spans="1:6">
      <c r="A213" s="354" t="s">
        <v>32</v>
      </c>
      <c r="B213" s="6">
        <v>7</v>
      </c>
      <c r="C213" s="6">
        <v>22</v>
      </c>
      <c r="D213" s="6">
        <v>6.875</v>
      </c>
      <c r="E213" s="6">
        <v>0.25</v>
      </c>
    </row>
    <row r="214" spans="1:6">
      <c r="A214" s="354" t="s">
        <v>37</v>
      </c>
      <c r="B214" s="6">
        <v>6</v>
      </c>
      <c r="C214" s="6">
        <v>22</v>
      </c>
      <c r="D214" s="6">
        <v>5.875</v>
      </c>
      <c r="E214" s="6">
        <v>0.25</v>
      </c>
    </row>
    <row r="215" spans="1:6">
      <c r="A215" s="354" t="s">
        <v>30</v>
      </c>
      <c r="B215" s="6">
        <v>5</v>
      </c>
      <c r="C215" s="6">
        <v>22</v>
      </c>
      <c r="D215" s="6">
        <v>4.875</v>
      </c>
      <c r="E215" s="6">
        <v>0.25</v>
      </c>
    </row>
    <row r="216" spans="1:6">
      <c r="A216" s="354" t="s">
        <v>28</v>
      </c>
      <c r="B216" s="6">
        <v>4</v>
      </c>
      <c r="C216" s="6">
        <v>22</v>
      </c>
      <c r="D216" s="6">
        <v>3.875</v>
      </c>
      <c r="E216" s="6">
        <v>0.25</v>
      </c>
    </row>
    <row r="217" spans="1:6">
      <c r="A217" s="354" t="s">
        <v>36</v>
      </c>
      <c r="B217" s="6">
        <v>3</v>
      </c>
      <c r="C217" s="6">
        <v>22</v>
      </c>
      <c r="D217" s="6">
        <v>2.875</v>
      </c>
      <c r="E217" s="6">
        <v>0.25</v>
      </c>
    </row>
    <row r="218" spans="1:6">
      <c r="A218" s="354" t="s">
        <v>25</v>
      </c>
      <c r="B218" s="6">
        <v>2</v>
      </c>
      <c r="C218" s="6">
        <v>22</v>
      </c>
      <c r="D218" s="6">
        <v>1.875</v>
      </c>
      <c r="E218" s="6">
        <v>0.25</v>
      </c>
    </row>
    <row r="219" spans="1:6">
      <c r="A219" s="354" t="s">
        <v>33</v>
      </c>
      <c r="B219" s="6">
        <v>1</v>
      </c>
      <c r="C219" s="6">
        <v>22</v>
      </c>
      <c r="D219" s="6">
        <v>0.875</v>
      </c>
      <c r="E219" s="6">
        <v>0.25</v>
      </c>
    </row>
    <row r="221" spans="1:6" ht="26">
      <c r="A221" s="41" t="s">
        <v>18</v>
      </c>
      <c r="B221" s="6">
        <v>21</v>
      </c>
      <c r="C221" s="6">
        <v>22</v>
      </c>
      <c r="D221" s="6">
        <v>20.875</v>
      </c>
      <c r="E221" s="6">
        <v>0.25</v>
      </c>
      <c r="F221" s="44">
        <v>10.4</v>
      </c>
    </row>
    <row r="222" spans="1:6">
      <c r="A222" s="41" t="s">
        <v>19</v>
      </c>
      <c r="B222" s="6">
        <v>20</v>
      </c>
      <c r="C222" s="6">
        <v>22</v>
      </c>
      <c r="D222" s="6">
        <v>19.875</v>
      </c>
      <c r="E222" s="6">
        <v>0.25</v>
      </c>
      <c r="F222" s="44"/>
    </row>
    <row r="223" spans="1:6" s="74" customFormat="1">
      <c r="A223" s="41" t="s">
        <v>20</v>
      </c>
      <c r="B223" s="6">
        <v>19</v>
      </c>
      <c r="C223" s="6">
        <v>22</v>
      </c>
      <c r="D223" s="6">
        <v>18.875</v>
      </c>
      <c r="E223" s="6">
        <v>0.25</v>
      </c>
      <c r="F223" s="44"/>
    </row>
    <row r="224" spans="1:6">
      <c r="A224" s="41" t="s">
        <v>29</v>
      </c>
      <c r="B224" s="6">
        <v>18</v>
      </c>
      <c r="C224" s="6">
        <v>22</v>
      </c>
      <c r="D224" s="6">
        <v>17.875</v>
      </c>
      <c r="E224" s="6">
        <v>0.25</v>
      </c>
      <c r="F224" s="44"/>
    </row>
    <row r="225" spans="1:6" ht="26">
      <c r="A225" s="41" t="s">
        <v>22</v>
      </c>
      <c r="B225" s="6">
        <v>17</v>
      </c>
      <c r="C225" s="6">
        <v>22</v>
      </c>
      <c r="D225" s="6">
        <v>16.875</v>
      </c>
      <c r="E225" s="6">
        <v>0.25</v>
      </c>
      <c r="F225" s="44"/>
    </row>
    <row r="226" spans="1:6">
      <c r="A226" s="41" t="s">
        <v>25</v>
      </c>
      <c r="B226" s="6">
        <v>16</v>
      </c>
      <c r="C226" s="6">
        <v>22</v>
      </c>
      <c r="D226" s="6">
        <v>15.875</v>
      </c>
      <c r="E226" s="6">
        <v>0.25</v>
      </c>
      <c r="F226" s="44"/>
    </row>
    <row r="227" spans="1:6" ht="26">
      <c r="A227" s="41" t="s">
        <v>24</v>
      </c>
      <c r="B227" s="6">
        <v>15</v>
      </c>
      <c r="C227" s="6">
        <v>22</v>
      </c>
      <c r="D227" s="6">
        <v>14.875</v>
      </c>
      <c r="E227" s="6">
        <v>0.25</v>
      </c>
      <c r="F227" s="44"/>
    </row>
    <row r="228" spans="1:6">
      <c r="A228" s="182" t="s">
        <v>27</v>
      </c>
      <c r="B228" s="6">
        <v>14</v>
      </c>
      <c r="C228" s="6">
        <v>22</v>
      </c>
      <c r="D228" s="6">
        <v>13.875</v>
      </c>
      <c r="E228" s="6">
        <v>0.25</v>
      </c>
      <c r="F228" s="183"/>
    </row>
    <row r="229" spans="1:6">
      <c r="A229" s="41" t="s">
        <v>23</v>
      </c>
      <c r="B229" s="6">
        <v>13</v>
      </c>
      <c r="C229" s="6">
        <v>22</v>
      </c>
      <c r="D229" s="6">
        <v>12.875</v>
      </c>
      <c r="E229" s="6">
        <v>0.25</v>
      </c>
      <c r="F229" s="44"/>
    </row>
    <row r="230" spans="1:6" ht="26">
      <c r="A230" s="41" t="s">
        <v>40</v>
      </c>
      <c r="B230" s="6">
        <v>12</v>
      </c>
      <c r="C230" s="6">
        <v>22</v>
      </c>
      <c r="D230" s="6">
        <v>11.875</v>
      </c>
      <c r="E230" s="6">
        <v>0.25</v>
      </c>
      <c r="F230" s="44"/>
    </row>
    <row r="231" spans="1:6">
      <c r="A231" s="41" t="s">
        <v>21</v>
      </c>
      <c r="B231" s="6">
        <v>11</v>
      </c>
      <c r="C231" s="6">
        <v>22</v>
      </c>
      <c r="D231" s="6">
        <v>10.875</v>
      </c>
      <c r="E231" s="6">
        <v>0.25</v>
      </c>
      <c r="F231" s="44"/>
    </row>
    <row r="232" spans="1:6">
      <c r="A232" s="41" t="s">
        <v>30</v>
      </c>
      <c r="B232" s="6">
        <v>10</v>
      </c>
      <c r="C232" s="6">
        <v>22</v>
      </c>
      <c r="D232" s="6">
        <v>9.875</v>
      </c>
      <c r="E232" s="6">
        <v>0.25</v>
      </c>
      <c r="F232" s="44"/>
    </row>
    <row r="233" spans="1:6">
      <c r="A233" s="41" t="s">
        <v>41</v>
      </c>
      <c r="B233" s="6">
        <v>9</v>
      </c>
      <c r="C233" s="6">
        <v>22</v>
      </c>
      <c r="D233" s="6">
        <v>8.875</v>
      </c>
      <c r="E233" s="6">
        <v>0.25</v>
      </c>
      <c r="F233" s="44"/>
    </row>
    <row r="234" spans="1:6">
      <c r="A234" s="41" t="s">
        <v>28</v>
      </c>
      <c r="B234" s="6">
        <v>8</v>
      </c>
      <c r="C234" s="6">
        <v>22</v>
      </c>
      <c r="D234" s="6">
        <v>7.875</v>
      </c>
      <c r="E234" s="6">
        <v>0.25</v>
      </c>
      <c r="F234" s="44"/>
    </row>
    <row r="235" spans="1:6">
      <c r="A235" s="41" t="s">
        <v>39</v>
      </c>
      <c r="B235" s="6">
        <v>7</v>
      </c>
      <c r="C235" s="6">
        <v>22</v>
      </c>
      <c r="D235" s="6">
        <v>6.875</v>
      </c>
      <c r="E235" s="6">
        <v>0.25</v>
      </c>
      <c r="F235" s="44"/>
    </row>
    <row r="236" spans="1:6">
      <c r="A236" s="41" t="s">
        <v>34</v>
      </c>
      <c r="B236" s="6">
        <v>6</v>
      </c>
      <c r="C236" s="6">
        <v>22</v>
      </c>
      <c r="D236" s="6">
        <v>5.875</v>
      </c>
      <c r="E236" s="6">
        <v>0.25</v>
      </c>
      <c r="F236" s="44"/>
    </row>
    <row r="237" spans="1:6">
      <c r="A237" s="41" t="s">
        <v>43</v>
      </c>
      <c r="B237" s="185">
        <v>5</v>
      </c>
      <c r="C237" s="6">
        <v>22</v>
      </c>
      <c r="D237" s="6">
        <v>4.875</v>
      </c>
      <c r="E237" s="6">
        <v>0.25</v>
      </c>
      <c r="F237" s="46"/>
    </row>
    <row r="238" spans="1:6">
      <c r="A238" s="41" t="s">
        <v>37</v>
      </c>
      <c r="B238" s="6">
        <v>4</v>
      </c>
      <c r="C238" s="6">
        <v>22</v>
      </c>
      <c r="D238" s="6">
        <v>3.875</v>
      </c>
      <c r="E238" s="6">
        <v>0.25</v>
      </c>
      <c r="F238" s="44"/>
    </row>
    <row r="239" spans="1:6" ht="26">
      <c r="A239" s="41" t="s">
        <v>44</v>
      </c>
      <c r="B239" s="6">
        <v>3</v>
      </c>
      <c r="C239" s="6">
        <v>22</v>
      </c>
      <c r="D239" s="6">
        <v>2.875</v>
      </c>
      <c r="E239" s="6">
        <v>0.25</v>
      </c>
      <c r="F239" s="44"/>
    </row>
    <row r="240" spans="1:6">
      <c r="A240" s="41" t="s">
        <v>35</v>
      </c>
      <c r="B240" s="6">
        <v>2</v>
      </c>
      <c r="C240" s="6">
        <v>22</v>
      </c>
      <c r="D240" s="6">
        <v>1.875</v>
      </c>
      <c r="E240" s="6">
        <v>0.25</v>
      </c>
      <c r="F240" s="44"/>
    </row>
    <row r="241" spans="1:6">
      <c r="A241" s="41" t="s">
        <v>42</v>
      </c>
      <c r="B241" s="6">
        <v>1</v>
      </c>
      <c r="C241" s="6">
        <v>22</v>
      </c>
      <c r="D241" s="6">
        <v>0.875</v>
      </c>
      <c r="E241" s="6">
        <v>0.25</v>
      </c>
      <c r="F241" s="44"/>
    </row>
    <row r="244" spans="1:6">
      <c r="A244" s="139" t="s">
        <v>283</v>
      </c>
      <c r="B244" s="74"/>
      <c r="C244" s="74"/>
      <c r="D244" s="74"/>
      <c r="E244" s="74"/>
      <c r="F244" s="74"/>
    </row>
    <row r="245" spans="1:6">
      <c r="A245" s="6"/>
      <c r="F245" s="6"/>
    </row>
    <row r="246" spans="1:6" ht="29">
      <c r="A246" s="6"/>
      <c r="B246" s="106" t="s">
        <v>13</v>
      </c>
      <c r="C246" s="106" t="s">
        <v>14</v>
      </c>
      <c r="D246" s="106" t="s">
        <v>15</v>
      </c>
      <c r="E246" s="106" t="s">
        <v>16</v>
      </c>
      <c r="F246" s="393" t="s">
        <v>17</v>
      </c>
    </row>
    <row r="247" spans="1:6">
      <c r="A247" s="354" t="s">
        <v>18</v>
      </c>
      <c r="B247" s="162">
        <v>21</v>
      </c>
      <c r="C247" s="6">
        <v>22</v>
      </c>
      <c r="D247" s="6">
        <f t="shared" ref="D247:D267" si="1">B247-E247/2</f>
        <v>20.875</v>
      </c>
      <c r="E247" s="6">
        <v>0.25</v>
      </c>
      <c r="F247" s="354">
        <v>1.1299999999999999</v>
      </c>
    </row>
    <row r="248" spans="1:6">
      <c r="A248" s="354" t="s">
        <v>21</v>
      </c>
      <c r="B248" s="162">
        <v>20</v>
      </c>
      <c r="C248" s="6">
        <v>22</v>
      </c>
      <c r="D248" s="6">
        <f t="shared" si="1"/>
        <v>19.875</v>
      </c>
      <c r="E248" s="6">
        <v>0.25</v>
      </c>
    </row>
    <row r="249" spans="1:6">
      <c r="A249" s="354" t="s">
        <v>34</v>
      </c>
      <c r="B249" s="162">
        <v>19</v>
      </c>
      <c r="C249" s="6">
        <v>22</v>
      </c>
      <c r="D249" s="6">
        <f t="shared" si="1"/>
        <v>18.875</v>
      </c>
      <c r="E249" s="6">
        <v>0.25</v>
      </c>
    </row>
    <row r="250" spans="1:6">
      <c r="A250" s="354" t="s">
        <v>31</v>
      </c>
      <c r="B250" s="162">
        <v>18</v>
      </c>
      <c r="C250" s="6">
        <v>22</v>
      </c>
      <c r="D250" s="6">
        <f t="shared" si="1"/>
        <v>17.875</v>
      </c>
      <c r="E250" s="6">
        <v>0.25</v>
      </c>
    </row>
    <row r="251" spans="1:6">
      <c r="A251" s="354" t="s">
        <v>27</v>
      </c>
      <c r="B251" s="162">
        <v>17</v>
      </c>
      <c r="C251" s="6">
        <v>22</v>
      </c>
      <c r="D251" s="6">
        <f t="shared" si="1"/>
        <v>16.875</v>
      </c>
      <c r="E251" s="6">
        <v>0.25</v>
      </c>
    </row>
    <row r="252" spans="1:6">
      <c r="A252" s="354" t="s">
        <v>20</v>
      </c>
      <c r="B252" s="162">
        <v>16</v>
      </c>
      <c r="C252" s="6">
        <v>22</v>
      </c>
      <c r="D252" s="6">
        <f t="shared" si="1"/>
        <v>15.875</v>
      </c>
      <c r="E252" s="6">
        <v>0.25</v>
      </c>
    </row>
    <row r="253" spans="1:6">
      <c r="A253" s="354" t="s">
        <v>19</v>
      </c>
      <c r="B253" s="162">
        <v>15</v>
      </c>
      <c r="C253" s="6">
        <v>22</v>
      </c>
      <c r="D253" s="6">
        <f t="shared" si="1"/>
        <v>14.875</v>
      </c>
      <c r="E253" s="6">
        <v>0.25</v>
      </c>
    </row>
    <row r="254" spans="1:6">
      <c r="A254" s="354" t="s">
        <v>29</v>
      </c>
      <c r="B254" s="162">
        <v>14</v>
      </c>
      <c r="C254" s="6">
        <v>22</v>
      </c>
      <c r="D254" s="6">
        <f t="shared" si="1"/>
        <v>13.875</v>
      </c>
      <c r="E254" s="6">
        <v>0.25</v>
      </c>
    </row>
    <row r="255" spans="1:6">
      <c r="A255" s="354" t="s">
        <v>24</v>
      </c>
      <c r="B255" s="162">
        <v>13</v>
      </c>
      <c r="C255" s="6">
        <v>22</v>
      </c>
      <c r="D255" s="6">
        <f t="shared" si="1"/>
        <v>12.875</v>
      </c>
      <c r="E255" s="6">
        <v>0.25</v>
      </c>
    </row>
    <row r="256" spans="1:6">
      <c r="A256" s="354" t="s">
        <v>22</v>
      </c>
      <c r="B256" s="162">
        <v>12</v>
      </c>
      <c r="C256" s="6">
        <v>22</v>
      </c>
      <c r="D256" s="6">
        <f t="shared" si="1"/>
        <v>11.875</v>
      </c>
      <c r="E256" s="6">
        <v>0.25</v>
      </c>
    </row>
    <row r="257" spans="1:6">
      <c r="A257" s="354" t="s">
        <v>26</v>
      </c>
      <c r="B257" s="162">
        <v>11</v>
      </c>
      <c r="C257" s="6">
        <v>22</v>
      </c>
      <c r="D257" s="6">
        <f t="shared" si="1"/>
        <v>10.875</v>
      </c>
      <c r="E257" s="6">
        <v>0.25</v>
      </c>
    </row>
    <row r="258" spans="1:6">
      <c r="A258" s="354" t="s">
        <v>23</v>
      </c>
      <c r="B258" s="162">
        <v>10</v>
      </c>
      <c r="C258" s="6">
        <v>22</v>
      </c>
      <c r="D258" s="6">
        <f t="shared" si="1"/>
        <v>9.875</v>
      </c>
      <c r="E258" s="6">
        <v>0.25</v>
      </c>
    </row>
    <row r="259" spans="1:6">
      <c r="A259" s="354" t="s">
        <v>38</v>
      </c>
      <c r="B259" s="162">
        <v>9</v>
      </c>
      <c r="C259" s="6">
        <v>22</v>
      </c>
      <c r="D259" s="6">
        <f t="shared" si="1"/>
        <v>8.875</v>
      </c>
      <c r="E259" s="6">
        <v>0.25</v>
      </c>
    </row>
    <row r="260" spans="1:6">
      <c r="A260" s="354" t="s">
        <v>35</v>
      </c>
      <c r="B260" s="162">
        <v>8</v>
      </c>
      <c r="C260" s="6">
        <v>22</v>
      </c>
      <c r="D260" s="6">
        <f t="shared" si="1"/>
        <v>7.875</v>
      </c>
      <c r="E260" s="6">
        <v>0.25</v>
      </c>
    </row>
    <row r="261" spans="1:6">
      <c r="A261" s="354" t="s">
        <v>28</v>
      </c>
      <c r="B261" s="162">
        <v>7</v>
      </c>
      <c r="C261" s="6">
        <v>22</v>
      </c>
      <c r="D261" s="6">
        <f t="shared" si="1"/>
        <v>6.875</v>
      </c>
      <c r="E261" s="6">
        <v>0.25</v>
      </c>
    </row>
    <row r="262" spans="1:6">
      <c r="A262" s="354" t="s">
        <v>37</v>
      </c>
      <c r="B262" s="162">
        <v>6</v>
      </c>
      <c r="C262" s="6">
        <v>22</v>
      </c>
      <c r="D262" s="6">
        <f t="shared" si="1"/>
        <v>5.875</v>
      </c>
      <c r="E262" s="6">
        <v>0.25</v>
      </c>
    </row>
    <row r="263" spans="1:6">
      <c r="A263" s="354" t="s">
        <v>30</v>
      </c>
      <c r="B263" s="162">
        <v>5</v>
      </c>
      <c r="C263" s="6">
        <v>22</v>
      </c>
      <c r="D263" s="6">
        <f t="shared" si="1"/>
        <v>4.875</v>
      </c>
      <c r="E263" s="6">
        <v>0.25</v>
      </c>
    </row>
    <row r="264" spans="1:6">
      <c r="A264" s="354" t="s">
        <v>36</v>
      </c>
      <c r="B264" s="162">
        <v>4</v>
      </c>
      <c r="C264" s="6">
        <v>22</v>
      </c>
      <c r="D264" s="6">
        <f t="shared" si="1"/>
        <v>3.875</v>
      </c>
      <c r="E264" s="6">
        <v>0.25</v>
      </c>
    </row>
    <row r="265" spans="1:6">
      <c r="A265" s="354" t="s">
        <v>25</v>
      </c>
      <c r="B265" s="162">
        <v>3</v>
      </c>
      <c r="C265" s="6">
        <v>22</v>
      </c>
      <c r="D265" s="6">
        <f t="shared" si="1"/>
        <v>2.875</v>
      </c>
      <c r="E265" s="6">
        <v>0.25</v>
      </c>
    </row>
    <row r="266" spans="1:6">
      <c r="A266" s="354" t="s">
        <v>33</v>
      </c>
      <c r="B266" s="162">
        <v>2</v>
      </c>
      <c r="C266" s="6">
        <v>22</v>
      </c>
      <c r="D266" s="6">
        <f t="shared" si="1"/>
        <v>1.875</v>
      </c>
      <c r="E266" s="6">
        <v>0.25</v>
      </c>
    </row>
    <row r="267" spans="1:6">
      <c r="A267" s="354" t="s">
        <v>32</v>
      </c>
      <c r="B267" s="162">
        <v>1</v>
      </c>
      <c r="C267" s="6">
        <v>22</v>
      </c>
      <c r="D267" s="6">
        <f t="shared" si="1"/>
        <v>0.875</v>
      </c>
      <c r="E267" s="6">
        <v>0.25</v>
      </c>
    </row>
    <row r="268" spans="1:6">
      <c r="B268" s="162"/>
    </row>
    <row r="269" spans="1:6" ht="29">
      <c r="A269" s="275" t="s">
        <v>18</v>
      </c>
      <c r="B269" s="162">
        <v>21</v>
      </c>
      <c r="C269" s="6">
        <v>22</v>
      </c>
      <c r="D269" s="6">
        <f t="shared" ref="D269:D289" si="2">B269-E269/2</f>
        <v>20.875</v>
      </c>
      <c r="E269" s="6">
        <v>0.25</v>
      </c>
      <c r="F269" s="354">
        <v>11.1</v>
      </c>
    </row>
    <row r="270" spans="1:6">
      <c r="A270" s="275" t="s">
        <v>19</v>
      </c>
      <c r="B270" s="162">
        <v>20</v>
      </c>
      <c r="C270" s="6">
        <v>22</v>
      </c>
      <c r="D270" s="6">
        <f t="shared" si="2"/>
        <v>19.875</v>
      </c>
      <c r="E270" s="6">
        <v>0.25</v>
      </c>
    </row>
    <row r="271" spans="1:6">
      <c r="A271" s="275" t="s">
        <v>21</v>
      </c>
      <c r="B271" s="162">
        <v>19</v>
      </c>
      <c r="C271" s="6">
        <v>22</v>
      </c>
      <c r="D271" s="6">
        <f t="shared" si="2"/>
        <v>18.875</v>
      </c>
      <c r="E271" s="6">
        <v>0.25</v>
      </c>
    </row>
    <row r="272" spans="1:6">
      <c r="A272" s="275" t="s">
        <v>20</v>
      </c>
      <c r="B272" s="162">
        <v>18</v>
      </c>
      <c r="C272" s="6">
        <v>22</v>
      </c>
      <c r="D272" s="6">
        <f t="shared" si="2"/>
        <v>17.875</v>
      </c>
      <c r="E272" s="6">
        <v>0.25</v>
      </c>
    </row>
    <row r="273" spans="1:5">
      <c r="A273" s="275" t="s">
        <v>27</v>
      </c>
      <c r="B273" s="162">
        <v>17</v>
      </c>
      <c r="C273" s="6">
        <v>22</v>
      </c>
      <c r="D273" s="6">
        <f t="shared" si="2"/>
        <v>16.875</v>
      </c>
      <c r="E273" s="6">
        <v>0.25</v>
      </c>
    </row>
    <row r="274" spans="1:5">
      <c r="A274" s="275" t="s">
        <v>23</v>
      </c>
      <c r="B274" s="162">
        <v>16</v>
      </c>
      <c r="C274" s="6">
        <v>22</v>
      </c>
      <c r="D274" s="6">
        <f t="shared" si="2"/>
        <v>15.875</v>
      </c>
      <c r="E274" s="6">
        <v>0.25</v>
      </c>
    </row>
    <row r="275" spans="1:5">
      <c r="A275" s="275" t="s">
        <v>30</v>
      </c>
      <c r="B275" s="162">
        <v>15</v>
      </c>
      <c r="C275" s="6">
        <v>22</v>
      </c>
      <c r="D275" s="6">
        <f t="shared" si="2"/>
        <v>14.875</v>
      </c>
      <c r="E275" s="6">
        <v>0.25</v>
      </c>
    </row>
    <row r="276" spans="1:5" ht="29">
      <c r="A276" s="275" t="s">
        <v>26</v>
      </c>
      <c r="B276" s="162">
        <v>14</v>
      </c>
      <c r="C276" s="6">
        <v>22</v>
      </c>
      <c r="D276" s="6">
        <f t="shared" si="2"/>
        <v>13.875</v>
      </c>
      <c r="E276" s="6">
        <v>0.25</v>
      </c>
    </row>
    <row r="277" spans="1:5" ht="29">
      <c r="A277" s="275" t="s">
        <v>25</v>
      </c>
      <c r="B277" s="162">
        <v>13</v>
      </c>
      <c r="C277" s="6">
        <v>22</v>
      </c>
      <c r="D277" s="6">
        <f t="shared" si="2"/>
        <v>12.875</v>
      </c>
      <c r="E277" s="6">
        <v>0.25</v>
      </c>
    </row>
    <row r="278" spans="1:5" ht="29">
      <c r="A278" s="275" t="s">
        <v>24</v>
      </c>
      <c r="B278" s="162">
        <v>12</v>
      </c>
      <c r="C278" s="6">
        <v>22</v>
      </c>
      <c r="D278" s="6">
        <f t="shared" si="2"/>
        <v>11.875</v>
      </c>
      <c r="E278" s="6">
        <v>0.25</v>
      </c>
    </row>
    <row r="279" spans="1:5" ht="29">
      <c r="A279" s="275" t="s">
        <v>22</v>
      </c>
      <c r="B279" s="162">
        <v>11</v>
      </c>
      <c r="C279" s="6">
        <v>22</v>
      </c>
      <c r="D279" s="6">
        <f t="shared" si="2"/>
        <v>10.875</v>
      </c>
      <c r="E279" s="6">
        <v>0.25</v>
      </c>
    </row>
    <row r="280" spans="1:5" ht="29">
      <c r="A280" s="275" t="s">
        <v>31</v>
      </c>
      <c r="B280" s="162">
        <v>10</v>
      </c>
      <c r="C280" s="6">
        <v>22</v>
      </c>
      <c r="D280" s="6">
        <f t="shared" si="2"/>
        <v>9.875</v>
      </c>
      <c r="E280" s="6">
        <v>0.25</v>
      </c>
    </row>
    <row r="281" spans="1:5">
      <c r="A281" s="275" t="s">
        <v>35</v>
      </c>
      <c r="B281" s="162">
        <v>9</v>
      </c>
      <c r="C281" s="6">
        <v>22</v>
      </c>
      <c r="D281" s="6">
        <f t="shared" si="2"/>
        <v>8.875</v>
      </c>
      <c r="E281" s="6">
        <v>0.25</v>
      </c>
    </row>
    <row r="282" spans="1:5">
      <c r="A282" s="275" t="s">
        <v>28</v>
      </c>
      <c r="B282" s="162">
        <v>8</v>
      </c>
      <c r="C282" s="6">
        <v>22</v>
      </c>
      <c r="D282" s="6">
        <f t="shared" si="2"/>
        <v>7.875</v>
      </c>
      <c r="E282" s="6">
        <v>0.25</v>
      </c>
    </row>
    <row r="283" spans="1:5">
      <c r="A283" s="275" t="s">
        <v>34</v>
      </c>
      <c r="B283" s="162">
        <v>7</v>
      </c>
      <c r="C283" s="6">
        <v>22</v>
      </c>
      <c r="D283" s="6">
        <f t="shared" si="2"/>
        <v>6.875</v>
      </c>
      <c r="E283" s="6">
        <v>0.25</v>
      </c>
    </row>
    <row r="284" spans="1:5">
      <c r="A284" s="275" t="s">
        <v>36</v>
      </c>
      <c r="B284" s="162">
        <v>6</v>
      </c>
      <c r="C284" s="6">
        <v>22</v>
      </c>
      <c r="D284" s="6">
        <f t="shared" si="2"/>
        <v>5.875</v>
      </c>
      <c r="E284" s="6">
        <v>0.25</v>
      </c>
    </row>
    <row r="285" spans="1:5">
      <c r="A285" s="275" t="s">
        <v>37</v>
      </c>
      <c r="B285" s="162">
        <v>5</v>
      </c>
      <c r="C285" s="6">
        <v>22</v>
      </c>
      <c r="D285" s="6">
        <f t="shared" si="2"/>
        <v>4.875</v>
      </c>
      <c r="E285" s="6">
        <v>0.25</v>
      </c>
    </row>
    <row r="286" spans="1:5">
      <c r="A286" s="275" t="s">
        <v>29</v>
      </c>
      <c r="B286" s="162">
        <v>4</v>
      </c>
      <c r="C286" s="6">
        <v>22</v>
      </c>
      <c r="D286" s="6">
        <f t="shared" si="2"/>
        <v>3.875</v>
      </c>
      <c r="E286" s="6">
        <v>0.25</v>
      </c>
    </row>
    <row r="287" spans="1:5">
      <c r="A287" s="275" t="s">
        <v>32</v>
      </c>
      <c r="B287" s="162">
        <v>3</v>
      </c>
      <c r="C287" s="6">
        <v>22</v>
      </c>
      <c r="D287" s="6">
        <f t="shared" si="2"/>
        <v>2.875</v>
      </c>
      <c r="E287" s="6">
        <v>0.25</v>
      </c>
    </row>
    <row r="288" spans="1:5">
      <c r="A288" s="275" t="s">
        <v>33</v>
      </c>
      <c r="B288" s="162">
        <v>2</v>
      </c>
      <c r="C288" s="6">
        <v>22</v>
      </c>
      <c r="D288" s="6">
        <f t="shared" si="2"/>
        <v>1.875</v>
      </c>
      <c r="E288" s="6">
        <v>0.25</v>
      </c>
    </row>
    <row r="289" spans="1:6" ht="29">
      <c r="A289" s="275" t="s">
        <v>38</v>
      </c>
      <c r="B289" s="162">
        <v>1</v>
      </c>
      <c r="C289" s="6">
        <v>22</v>
      </c>
      <c r="D289" s="6">
        <f t="shared" si="2"/>
        <v>0.875</v>
      </c>
      <c r="E289" s="6">
        <v>0.25</v>
      </c>
    </row>
    <row r="290" spans="1:6">
      <c r="A290" s="275"/>
      <c r="B290" s="162"/>
    </row>
    <row r="291" spans="1:6">
      <c r="A291" s="275" t="s">
        <v>30</v>
      </c>
      <c r="B291" s="162">
        <v>21</v>
      </c>
      <c r="C291" s="6">
        <v>22</v>
      </c>
      <c r="D291" s="6">
        <f t="shared" ref="D291:D311" si="3">B291-E291/2</f>
        <v>20.875</v>
      </c>
      <c r="E291" s="6">
        <v>0.25</v>
      </c>
      <c r="F291" s="354">
        <v>11.3</v>
      </c>
    </row>
    <row r="292" spans="1:6" ht="29">
      <c r="A292" s="275" t="s">
        <v>18</v>
      </c>
      <c r="B292" s="162">
        <v>20</v>
      </c>
      <c r="C292" s="6">
        <v>22</v>
      </c>
      <c r="D292" s="6">
        <f t="shared" si="3"/>
        <v>19.875</v>
      </c>
      <c r="E292" s="6">
        <v>0.25</v>
      </c>
    </row>
    <row r="293" spans="1:6">
      <c r="A293" s="275" t="s">
        <v>20</v>
      </c>
      <c r="B293" s="162">
        <v>19</v>
      </c>
      <c r="C293" s="6">
        <v>22</v>
      </c>
      <c r="D293" s="6">
        <f t="shared" si="3"/>
        <v>18.875</v>
      </c>
      <c r="E293" s="6">
        <v>0.25</v>
      </c>
    </row>
    <row r="294" spans="1:6">
      <c r="A294" s="275" t="s">
        <v>28</v>
      </c>
      <c r="B294" s="162">
        <v>18</v>
      </c>
      <c r="C294" s="6">
        <v>22</v>
      </c>
      <c r="D294" s="6">
        <f t="shared" si="3"/>
        <v>17.875</v>
      </c>
      <c r="E294" s="6">
        <v>0.25</v>
      </c>
    </row>
    <row r="295" spans="1:6">
      <c r="A295" s="275" t="s">
        <v>27</v>
      </c>
      <c r="B295" s="162">
        <v>17</v>
      </c>
      <c r="C295" s="6">
        <v>22</v>
      </c>
      <c r="D295" s="6">
        <f t="shared" si="3"/>
        <v>16.875</v>
      </c>
      <c r="E295" s="6">
        <v>0.25</v>
      </c>
    </row>
    <row r="296" spans="1:6" ht="29">
      <c r="A296" s="275" t="s">
        <v>25</v>
      </c>
      <c r="B296" s="162">
        <v>16</v>
      </c>
      <c r="C296" s="6">
        <v>22</v>
      </c>
      <c r="D296" s="6">
        <f t="shared" si="3"/>
        <v>15.875</v>
      </c>
      <c r="E296" s="6">
        <v>0.25</v>
      </c>
    </row>
    <row r="297" spans="1:6">
      <c r="A297" s="275" t="s">
        <v>19</v>
      </c>
      <c r="B297" s="162">
        <v>15</v>
      </c>
      <c r="C297" s="6">
        <v>22</v>
      </c>
      <c r="D297" s="6">
        <f t="shared" si="3"/>
        <v>14.875</v>
      </c>
      <c r="E297" s="6">
        <v>0.25</v>
      </c>
    </row>
    <row r="298" spans="1:6">
      <c r="A298" s="275" t="s">
        <v>23</v>
      </c>
      <c r="B298" s="162">
        <v>14</v>
      </c>
      <c r="C298" s="6">
        <v>22</v>
      </c>
      <c r="D298" s="6">
        <f t="shared" si="3"/>
        <v>13.875</v>
      </c>
      <c r="E298" s="6">
        <v>0.25</v>
      </c>
    </row>
    <row r="299" spans="1:6">
      <c r="A299" s="275" t="s">
        <v>21</v>
      </c>
      <c r="B299" s="162">
        <v>13</v>
      </c>
      <c r="C299" s="6">
        <v>22</v>
      </c>
      <c r="D299" s="6">
        <f t="shared" si="3"/>
        <v>12.875</v>
      </c>
      <c r="E299" s="6">
        <v>0.25</v>
      </c>
    </row>
    <row r="300" spans="1:6" ht="29">
      <c r="A300" s="275" t="s">
        <v>26</v>
      </c>
      <c r="B300" s="162">
        <v>12</v>
      </c>
      <c r="C300" s="6">
        <v>22</v>
      </c>
      <c r="D300" s="6">
        <f t="shared" si="3"/>
        <v>11.875</v>
      </c>
      <c r="E300" s="6">
        <v>0.25</v>
      </c>
    </row>
    <row r="301" spans="1:6">
      <c r="A301" s="275" t="s">
        <v>36</v>
      </c>
      <c r="B301" s="162">
        <v>11</v>
      </c>
      <c r="C301" s="6">
        <v>22</v>
      </c>
      <c r="D301" s="6">
        <f t="shared" si="3"/>
        <v>10.875</v>
      </c>
      <c r="E301" s="6">
        <v>0.25</v>
      </c>
    </row>
    <row r="302" spans="1:6" ht="29">
      <c r="A302" s="275" t="s">
        <v>22</v>
      </c>
      <c r="B302" s="162">
        <v>10</v>
      </c>
      <c r="C302" s="6">
        <v>22</v>
      </c>
      <c r="D302" s="6">
        <f t="shared" si="3"/>
        <v>9.875</v>
      </c>
      <c r="E302" s="6">
        <v>0.25</v>
      </c>
    </row>
    <row r="303" spans="1:6">
      <c r="A303" s="275" t="s">
        <v>33</v>
      </c>
      <c r="B303" s="162">
        <v>9</v>
      </c>
      <c r="C303" s="6">
        <v>22</v>
      </c>
      <c r="D303" s="6">
        <f t="shared" si="3"/>
        <v>8.875</v>
      </c>
      <c r="E303" s="6">
        <v>0.25</v>
      </c>
    </row>
    <row r="304" spans="1:6" ht="29">
      <c r="A304" s="275" t="s">
        <v>24</v>
      </c>
      <c r="B304" s="162">
        <v>8</v>
      </c>
      <c r="C304" s="6">
        <v>22</v>
      </c>
      <c r="D304" s="6">
        <f t="shared" si="3"/>
        <v>7.875</v>
      </c>
      <c r="E304" s="6">
        <v>0.25</v>
      </c>
    </row>
    <row r="305" spans="1:6">
      <c r="A305" s="275" t="s">
        <v>35</v>
      </c>
      <c r="B305" s="162">
        <v>7</v>
      </c>
      <c r="C305" s="6">
        <v>22</v>
      </c>
      <c r="D305" s="6">
        <f t="shared" si="3"/>
        <v>6.875</v>
      </c>
      <c r="E305" s="6">
        <v>0.25</v>
      </c>
    </row>
    <row r="306" spans="1:6">
      <c r="A306" s="275" t="s">
        <v>29</v>
      </c>
      <c r="B306" s="162">
        <v>6</v>
      </c>
      <c r="C306" s="6">
        <v>22</v>
      </c>
      <c r="D306" s="6">
        <f t="shared" si="3"/>
        <v>5.875</v>
      </c>
      <c r="E306" s="6">
        <v>0.25</v>
      </c>
    </row>
    <row r="307" spans="1:6">
      <c r="A307" s="275" t="s">
        <v>37</v>
      </c>
      <c r="B307" s="162">
        <v>5</v>
      </c>
      <c r="C307" s="6">
        <v>22</v>
      </c>
      <c r="D307" s="6">
        <f t="shared" si="3"/>
        <v>4.875</v>
      </c>
      <c r="E307" s="6">
        <v>0.25</v>
      </c>
    </row>
    <row r="308" spans="1:6" ht="29">
      <c r="A308" s="275" t="s">
        <v>38</v>
      </c>
      <c r="B308" s="162">
        <v>4</v>
      </c>
      <c r="C308" s="6">
        <v>22</v>
      </c>
      <c r="D308" s="6">
        <f t="shared" si="3"/>
        <v>3.875</v>
      </c>
      <c r="E308" s="6">
        <v>0.25</v>
      </c>
    </row>
    <row r="309" spans="1:6">
      <c r="A309" s="275" t="s">
        <v>34</v>
      </c>
      <c r="B309" s="162">
        <v>3</v>
      </c>
      <c r="C309" s="6">
        <v>22</v>
      </c>
      <c r="D309" s="6">
        <f t="shared" si="3"/>
        <v>2.875</v>
      </c>
      <c r="E309" s="6">
        <v>0.25</v>
      </c>
    </row>
    <row r="310" spans="1:6">
      <c r="A310" s="275" t="s">
        <v>32</v>
      </c>
      <c r="B310" s="162">
        <v>2</v>
      </c>
      <c r="C310" s="6">
        <v>22</v>
      </c>
      <c r="D310" s="6">
        <f t="shared" si="3"/>
        <v>1.875</v>
      </c>
      <c r="E310" s="6">
        <v>0.25</v>
      </c>
    </row>
    <row r="311" spans="1:6" ht="29">
      <c r="A311" s="275" t="s">
        <v>31</v>
      </c>
      <c r="B311" s="162">
        <v>1</v>
      </c>
      <c r="C311" s="6">
        <v>22</v>
      </c>
      <c r="D311" s="6">
        <f t="shared" si="3"/>
        <v>0.875</v>
      </c>
      <c r="E311" s="6">
        <v>0.25</v>
      </c>
    </row>
    <row r="312" spans="1:6">
      <c r="A312" s="275"/>
      <c r="B312" s="162"/>
    </row>
    <row r="313" spans="1:6" ht="26">
      <c r="A313" s="376" t="s">
        <v>18</v>
      </c>
      <c r="B313" s="162">
        <v>21</v>
      </c>
      <c r="C313" s="6">
        <v>22</v>
      </c>
      <c r="D313" s="6">
        <f t="shared" ref="D313:D333" si="4">B313-E313/2</f>
        <v>20.875</v>
      </c>
      <c r="E313" s="6">
        <v>0.25</v>
      </c>
      <c r="F313" s="354">
        <v>12.1</v>
      </c>
    </row>
    <row r="314" spans="1:6">
      <c r="A314" s="376" t="s">
        <v>34</v>
      </c>
      <c r="B314" s="162">
        <v>20</v>
      </c>
      <c r="C314" s="6">
        <v>22</v>
      </c>
      <c r="D314" s="6">
        <f t="shared" si="4"/>
        <v>19.875</v>
      </c>
      <c r="E314" s="6">
        <v>0.25</v>
      </c>
    </row>
    <row r="315" spans="1:6">
      <c r="A315" s="376" t="s">
        <v>21</v>
      </c>
      <c r="B315" s="162">
        <v>19</v>
      </c>
      <c r="C315" s="6">
        <v>22</v>
      </c>
      <c r="D315" s="6">
        <f t="shared" si="4"/>
        <v>18.875</v>
      </c>
      <c r="E315" s="6">
        <v>0.25</v>
      </c>
    </row>
    <row r="316" spans="1:6">
      <c r="A316" s="376" t="s">
        <v>27</v>
      </c>
      <c r="B316" s="162">
        <v>18</v>
      </c>
      <c r="C316" s="6">
        <v>22</v>
      </c>
      <c r="D316" s="6">
        <f t="shared" si="4"/>
        <v>17.875</v>
      </c>
      <c r="E316" s="6">
        <v>0.25</v>
      </c>
    </row>
    <row r="317" spans="1:6">
      <c r="A317" s="376" t="s">
        <v>31</v>
      </c>
      <c r="B317" s="162">
        <v>17</v>
      </c>
      <c r="C317" s="6">
        <v>22</v>
      </c>
      <c r="D317" s="6">
        <f t="shared" si="4"/>
        <v>16.875</v>
      </c>
      <c r="E317" s="6">
        <v>0.25</v>
      </c>
    </row>
    <row r="318" spans="1:6">
      <c r="A318" s="376" t="s">
        <v>19</v>
      </c>
      <c r="B318" s="162">
        <v>16</v>
      </c>
      <c r="C318" s="6">
        <v>22</v>
      </c>
      <c r="D318" s="6">
        <f t="shared" si="4"/>
        <v>15.875</v>
      </c>
      <c r="E318" s="6">
        <v>0.25</v>
      </c>
    </row>
    <row r="319" spans="1:6">
      <c r="A319" s="376" t="s">
        <v>20</v>
      </c>
      <c r="B319" s="162">
        <v>15</v>
      </c>
      <c r="C319" s="6">
        <v>22</v>
      </c>
      <c r="D319" s="6">
        <f t="shared" si="4"/>
        <v>14.875</v>
      </c>
      <c r="E319" s="6">
        <v>0.25</v>
      </c>
    </row>
    <row r="320" spans="1:6">
      <c r="A320" s="376" t="s">
        <v>29</v>
      </c>
      <c r="B320" s="162">
        <v>14</v>
      </c>
      <c r="C320" s="6">
        <v>22</v>
      </c>
      <c r="D320" s="6">
        <f t="shared" si="4"/>
        <v>13.875</v>
      </c>
      <c r="E320" s="6">
        <v>0.25</v>
      </c>
    </row>
    <row r="321" spans="1:6" ht="26">
      <c r="A321" s="376" t="s">
        <v>26</v>
      </c>
      <c r="B321" s="162">
        <v>13</v>
      </c>
      <c r="C321" s="6">
        <v>22</v>
      </c>
      <c r="D321" s="6">
        <f t="shared" si="4"/>
        <v>12.875</v>
      </c>
      <c r="E321" s="6">
        <v>0.25</v>
      </c>
    </row>
    <row r="322" spans="1:6">
      <c r="A322" s="376" t="s">
        <v>37</v>
      </c>
      <c r="B322" s="162">
        <v>12</v>
      </c>
      <c r="C322" s="6">
        <v>22</v>
      </c>
      <c r="D322" s="6">
        <f t="shared" si="4"/>
        <v>11.875</v>
      </c>
      <c r="E322" s="6">
        <v>0.25</v>
      </c>
    </row>
    <row r="323" spans="1:6" ht="26">
      <c r="A323" s="376" t="s">
        <v>38</v>
      </c>
      <c r="B323" s="162">
        <v>11</v>
      </c>
      <c r="C323" s="6">
        <v>22</v>
      </c>
      <c r="D323" s="6">
        <f t="shared" si="4"/>
        <v>10.875</v>
      </c>
      <c r="E323" s="6">
        <v>0.25</v>
      </c>
    </row>
    <row r="324" spans="1:6">
      <c r="A324" s="376" t="s">
        <v>36</v>
      </c>
      <c r="B324" s="162">
        <v>10</v>
      </c>
      <c r="C324" s="6">
        <v>22</v>
      </c>
      <c r="D324" s="6">
        <f t="shared" si="4"/>
        <v>9.875</v>
      </c>
      <c r="E324" s="6">
        <v>0.25</v>
      </c>
    </row>
    <row r="325" spans="1:6">
      <c r="A325" s="376" t="s">
        <v>28</v>
      </c>
      <c r="B325" s="162">
        <v>9</v>
      </c>
      <c r="C325" s="6">
        <v>22</v>
      </c>
      <c r="D325" s="6">
        <f t="shared" si="4"/>
        <v>8.875</v>
      </c>
      <c r="E325" s="6">
        <v>0.25</v>
      </c>
    </row>
    <row r="326" spans="1:6">
      <c r="A326" s="407" t="s">
        <v>35</v>
      </c>
      <c r="B326" s="162">
        <v>8</v>
      </c>
      <c r="C326" s="6">
        <v>22</v>
      </c>
      <c r="D326" s="6">
        <f t="shared" si="4"/>
        <v>7.875</v>
      </c>
      <c r="E326" s="6">
        <v>0.25</v>
      </c>
    </row>
    <row r="327" spans="1:6">
      <c r="A327" s="376" t="s">
        <v>23</v>
      </c>
      <c r="B327" s="162">
        <v>7</v>
      </c>
      <c r="C327" s="6">
        <v>22</v>
      </c>
      <c r="D327" s="6">
        <f t="shared" si="4"/>
        <v>6.875</v>
      </c>
      <c r="E327" s="6">
        <v>0.25</v>
      </c>
    </row>
    <row r="328" spans="1:6" ht="26">
      <c r="A328" s="376" t="s">
        <v>24</v>
      </c>
      <c r="B328" s="162">
        <v>6</v>
      </c>
      <c r="C328" s="6">
        <v>22</v>
      </c>
      <c r="D328" s="6">
        <f t="shared" si="4"/>
        <v>5.875</v>
      </c>
      <c r="E328" s="6">
        <v>0.25</v>
      </c>
    </row>
    <row r="329" spans="1:6" ht="26">
      <c r="A329" s="376" t="s">
        <v>22</v>
      </c>
      <c r="B329" s="162">
        <v>5</v>
      </c>
      <c r="C329" s="6">
        <v>22</v>
      </c>
      <c r="D329" s="6">
        <f t="shared" si="4"/>
        <v>4.875</v>
      </c>
      <c r="E329" s="6">
        <v>0.25</v>
      </c>
    </row>
    <row r="330" spans="1:6">
      <c r="A330" s="376" t="s">
        <v>25</v>
      </c>
      <c r="B330" s="162">
        <v>4</v>
      </c>
      <c r="C330" s="6">
        <v>22</v>
      </c>
      <c r="D330" s="6">
        <f t="shared" si="4"/>
        <v>3.875</v>
      </c>
      <c r="E330" s="6">
        <v>0.25</v>
      </c>
    </row>
    <row r="331" spans="1:6">
      <c r="A331" s="376" t="s">
        <v>30</v>
      </c>
      <c r="B331" s="162">
        <v>3</v>
      </c>
      <c r="C331" s="6">
        <v>22</v>
      </c>
      <c r="D331" s="6">
        <f t="shared" si="4"/>
        <v>2.875</v>
      </c>
      <c r="E331" s="6">
        <v>0.25</v>
      </c>
    </row>
    <row r="332" spans="1:6">
      <c r="A332" s="376" t="s">
        <v>33</v>
      </c>
      <c r="B332" s="162">
        <v>2</v>
      </c>
      <c r="C332" s="6">
        <v>22</v>
      </c>
      <c r="D332" s="6">
        <f t="shared" si="4"/>
        <v>1.875</v>
      </c>
      <c r="E332" s="6">
        <v>0.25</v>
      </c>
    </row>
    <row r="333" spans="1:6">
      <c r="A333" s="376" t="s">
        <v>32</v>
      </c>
      <c r="B333" s="162">
        <v>1</v>
      </c>
      <c r="C333" s="6">
        <v>22</v>
      </c>
      <c r="D333" s="6">
        <f t="shared" si="4"/>
        <v>0.875</v>
      </c>
      <c r="E333" s="6">
        <v>0.25</v>
      </c>
    </row>
    <row r="334" spans="1:6">
      <c r="A334" s="275"/>
      <c r="B334" s="162"/>
    </row>
    <row r="336" spans="1:6" ht="29">
      <c r="A336" s="275" t="s">
        <v>18</v>
      </c>
      <c r="B336" s="162">
        <v>21</v>
      </c>
      <c r="C336" s="6">
        <v>22</v>
      </c>
      <c r="D336" s="6">
        <f t="shared" ref="D336:D356" si="5">B336-E336/2</f>
        <v>20.875</v>
      </c>
      <c r="E336" s="6">
        <v>0.25</v>
      </c>
      <c r="F336" s="354">
        <v>13.1</v>
      </c>
    </row>
    <row r="337" spans="1:5">
      <c r="A337" s="275" t="s">
        <v>27</v>
      </c>
      <c r="B337" s="162">
        <v>20</v>
      </c>
      <c r="C337" s="6">
        <v>22</v>
      </c>
      <c r="D337" s="6">
        <f t="shared" si="5"/>
        <v>19.875</v>
      </c>
      <c r="E337" s="6">
        <v>0.25</v>
      </c>
    </row>
    <row r="338" spans="1:5">
      <c r="A338" s="275" t="s">
        <v>29</v>
      </c>
      <c r="B338" s="162">
        <v>19</v>
      </c>
      <c r="C338" s="6">
        <v>22</v>
      </c>
      <c r="D338" s="6">
        <f t="shared" si="5"/>
        <v>18.875</v>
      </c>
      <c r="E338" s="6">
        <v>0.25</v>
      </c>
    </row>
    <row r="339" spans="1:5" ht="29">
      <c r="A339" s="275" t="s">
        <v>38</v>
      </c>
      <c r="B339" s="162">
        <v>18</v>
      </c>
      <c r="C339" s="6">
        <v>22</v>
      </c>
      <c r="D339" s="6">
        <f t="shared" si="5"/>
        <v>17.875</v>
      </c>
      <c r="E339" s="6">
        <v>0.25</v>
      </c>
    </row>
    <row r="340" spans="1:5" ht="29">
      <c r="A340" s="275" t="s">
        <v>24</v>
      </c>
      <c r="B340" s="162">
        <v>17</v>
      </c>
      <c r="C340" s="6">
        <v>22</v>
      </c>
      <c r="D340" s="6">
        <f t="shared" si="5"/>
        <v>16.875</v>
      </c>
      <c r="E340" s="6">
        <v>0.25</v>
      </c>
    </row>
    <row r="341" spans="1:5">
      <c r="A341" s="275" t="s">
        <v>37</v>
      </c>
      <c r="B341" s="162">
        <v>16</v>
      </c>
      <c r="C341" s="6">
        <v>22</v>
      </c>
      <c r="D341" s="6">
        <f t="shared" si="5"/>
        <v>15.875</v>
      </c>
      <c r="E341" s="6">
        <v>0.25</v>
      </c>
    </row>
    <row r="342" spans="1:5">
      <c r="A342" s="275" t="s">
        <v>20</v>
      </c>
      <c r="B342" s="162">
        <v>15</v>
      </c>
      <c r="C342" s="6">
        <v>22</v>
      </c>
      <c r="D342" s="6">
        <f t="shared" si="5"/>
        <v>14.875</v>
      </c>
      <c r="E342" s="6">
        <v>0.25</v>
      </c>
    </row>
    <row r="343" spans="1:5">
      <c r="A343" s="275" t="s">
        <v>19</v>
      </c>
      <c r="B343" s="162">
        <v>14</v>
      </c>
      <c r="C343" s="6">
        <v>22</v>
      </c>
      <c r="D343" s="6">
        <f t="shared" si="5"/>
        <v>13.875</v>
      </c>
      <c r="E343" s="6">
        <v>0.25</v>
      </c>
    </row>
    <row r="344" spans="1:5">
      <c r="A344" s="275" t="s">
        <v>30</v>
      </c>
      <c r="B344" s="162">
        <v>13</v>
      </c>
      <c r="C344" s="6">
        <v>22</v>
      </c>
      <c r="D344" s="6">
        <f t="shared" si="5"/>
        <v>12.875</v>
      </c>
      <c r="E344" s="6">
        <v>0.25</v>
      </c>
    </row>
    <row r="345" spans="1:5">
      <c r="A345" s="275" t="s">
        <v>35</v>
      </c>
      <c r="B345" s="162">
        <v>12</v>
      </c>
      <c r="C345" s="6">
        <v>22</v>
      </c>
      <c r="D345" s="6">
        <f t="shared" si="5"/>
        <v>11.875</v>
      </c>
      <c r="E345" s="6">
        <v>0.25</v>
      </c>
    </row>
    <row r="346" spans="1:5" ht="29">
      <c r="A346" s="275" t="s">
        <v>26</v>
      </c>
      <c r="B346" s="162">
        <v>11</v>
      </c>
      <c r="C346" s="6">
        <v>22</v>
      </c>
      <c r="D346" s="6">
        <f t="shared" si="5"/>
        <v>10.875</v>
      </c>
      <c r="E346" s="6">
        <v>0.25</v>
      </c>
    </row>
    <row r="347" spans="1:5">
      <c r="A347" s="275" t="s">
        <v>36</v>
      </c>
      <c r="B347" s="162">
        <v>10</v>
      </c>
      <c r="C347" s="6">
        <v>22</v>
      </c>
      <c r="D347" s="6">
        <f t="shared" si="5"/>
        <v>9.875</v>
      </c>
      <c r="E347" s="6">
        <v>0.25</v>
      </c>
    </row>
    <row r="348" spans="1:5">
      <c r="A348" s="275" t="s">
        <v>28</v>
      </c>
      <c r="B348" s="162">
        <v>9</v>
      </c>
      <c r="C348" s="6">
        <v>22</v>
      </c>
      <c r="D348" s="6">
        <f t="shared" si="5"/>
        <v>8.875</v>
      </c>
      <c r="E348" s="6">
        <v>0.25</v>
      </c>
    </row>
    <row r="349" spans="1:5" ht="29">
      <c r="A349" s="275" t="s">
        <v>25</v>
      </c>
      <c r="B349" s="162">
        <v>8</v>
      </c>
      <c r="C349" s="6">
        <v>22</v>
      </c>
      <c r="D349" s="6">
        <f t="shared" si="5"/>
        <v>7.875</v>
      </c>
      <c r="E349" s="6">
        <v>0.25</v>
      </c>
    </row>
    <row r="350" spans="1:5" ht="29">
      <c r="A350" s="275" t="s">
        <v>22</v>
      </c>
      <c r="B350" s="162">
        <v>7</v>
      </c>
      <c r="C350" s="6">
        <v>22</v>
      </c>
      <c r="D350" s="6">
        <f t="shared" si="5"/>
        <v>6.875</v>
      </c>
      <c r="E350" s="6">
        <v>0.25</v>
      </c>
    </row>
    <row r="351" spans="1:5">
      <c r="A351" s="275" t="s">
        <v>23</v>
      </c>
      <c r="B351" s="162">
        <v>6</v>
      </c>
      <c r="C351" s="6">
        <v>22</v>
      </c>
      <c r="D351" s="6">
        <f t="shared" si="5"/>
        <v>5.875</v>
      </c>
      <c r="E351" s="6">
        <v>0.25</v>
      </c>
    </row>
    <row r="352" spans="1:5">
      <c r="A352" s="275" t="s">
        <v>32</v>
      </c>
      <c r="B352" s="162">
        <v>5</v>
      </c>
      <c r="C352" s="6">
        <v>22</v>
      </c>
      <c r="D352" s="6">
        <f t="shared" si="5"/>
        <v>4.875</v>
      </c>
      <c r="E352" s="6">
        <v>0.25</v>
      </c>
    </row>
    <row r="353" spans="1:6">
      <c r="A353" s="275" t="s">
        <v>33</v>
      </c>
      <c r="B353" s="162">
        <v>4</v>
      </c>
      <c r="C353" s="6">
        <v>22</v>
      </c>
      <c r="D353" s="6">
        <f t="shared" si="5"/>
        <v>3.875</v>
      </c>
      <c r="E353" s="6">
        <v>0.25</v>
      </c>
    </row>
    <row r="354" spans="1:6">
      <c r="A354" s="275" t="s">
        <v>21</v>
      </c>
      <c r="B354" s="162">
        <v>3</v>
      </c>
      <c r="C354" s="6">
        <v>22</v>
      </c>
      <c r="D354" s="6">
        <f t="shared" si="5"/>
        <v>2.875</v>
      </c>
      <c r="E354" s="6">
        <v>0.25</v>
      </c>
    </row>
    <row r="355" spans="1:6" ht="29">
      <c r="A355" s="275" t="s">
        <v>31</v>
      </c>
      <c r="B355" s="162">
        <v>2</v>
      </c>
      <c r="C355" s="6">
        <v>22</v>
      </c>
      <c r="D355" s="6">
        <f t="shared" si="5"/>
        <v>1.875</v>
      </c>
      <c r="E355" s="6">
        <v>0.25</v>
      </c>
    </row>
    <row r="356" spans="1:6">
      <c r="A356" s="275" t="s">
        <v>34</v>
      </c>
      <c r="B356" s="162">
        <v>1</v>
      </c>
      <c r="C356" s="6">
        <v>22</v>
      </c>
      <c r="D356" s="6">
        <f t="shared" si="5"/>
        <v>0.875</v>
      </c>
      <c r="E356" s="6">
        <v>0.25</v>
      </c>
    </row>
    <row r="358" spans="1:6" ht="29">
      <c r="A358" s="275" t="s">
        <v>18</v>
      </c>
      <c r="B358" s="162">
        <v>21</v>
      </c>
      <c r="C358" s="6">
        <v>22</v>
      </c>
      <c r="D358" s="6">
        <f t="shared" ref="D358:D378" si="6">B358-E358/2</f>
        <v>20.875</v>
      </c>
      <c r="E358" s="6">
        <v>0.25</v>
      </c>
      <c r="F358" s="354">
        <v>14.2</v>
      </c>
    </row>
    <row r="359" spans="1:6">
      <c r="A359" s="275" t="s">
        <v>23</v>
      </c>
      <c r="B359" s="162">
        <v>20</v>
      </c>
      <c r="C359" s="6">
        <v>22</v>
      </c>
      <c r="D359" s="6">
        <f t="shared" si="6"/>
        <v>19.875</v>
      </c>
      <c r="E359" s="6">
        <v>0.25</v>
      </c>
    </row>
    <row r="360" spans="1:6">
      <c r="A360" s="275" t="s">
        <v>33</v>
      </c>
      <c r="B360" s="162">
        <v>19</v>
      </c>
      <c r="C360" s="6">
        <v>22</v>
      </c>
      <c r="D360" s="6">
        <f t="shared" si="6"/>
        <v>18.875</v>
      </c>
      <c r="E360" s="6">
        <v>0.25</v>
      </c>
    </row>
    <row r="361" spans="1:6" ht="29">
      <c r="A361" s="275" t="s">
        <v>38</v>
      </c>
      <c r="B361" s="162">
        <v>18</v>
      </c>
      <c r="C361" s="6">
        <v>22</v>
      </c>
      <c r="D361" s="6">
        <f t="shared" si="6"/>
        <v>17.875</v>
      </c>
      <c r="E361" s="6">
        <v>0.25</v>
      </c>
    </row>
    <row r="362" spans="1:6">
      <c r="A362" s="275" t="s">
        <v>36</v>
      </c>
      <c r="B362" s="162">
        <v>17</v>
      </c>
      <c r="C362" s="6">
        <v>22</v>
      </c>
      <c r="D362" s="6">
        <f t="shared" si="6"/>
        <v>16.875</v>
      </c>
      <c r="E362" s="6">
        <v>0.25</v>
      </c>
    </row>
    <row r="363" spans="1:6">
      <c r="A363" s="275" t="s">
        <v>19</v>
      </c>
      <c r="B363" s="162">
        <v>16</v>
      </c>
      <c r="C363" s="6">
        <v>22</v>
      </c>
      <c r="D363" s="6">
        <f t="shared" si="6"/>
        <v>15.875</v>
      </c>
      <c r="E363" s="6">
        <v>0.25</v>
      </c>
    </row>
    <row r="364" spans="1:6" ht="29">
      <c r="A364" s="275" t="s">
        <v>25</v>
      </c>
      <c r="B364" s="162">
        <v>15</v>
      </c>
      <c r="C364" s="6">
        <v>22</v>
      </c>
      <c r="D364" s="6">
        <f t="shared" si="6"/>
        <v>14.875</v>
      </c>
      <c r="E364" s="6">
        <v>0.25</v>
      </c>
    </row>
    <row r="365" spans="1:6">
      <c r="A365" s="275" t="s">
        <v>21</v>
      </c>
      <c r="B365" s="162">
        <v>14</v>
      </c>
      <c r="C365" s="6">
        <v>22</v>
      </c>
      <c r="D365" s="6">
        <f t="shared" si="6"/>
        <v>13.875</v>
      </c>
      <c r="E365" s="6">
        <v>0.25</v>
      </c>
    </row>
    <row r="366" spans="1:6" ht="29">
      <c r="A366" s="275" t="s">
        <v>26</v>
      </c>
      <c r="B366" s="162">
        <v>13</v>
      </c>
      <c r="C366" s="6">
        <v>22</v>
      </c>
      <c r="D366" s="6">
        <f t="shared" si="6"/>
        <v>12.875</v>
      </c>
      <c r="E366" s="6">
        <v>0.25</v>
      </c>
    </row>
    <row r="367" spans="1:6">
      <c r="A367" s="275" t="s">
        <v>37</v>
      </c>
      <c r="B367" s="162">
        <v>12</v>
      </c>
      <c r="C367" s="6">
        <v>22</v>
      </c>
      <c r="D367" s="6">
        <f t="shared" si="6"/>
        <v>11.875</v>
      </c>
      <c r="E367" s="6">
        <v>0.25</v>
      </c>
    </row>
    <row r="368" spans="1:6" ht="29">
      <c r="A368" s="275" t="s">
        <v>24</v>
      </c>
      <c r="B368" s="162">
        <v>11</v>
      </c>
      <c r="C368" s="6">
        <v>22</v>
      </c>
      <c r="D368" s="6">
        <f t="shared" si="6"/>
        <v>10.875</v>
      </c>
      <c r="E368" s="6">
        <v>0.25</v>
      </c>
    </row>
    <row r="369" spans="1:6">
      <c r="A369" s="275" t="s">
        <v>30</v>
      </c>
      <c r="B369" s="162">
        <v>10</v>
      </c>
      <c r="C369" s="6">
        <v>22</v>
      </c>
      <c r="D369" s="6">
        <f t="shared" si="6"/>
        <v>9.875</v>
      </c>
      <c r="E369" s="6">
        <v>0.25</v>
      </c>
    </row>
    <row r="370" spans="1:6">
      <c r="A370" s="275" t="s">
        <v>35</v>
      </c>
      <c r="B370" s="162">
        <v>9</v>
      </c>
      <c r="C370" s="6">
        <v>22</v>
      </c>
      <c r="D370" s="6">
        <f t="shared" si="6"/>
        <v>8.875</v>
      </c>
      <c r="E370" s="6">
        <v>0.25</v>
      </c>
    </row>
    <row r="371" spans="1:6">
      <c r="A371" s="275" t="s">
        <v>20</v>
      </c>
      <c r="B371" s="162">
        <v>8</v>
      </c>
      <c r="C371" s="6">
        <v>22</v>
      </c>
      <c r="D371" s="6">
        <f t="shared" si="6"/>
        <v>7.875</v>
      </c>
      <c r="E371" s="6">
        <v>0.25</v>
      </c>
    </row>
    <row r="372" spans="1:6">
      <c r="A372" s="275" t="s">
        <v>34</v>
      </c>
      <c r="B372" s="162">
        <v>7</v>
      </c>
      <c r="C372" s="6">
        <v>22</v>
      </c>
      <c r="D372" s="6">
        <f t="shared" si="6"/>
        <v>6.875</v>
      </c>
      <c r="E372" s="6">
        <v>0.25</v>
      </c>
    </row>
    <row r="373" spans="1:6">
      <c r="A373" s="275" t="s">
        <v>28</v>
      </c>
      <c r="B373" s="162">
        <v>6</v>
      </c>
      <c r="C373" s="6">
        <v>22</v>
      </c>
      <c r="D373" s="6">
        <f t="shared" si="6"/>
        <v>5.875</v>
      </c>
      <c r="E373" s="6">
        <v>0.25</v>
      </c>
    </row>
    <row r="374" spans="1:6">
      <c r="A374" s="275" t="s">
        <v>27</v>
      </c>
      <c r="B374" s="162">
        <v>5</v>
      </c>
      <c r="C374" s="6">
        <v>22</v>
      </c>
      <c r="D374" s="6">
        <f t="shared" si="6"/>
        <v>4.875</v>
      </c>
      <c r="E374" s="6">
        <v>0.25</v>
      </c>
    </row>
    <row r="375" spans="1:6" ht="29">
      <c r="A375" s="275" t="s">
        <v>22</v>
      </c>
      <c r="B375" s="162">
        <v>4</v>
      </c>
      <c r="C375" s="6">
        <v>22</v>
      </c>
      <c r="D375" s="6">
        <f t="shared" si="6"/>
        <v>3.875</v>
      </c>
      <c r="E375" s="6">
        <v>0.25</v>
      </c>
    </row>
    <row r="376" spans="1:6" ht="29">
      <c r="A376" s="275" t="s">
        <v>31</v>
      </c>
      <c r="B376" s="162">
        <v>3</v>
      </c>
      <c r="C376" s="6">
        <v>22</v>
      </c>
      <c r="D376" s="6">
        <f t="shared" si="6"/>
        <v>2.875</v>
      </c>
      <c r="E376" s="6">
        <v>0.25</v>
      </c>
    </row>
    <row r="377" spans="1:6">
      <c r="A377" s="275" t="s">
        <v>29</v>
      </c>
      <c r="B377" s="162">
        <v>2</v>
      </c>
      <c r="C377" s="6">
        <v>22</v>
      </c>
      <c r="D377" s="6">
        <f t="shared" si="6"/>
        <v>1.875</v>
      </c>
      <c r="E377" s="6">
        <v>0.25</v>
      </c>
    </row>
    <row r="378" spans="1:6">
      <c r="A378" s="275" t="s">
        <v>32</v>
      </c>
      <c r="B378" s="162">
        <v>1</v>
      </c>
      <c r="C378" s="6">
        <v>22</v>
      </c>
      <c r="D378" s="6">
        <f t="shared" si="6"/>
        <v>0.875</v>
      </c>
      <c r="E378" s="6">
        <v>0.25</v>
      </c>
    </row>
    <row r="380" spans="1:6">
      <c r="A380" s="275" t="s">
        <v>23</v>
      </c>
      <c r="B380" s="162">
        <v>21</v>
      </c>
      <c r="C380" s="6">
        <v>22</v>
      </c>
      <c r="D380" s="6">
        <f t="shared" ref="D380:D400" si="7">B380-E380/2</f>
        <v>20.875</v>
      </c>
      <c r="E380" s="6">
        <v>0.25</v>
      </c>
      <c r="F380" s="354">
        <v>14.6</v>
      </c>
    </row>
    <row r="381" spans="1:6">
      <c r="A381" s="275" t="s">
        <v>33</v>
      </c>
      <c r="B381" s="162">
        <v>20</v>
      </c>
      <c r="C381" s="6">
        <v>22</v>
      </c>
      <c r="D381" s="6">
        <f t="shared" si="7"/>
        <v>19.875</v>
      </c>
      <c r="E381" s="6">
        <v>0.25</v>
      </c>
    </row>
    <row r="382" spans="1:6" ht="29">
      <c r="A382" s="275" t="s">
        <v>24</v>
      </c>
      <c r="B382" s="162">
        <v>19</v>
      </c>
      <c r="C382" s="6">
        <v>22</v>
      </c>
      <c r="D382" s="6">
        <f t="shared" si="7"/>
        <v>18.875</v>
      </c>
      <c r="E382" s="6">
        <v>0.25</v>
      </c>
    </row>
    <row r="383" spans="1:6" ht="29">
      <c r="A383" s="275" t="s">
        <v>25</v>
      </c>
      <c r="B383" s="162">
        <v>18</v>
      </c>
      <c r="C383" s="6">
        <v>22</v>
      </c>
      <c r="D383" s="6">
        <f t="shared" si="7"/>
        <v>17.875</v>
      </c>
      <c r="E383" s="6">
        <v>0.25</v>
      </c>
    </row>
    <row r="384" spans="1:6">
      <c r="A384" s="275" t="s">
        <v>27</v>
      </c>
      <c r="B384" s="162">
        <v>17</v>
      </c>
      <c r="C384" s="6">
        <v>22</v>
      </c>
      <c r="D384" s="6">
        <f t="shared" si="7"/>
        <v>16.875</v>
      </c>
      <c r="E384" s="6">
        <v>0.25</v>
      </c>
    </row>
    <row r="385" spans="1:5">
      <c r="A385" s="275" t="s">
        <v>19</v>
      </c>
      <c r="B385" s="162">
        <v>16</v>
      </c>
      <c r="C385" s="6">
        <v>22</v>
      </c>
      <c r="D385" s="6">
        <f t="shared" si="7"/>
        <v>15.875</v>
      </c>
      <c r="E385" s="6">
        <v>0.25</v>
      </c>
    </row>
    <row r="386" spans="1:5" ht="29">
      <c r="A386" s="275" t="s">
        <v>18</v>
      </c>
      <c r="B386" s="162">
        <v>15</v>
      </c>
      <c r="C386" s="6">
        <v>22</v>
      </c>
      <c r="D386" s="6">
        <f t="shared" si="7"/>
        <v>14.875</v>
      </c>
      <c r="E386" s="6">
        <v>0.25</v>
      </c>
    </row>
    <row r="387" spans="1:5" ht="29">
      <c r="A387" s="275" t="s">
        <v>22</v>
      </c>
      <c r="B387" s="162">
        <v>14</v>
      </c>
      <c r="C387" s="6">
        <v>22</v>
      </c>
      <c r="D387" s="6">
        <f t="shared" si="7"/>
        <v>13.875</v>
      </c>
      <c r="E387" s="6">
        <v>0.25</v>
      </c>
    </row>
    <row r="388" spans="1:5">
      <c r="A388" s="275" t="s">
        <v>30</v>
      </c>
      <c r="B388" s="162">
        <v>13</v>
      </c>
      <c r="C388" s="6">
        <v>22</v>
      </c>
      <c r="D388" s="6">
        <f t="shared" si="7"/>
        <v>12.875</v>
      </c>
      <c r="E388" s="6">
        <v>0.25</v>
      </c>
    </row>
    <row r="389" spans="1:5">
      <c r="A389" s="275" t="s">
        <v>28</v>
      </c>
      <c r="B389" s="162">
        <v>12</v>
      </c>
      <c r="C389" s="6">
        <v>22</v>
      </c>
      <c r="D389" s="6">
        <f t="shared" si="7"/>
        <v>11.875</v>
      </c>
      <c r="E389" s="6">
        <v>0.25</v>
      </c>
    </row>
    <row r="390" spans="1:5">
      <c r="A390" s="275" t="s">
        <v>37</v>
      </c>
      <c r="B390" s="162">
        <v>11</v>
      </c>
      <c r="C390" s="6">
        <v>22</v>
      </c>
      <c r="D390" s="6">
        <f t="shared" si="7"/>
        <v>10.875</v>
      </c>
      <c r="E390" s="6">
        <v>0.25</v>
      </c>
    </row>
    <row r="391" spans="1:5">
      <c r="A391" s="275" t="s">
        <v>34</v>
      </c>
      <c r="B391" s="162">
        <v>10</v>
      </c>
      <c r="C391" s="6">
        <v>22</v>
      </c>
      <c r="D391" s="6">
        <f t="shared" si="7"/>
        <v>9.875</v>
      </c>
      <c r="E391" s="6">
        <v>0.25</v>
      </c>
    </row>
    <row r="392" spans="1:5">
      <c r="A392" s="275" t="s">
        <v>21</v>
      </c>
      <c r="B392" s="162">
        <v>9</v>
      </c>
      <c r="C392" s="6">
        <v>22</v>
      </c>
      <c r="D392" s="6">
        <f t="shared" si="7"/>
        <v>8.875</v>
      </c>
      <c r="E392" s="6">
        <v>0.25</v>
      </c>
    </row>
    <row r="393" spans="1:5" ht="29">
      <c r="A393" s="275" t="s">
        <v>31</v>
      </c>
      <c r="B393" s="162">
        <v>8</v>
      </c>
      <c r="C393" s="6">
        <v>22</v>
      </c>
      <c r="D393" s="6">
        <f t="shared" si="7"/>
        <v>7.875</v>
      </c>
      <c r="E393" s="6">
        <v>0.25</v>
      </c>
    </row>
    <row r="394" spans="1:5">
      <c r="A394" s="275" t="s">
        <v>20</v>
      </c>
      <c r="B394" s="162">
        <v>7</v>
      </c>
      <c r="C394" s="6">
        <v>22</v>
      </c>
      <c r="D394" s="6">
        <f t="shared" si="7"/>
        <v>6.875</v>
      </c>
      <c r="E394" s="6">
        <v>0.25</v>
      </c>
    </row>
    <row r="395" spans="1:5">
      <c r="A395" s="275" t="s">
        <v>35</v>
      </c>
      <c r="B395" s="162">
        <v>6</v>
      </c>
      <c r="C395" s="6">
        <v>22</v>
      </c>
      <c r="D395" s="6">
        <f t="shared" si="7"/>
        <v>5.875</v>
      </c>
      <c r="E395" s="6">
        <v>0.25</v>
      </c>
    </row>
    <row r="396" spans="1:5" ht="29">
      <c r="A396" s="275" t="s">
        <v>26</v>
      </c>
      <c r="B396" s="162">
        <v>5</v>
      </c>
      <c r="C396" s="6">
        <v>22</v>
      </c>
      <c r="D396" s="6">
        <f t="shared" si="7"/>
        <v>4.875</v>
      </c>
      <c r="E396" s="6">
        <v>0.25</v>
      </c>
    </row>
    <row r="397" spans="1:5">
      <c r="A397" s="275" t="s">
        <v>36</v>
      </c>
      <c r="B397" s="162">
        <v>4</v>
      </c>
      <c r="C397" s="6">
        <v>22</v>
      </c>
      <c r="D397" s="6">
        <f t="shared" si="7"/>
        <v>3.875</v>
      </c>
      <c r="E397" s="6">
        <v>0.25</v>
      </c>
    </row>
    <row r="398" spans="1:5" ht="29">
      <c r="A398" s="275" t="s">
        <v>38</v>
      </c>
      <c r="B398" s="162">
        <v>3</v>
      </c>
      <c r="C398" s="6">
        <v>22</v>
      </c>
      <c r="D398" s="6">
        <f t="shared" si="7"/>
        <v>2.875</v>
      </c>
      <c r="E398" s="6">
        <v>0.25</v>
      </c>
    </row>
    <row r="399" spans="1:5">
      <c r="A399" s="275" t="s">
        <v>32</v>
      </c>
      <c r="B399" s="162">
        <v>2</v>
      </c>
      <c r="C399" s="6">
        <v>22</v>
      </c>
      <c r="D399" s="6">
        <f t="shared" si="7"/>
        <v>1.875</v>
      </c>
      <c r="E399" s="6">
        <v>0.25</v>
      </c>
    </row>
    <row r="400" spans="1:5">
      <c r="A400" s="275" t="s">
        <v>29</v>
      </c>
      <c r="B400" s="162">
        <v>1</v>
      </c>
      <c r="C400" s="6">
        <v>22</v>
      </c>
      <c r="D400" s="6">
        <f t="shared" si="7"/>
        <v>0.875</v>
      </c>
      <c r="E400" s="6">
        <v>0.25</v>
      </c>
    </row>
    <row r="404" spans="1:6">
      <c r="A404" s="146" t="s">
        <v>34</v>
      </c>
      <c r="B404" s="162">
        <v>21</v>
      </c>
      <c r="C404" s="6">
        <v>22</v>
      </c>
      <c r="D404" s="6">
        <f t="shared" ref="D404:D424" si="8">B404-E404/2</f>
        <v>20.875</v>
      </c>
      <c r="E404" s="6">
        <v>0.25</v>
      </c>
      <c r="F404" s="354">
        <v>15.1</v>
      </c>
    </row>
    <row r="405" spans="1:6">
      <c r="A405" s="146" t="s">
        <v>31</v>
      </c>
      <c r="B405" s="162">
        <v>20</v>
      </c>
      <c r="C405" s="6">
        <v>22</v>
      </c>
      <c r="D405" s="6">
        <f t="shared" si="8"/>
        <v>19.875</v>
      </c>
      <c r="E405" s="6">
        <v>0.25</v>
      </c>
    </row>
    <row r="406" spans="1:6">
      <c r="A406" s="146" t="s">
        <v>27</v>
      </c>
      <c r="B406" s="162">
        <v>19</v>
      </c>
      <c r="C406" s="6">
        <v>22</v>
      </c>
      <c r="D406" s="6">
        <f t="shared" si="8"/>
        <v>18.875</v>
      </c>
      <c r="E406" s="6">
        <v>0.25</v>
      </c>
    </row>
    <row r="407" spans="1:6" ht="26">
      <c r="A407" s="146" t="s">
        <v>18</v>
      </c>
      <c r="B407" s="162">
        <v>18</v>
      </c>
      <c r="C407" s="6">
        <v>22</v>
      </c>
      <c r="D407" s="6">
        <f t="shared" si="8"/>
        <v>17.875</v>
      </c>
      <c r="E407" s="6">
        <v>0.25</v>
      </c>
    </row>
    <row r="408" spans="1:6">
      <c r="A408" s="146" t="s">
        <v>21</v>
      </c>
      <c r="B408" s="162">
        <v>17</v>
      </c>
      <c r="C408" s="6">
        <v>22</v>
      </c>
      <c r="D408" s="6">
        <f t="shared" si="8"/>
        <v>16.875</v>
      </c>
      <c r="E408" s="6">
        <v>0.25</v>
      </c>
    </row>
    <row r="409" spans="1:6" ht="26">
      <c r="A409" s="146" t="s">
        <v>38</v>
      </c>
      <c r="B409" s="162">
        <v>16</v>
      </c>
      <c r="C409" s="6">
        <v>22</v>
      </c>
      <c r="D409" s="6">
        <f t="shared" si="8"/>
        <v>15.875</v>
      </c>
      <c r="E409" s="6">
        <v>0.25</v>
      </c>
    </row>
    <row r="410" spans="1:6">
      <c r="A410" s="408" t="s">
        <v>35</v>
      </c>
      <c r="B410" s="162">
        <v>15</v>
      </c>
      <c r="C410" s="6">
        <v>22</v>
      </c>
      <c r="D410" s="6">
        <f t="shared" si="8"/>
        <v>14.875</v>
      </c>
      <c r="E410" s="6">
        <v>0.25</v>
      </c>
    </row>
    <row r="411" spans="1:6" ht="26">
      <c r="A411" s="146" t="s">
        <v>26</v>
      </c>
      <c r="B411" s="162">
        <v>14</v>
      </c>
      <c r="C411" s="6">
        <v>22</v>
      </c>
      <c r="D411" s="6">
        <f t="shared" si="8"/>
        <v>13.875</v>
      </c>
      <c r="E411" s="6">
        <v>0.25</v>
      </c>
    </row>
    <row r="412" spans="1:6">
      <c r="A412" s="146" t="s">
        <v>20</v>
      </c>
      <c r="B412" s="162">
        <v>13</v>
      </c>
      <c r="C412" s="6">
        <v>22</v>
      </c>
      <c r="D412" s="6">
        <f t="shared" si="8"/>
        <v>12.875</v>
      </c>
      <c r="E412" s="6">
        <v>0.25</v>
      </c>
    </row>
    <row r="413" spans="1:6">
      <c r="A413" s="146" t="s">
        <v>29</v>
      </c>
      <c r="B413" s="162">
        <v>12</v>
      </c>
      <c r="C413" s="6">
        <v>22</v>
      </c>
      <c r="D413" s="6">
        <f t="shared" si="8"/>
        <v>11.875</v>
      </c>
      <c r="E413" s="6">
        <v>0.25</v>
      </c>
    </row>
    <row r="414" spans="1:6">
      <c r="A414" s="146" t="s">
        <v>36</v>
      </c>
      <c r="B414" s="162">
        <v>11</v>
      </c>
      <c r="C414" s="6">
        <v>22</v>
      </c>
      <c r="D414" s="6">
        <f t="shared" si="8"/>
        <v>10.875</v>
      </c>
      <c r="E414" s="6">
        <v>0.25</v>
      </c>
    </row>
    <row r="415" spans="1:6">
      <c r="A415" s="146" t="s">
        <v>19</v>
      </c>
      <c r="B415" s="162">
        <v>10</v>
      </c>
      <c r="C415" s="6">
        <v>22</v>
      </c>
      <c r="D415" s="6">
        <f t="shared" si="8"/>
        <v>9.875</v>
      </c>
      <c r="E415" s="6">
        <v>0.25</v>
      </c>
    </row>
    <row r="416" spans="1:6" ht="26">
      <c r="A416" s="146" t="s">
        <v>22</v>
      </c>
      <c r="B416" s="162">
        <v>9</v>
      </c>
      <c r="C416" s="6">
        <v>22</v>
      </c>
      <c r="D416" s="6">
        <f t="shared" si="8"/>
        <v>8.875</v>
      </c>
      <c r="E416" s="6">
        <v>0.25</v>
      </c>
    </row>
    <row r="417" spans="1:6">
      <c r="A417" s="383" t="s">
        <v>37</v>
      </c>
      <c r="B417" s="162">
        <v>8</v>
      </c>
      <c r="C417" s="6">
        <v>22</v>
      </c>
      <c r="D417" s="6">
        <f t="shared" si="8"/>
        <v>7.875</v>
      </c>
      <c r="E417" s="6">
        <v>0.25</v>
      </c>
    </row>
    <row r="418" spans="1:6">
      <c r="A418" s="146" t="s">
        <v>30</v>
      </c>
      <c r="B418" s="162">
        <v>7</v>
      </c>
      <c r="C418" s="6">
        <v>22</v>
      </c>
      <c r="D418" s="6">
        <f t="shared" si="8"/>
        <v>6.875</v>
      </c>
      <c r="E418" s="6">
        <v>0.25</v>
      </c>
    </row>
    <row r="419" spans="1:6">
      <c r="A419" s="146" t="s">
        <v>32</v>
      </c>
      <c r="B419" s="162">
        <v>6</v>
      </c>
      <c r="C419" s="6">
        <v>22</v>
      </c>
      <c r="D419" s="6">
        <f t="shared" si="8"/>
        <v>5.875</v>
      </c>
      <c r="E419" s="6">
        <v>0.25</v>
      </c>
    </row>
    <row r="420" spans="1:6">
      <c r="A420" s="146" t="s">
        <v>28</v>
      </c>
      <c r="B420" s="162">
        <v>5</v>
      </c>
      <c r="C420" s="6">
        <v>22</v>
      </c>
      <c r="D420" s="6">
        <f t="shared" si="8"/>
        <v>4.875</v>
      </c>
      <c r="E420" s="6">
        <v>0.25</v>
      </c>
    </row>
    <row r="421" spans="1:6" ht="26">
      <c r="A421" s="146" t="s">
        <v>24</v>
      </c>
      <c r="B421" s="162">
        <v>4</v>
      </c>
      <c r="C421" s="6">
        <v>22</v>
      </c>
      <c r="D421" s="6">
        <f t="shared" si="8"/>
        <v>3.875</v>
      </c>
      <c r="E421" s="6">
        <v>0.25</v>
      </c>
    </row>
    <row r="422" spans="1:6">
      <c r="A422" s="146" t="s">
        <v>25</v>
      </c>
      <c r="B422" s="162">
        <v>3</v>
      </c>
      <c r="C422" s="6">
        <v>22</v>
      </c>
      <c r="D422" s="6">
        <f t="shared" si="8"/>
        <v>2.875</v>
      </c>
      <c r="E422" s="6">
        <v>0.25</v>
      </c>
    </row>
    <row r="423" spans="1:6">
      <c r="A423" s="146" t="s">
        <v>33</v>
      </c>
      <c r="B423" s="162">
        <v>2</v>
      </c>
      <c r="C423" s="6">
        <v>22</v>
      </c>
      <c r="D423" s="6">
        <f t="shared" si="8"/>
        <v>1.875</v>
      </c>
      <c r="E423" s="6">
        <v>0.25</v>
      </c>
    </row>
    <row r="424" spans="1:6">
      <c r="A424" s="146" t="s">
        <v>23</v>
      </c>
      <c r="B424" s="162">
        <v>1</v>
      </c>
      <c r="C424" s="6">
        <v>22</v>
      </c>
      <c r="D424" s="6">
        <f t="shared" si="8"/>
        <v>0.875</v>
      </c>
      <c r="E424" s="6">
        <v>0.25</v>
      </c>
    </row>
    <row r="426" spans="1:6">
      <c r="A426" s="275" t="s">
        <v>34</v>
      </c>
      <c r="B426" s="162">
        <v>21</v>
      </c>
      <c r="C426" s="6">
        <v>22</v>
      </c>
      <c r="D426" s="6">
        <f t="shared" ref="D426:D446" si="9">B426-E426/2</f>
        <v>20.875</v>
      </c>
      <c r="E426" s="6">
        <v>0.25</v>
      </c>
      <c r="F426" s="354">
        <v>15.2</v>
      </c>
    </row>
    <row r="427" spans="1:6" ht="29">
      <c r="A427" s="275" t="s">
        <v>31</v>
      </c>
      <c r="B427" s="162">
        <v>20</v>
      </c>
      <c r="C427" s="6">
        <v>22</v>
      </c>
      <c r="D427" s="6">
        <f t="shared" si="9"/>
        <v>19.875</v>
      </c>
      <c r="E427" s="6">
        <v>0.25</v>
      </c>
    </row>
    <row r="428" spans="1:6">
      <c r="A428" s="275" t="s">
        <v>27</v>
      </c>
      <c r="B428" s="162">
        <v>19</v>
      </c>
      <c r="C428" s="6">
        <v>22</v>
      </c>
      <c r="D428" s="6">
        <f t="shared" si="9"/>
        <v>18.875</v>
      </c>
      <c r="E428" s="6">
        <v>0.25</v>
      </c>
    </row>
    <row r="429" spans="1:6" ht="29">
      <c r="A429" s="275" t="s">
        <v>18</v>
      </c>
      <c r="B429" s="162">
        <v>18</v>
      </c>
      <c r="C429" s="6">
        <v>22</v>
      </c>
      <c r="D429" s="6">
        <f t="shared" si="9"/>
        <v>17.875</v>
      </c>
      <c r="E429" s="6">
        <v>0.25</v>
      </c>
    </row>
    <row r="430" spans="1:6">
      <c r="A430" s="275" t="s">
        <v>21</v>
      </c>
      <c r="B430" s="162">
        <v>17</v>
      </c>
      <c r="C430" s="6">
        <v>22</v>
      </c>
      <c r="D430" s="6">
        <f t="shared" si="9"/>
        <v>16.875</v>
      </c>
      <c r="E430" s="6">
        <v>0.25</v>
      </c>
    </row>
    <row r="431" spans="1:6" ht="29">
      <c r="A431" s="275" t="s">
        <v>38</v>
      </c>
      <c r="B431" s="162">
        <v>16</v>
      </c>
      <c r="C431" s="6">
        <v>22</v>
      </c>
      <c r="D431" s="6">
        <f t="shared" si="9"/>
        <v>15.875</v>
      </c>
      <c r="E431" s="6">
        <v>0.25</v>
      </c>
    </row>
    <row r="432" spans="1:6">
      <c r="A432" s="275" t="s">
        <v>35</v>
      </c>
      <c r="B432" s="162">
        <v>15</v>
      </c>
      <c r="C432" s="6">
        <v>22</v>
      </c>
      <c r="D432" s="6">
        <f t="shared" si="9"/>
        <v>14.875</v>
      </c>
      <c r="E432" s="6">
        <v>0.25</v>
      </c>
    </row>
    <row r="433" spans="1:5">
      <c r="A433" s="275" t="s">
        <v>20</v>
      </c>
      <c r="B433" s="162">
        <v>14</v>
      </c>
      <c r="C433" s="6">
        <v>22</v>
      </c>
      <c r="D433" s="6">
        <f t="shared" si="9"/>
        <v>13.875</v>
      </c>
      <c r="E433" s="6">
        <v>0.25</v>
      </c>
    </row>
    <row r="434" spans="1:5" ht="29">
      <c r="A434" s="275" t="s">
        <v>26</v>
      </c>
      <c r="B434" s="162">
        <v>13</v>
      </c>
      <c r="C434" s="6">
        <v>22</v>
      </c>
      <c r="D434" s="6">
        <f t="shared" si="9"/>
        <v>12.875</v>
      </c>
      <c r="E434" s="6">
        <v>0.25</v>
      </c>
    </row>
    <row r="435" spans="1:5">
      <c r="A435" s="275" t="s">
        <v>29</v>
      </c>
      <c r="B435" s="162">
        <v>12</v>
      </c>
      <c r="C435" s="6">
        <v>22</v>
      </c>
      <c r="D435" s="6">
        <f t="shared" si="9"/>
        <v>11.875</v>
      </c>
      <c r="E435" s="6">
        <v>0.25</v>
      </c>
    </row>
    <row r="436" spans="1:5" ht="29">
      <c r="A436" s="275" t="s">
        <v>22</v>
      </c>
      <c r="B436" s="162">
        <v>11</v>
      </c>
      <c r="C436" s="6">
        <v>22</v>
      </c>
      <c r="D436" s="6">
        <f t="shared" si="9"/>
        <v>10.875</v>
      </c>
      <c r="E436" s="6">
        <v>0.25</v>
      </c>
    </row>
    <row r="437" spans="1:5">
      <c r="A437" s="275" t="s">
        <v>19</v>
      </c>
      <c r="B437" s="162">
        <v>10</v>
      </c>
      <c r="C437" s="6">
        <v>22</v>
      </c>
      <c r="D437" s="6">
        <f t="shared" si="9"/>
        <v>9.875</v>
      </c>
      <c r="E437" s="6">
        <v>0.25</v>
      </c>
    </row>
    <row r="438" spans="1:5">
      <c r="A438" s="275" t="s">
        <v>32</v>
      </c>
      <c r="B438" s="162">
        <v>9</v>
      </c>
      <c r="C438" s="6">
        <v>22</v>
      </c>
      <c r="D438" s="6">
        <f t="shared" si="9"/>
        <v>8.875</v>
      </c>
      <c r="E438" s="6">
        <v>0.25</v>
      </c>
    </row>
    <row r="439" spans="1:5" ht="29">
      <c r="A439" s="275" t="s">
        <v>24</v>
      </c>
      <c r="B439" s="162">
        <v>8</v>
      </c>
      <c r="C439" s="6">
        <v>22</v>
      </c>
      <c r="D439" s="6">
        <f t="shared" si="9"/>
        <v>7.875</v>
      </c>
      <c r="E439" s="6">
        <v>0.25</v>
      </c>
    </row>
    <row r="440" spans="1:5">
      <c r="A440" s="275" t="s">
        <v>28</v>
      </c>
      <c r="B440" s="162">
        <v>7</v>
      </c>
      <c r="C440" s="6">
        <v>22</v>
      </c>
      <c r="D440" s="6">
        <f t="shared" si="9"/>
        <v>6.875</v>
      </c>
      <c r="E440" s="6">
        <v>0.25</v>
      </c>
    </row>
    <row r="441" spans="1:5">
      <c r="A441" s="275" t="s">
        <v>36</v>
      </c>
      <c r="B441" s="162">
        <v>6</v>
      </c>
      <c r="C441" s="6">
        <v>22</v>
      </c>
      <c r="D441" s="6">
        <f t="shared" si="9"/>
        <v>5.875</v>
      </c>
      <c r="E441" s="6">
        <v>0.25</v>
      </c>
    </row>
    <row r="442" spans="1:5">
      <c r="A442" s="275" t="s">
        <v>37</v>
      </c>
      <c r="B442" s="162">
        <v>5</v>
      </c>
      <c r="C442" s="6">
        <v>22</v>
      </c>
      <c r="D442" s="6">
        <f t="shared" si="9"/>
        <v>4.875</v>
      </c>
      <c r="E442" s="6">
        <v>0.25</v>
      </c>
    </row>
    <row r="443" spans="1:5" ht="29">
      <c r="A443" s="275" t="s">
        <v>25</v>
      </c>
      <c r="B443" s="162">
        <v>4</v>
      </c>
      <c r="C443" s="6">
        <v>22</v>
      </c>
      <c r="D443" s="6">
        <f t="shared" si="9"/>
        <v>3.875</v>
      </c>
      <c r="E443" s="6">
        <v>0.25</v>
      </c>
    </row>
    <row r="444" spans="1:5">
      <c r="A444" s="275" t="s">
        <v>33</v>
      </c>
      <c r="B444" s="162">
        <v>3</v>
      </c>
      <c r="C444" s="6">
        <v>22</v>
      </c>
      <c r="D444" s="6">
        <f t="shared" si="9"/>
        <v>2.875</v>
      </c>
      <c r="E444" s="6">
        <v>0.25</v>
      </c>
    </row>
    <row r="445" spans="1:5">
      <c r="A445" s="275" t="s">
        <v>23</v>
      </c>
      <c r="B445" s="162">
        <v>2</v>
      </c>
      <c r="C445" s="6">
        <v>22</v>
      </c>
      <c r="D445" s="6">
        <f t="shared" si="9"/>
        <v>1.875</v>
      </c>
      <c r="E445" s="6">
        <v>0.25</v>
      </c>
    </row>
    <row r="446" spans="1:5">
      <c r="A446" s="275" t="s">
        <v>30</v>
      </c>
      <c r="B446" s="162">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70" zoomScaleNormal="70" workbookViewId="0">
      <selection activeCell="E285" sqref="E285"/>
    </sheetView>
  </sheetViews>
  <sheetFormatPr defaultColWidth="8.81640625" defaultRowHeight="14.5"/>
  <cols>
    <col min="2" max="2" width="17.453125" customWidth="1"/>
    <col min="3" max="3" width="9.453125" customWidth="1"/>
    <col min="4" max="4" width="10.1796875" customWidth="1"/>
    <col min="5" max="5" width="9.7265625" customWidth="1"/>
    <col min="6" max="6" width="9" customWidth="1"/>
    <col min="7" max="7" width="10.453125" customWidth="1"/>
    <col min="8" max="8" width="8.453125" customWidth="1"/>
    <col min="9" max="9" width="10.26953125" customWidth="1"/>
    <col min="10" max="10" width="8.1796875" customWidth="1"/>
    <col min="11" max="11" width="10.26953125" customWidth="1"/>
    <col min="12" max="12" width="7.81640625" customWidth="1"/>
    <col min="13" max="13" width="11.26953125" customWidth="1"/>
    <col min="14" max="14" width="7.453125" customWidth="1"/>
  </cols>
  <sheetData>
    <row r="1" spans="1:16" s="74" customFormat="1">
      <c r="A1" s="409" t="s">
        <v>448</v>
      </c>
      <c r="B1" s="409"/>
      <c r="C1" s="409"/>
      <c r="D1" s="409"/>
      <c r="E1" s="409"/>
      <c r="F1" s="409"/>
      <c r="G1" s="409"/>
      <c r="H1" s="139"/>
    </row>
    <row r="2" spans="1:16" s="163" customFormat="1"/>
    <row r="3" spans="1:16" s="163" customFormat="1"/>
    <row r="4" spans="1:16" s="31" customFormat="1" ht="36">
      <c r="B4" s="72"/>
      <c r="C4" s="72" t="s">
        <v>45</v>
      </c>
      <c r="D4" s="72" t="s">
        <v>46</v>
      </c>
      <c r="E4" s="72" t="s">
        <v>384</v>
      </c>
      <c r="F4" s="72" t="s">
        <v>46</v>
      </c>
      <c r="G4" s="72" t="s">
        <v>47</v>
      </c>
      <c r="H4" s="71" t="s">
        <v>46</v>
      </c>
      <c r="I4" s="73" t="s">
        <v>48</v>
      </c>
      <c r="J4" s="72" t="s">
        <v>46</v>
      </c>
      <c r="K4" s="73" t="s">
        <v>49</v>
      </c>
      <c r="L4" s="72" t="s">
        <v>46</v>
      </c>
      <c r="M4" s="73" t="s">
        <v>50</v>
      </c>
      <c r="N4" s="72" t="s">
        <v>46</v>
      </c>
      <c r="O4" s="73" t="s">
        <v>51</v>
      </c>
      <c r="P4" s="72" t="s">
        <v>46</v>
      </c>
    </row>
    <row r="5" spans="1:16" s="163" customFormat="1">
      <c r="B5" s="279" t="s">
        <v>35</v>
      </c>
      <c r="C5" s="219">
        <v>0.66800000000000004</v>
      </c>
      <c r="D5" s="279">
        <v>2.2000000000000002</v>
      </c>
      <c r="E5" s="219">
        <v>0.16400000000000001</v>
      </c>
      <c r="F5" s="279">
        <v>0.5</v>
      </c>
      <c r="G5" s="219">
        <v>1.0999999999999999E-2</v>
      </c>
      <c r="H5" s="279">
        <v>0.5</v>
      </c>
      <c r="I5" s="219">
        <v>0.09</v>
      </c>
      <c r="J5" s="279">
        <v>0.3</v>
      </c>
      <c r="K5" s="279" t="s">
        <v>204</v>
      </c>
      <c r="L5" s="279" t="s">
        <v>204</v>
      </c>
      <c r="M5" s="219">
        <v>0.105</v>
      </c>
      <c r="N5" s="279">
        <v>1.9</v>
      </c>
      <c r="O5" s="219">
        <v>0.19400000000000001</v>
      </c>
      <c r="P5" s="279" t="s">
        <v>664</v>
      </c>
    </row>
    <row r="6" spans="1:16" s="163" customFormat="1">
      <c r="B6" s="279" t="s">
        <v>23</v>
      </c>
      <c r="C6" s="219">
        <v>0.74299999999999999</v>
      </c>
      <c r="D6" s="279">
        <v>0.7</v>
      </c>
      <c r="E6" s="273">
        <v>7.0000000000000007E-2</v>
      </c>
      <c r="F6">
        <v>0.4</v>
      </c>
      <c r="G6" s="219">
        <v>4.0000000000000001E-3</v>
      </c>
      <c r="H6" s="279">
        <v>0.1</v>
      </c>
      <c r="I6" s="219">
        <v>0.18</v>
      </c>
      <c r="J6" s="279">
        <v>0.2</v>
      </c>
      <c r="K6" s="219">
        <v>2E-3</v>
      </c>
      <c r="L6" s="279">
        <v>0.1</v>
      </c>
      <c r="M6" s="219">
        <v>3.4000000000000002E-2</v>
      </c>
      <c r="N6" s="279">
        <v>0.7</v>
      </c>
      <c r="O6" s="219">
        <v>0.21</v>
      </c>
      <c r="P6" s="279" t="s">
        <v>664</v>
      </c>
    </row>
    <row r="7" spans="1:16" s="163" customFormat="1">
      <c r="B7" s="279" t="s">
        <v>22</v>
      </c>
      <c r="C7" s="219">
        <v>0.749</v>
      </c>
      <c r="D7" s="279">
        <v>0.9</v>
      </c>
      <c r="E7" s="219">
        <v>0.19700000000000001</v>
      </c>
      <c r="F7" s="279">
        <v>0.4</v>
      </c>
      <c r="G7" s="219">
        <v>8.0000000000000002E-3</v>
      </c>
      <c r="H7" s="279">
        <v>0.4</v>
      </c>
      <c r="I7" s="219">
        <v>6.4000000000000001E-2</v>
      </c>
      <c r="J7" s="279">
        <v>0.3</v>
      </c>
      <c r="K7" s="219">
        <v>2E-3</v>
      </c>
      <c r="L7" s="279">
        <v>0.1</v>
      </c>
      <c r="M7" s="219">
        <v>2.5000000000000001E-2</v>
      </c>
      <c r="N7" s="279">
        <v>0.6</v>
      </c>
      <c r="O7" s="219">
        <v>8.5000000000000006E-2</v>
      </c>
      <c r="P7" s="279" t="s">
        <v>664</v>
      </c>
    </row>
    <row r="8" spans="1:16" s="163" customFormat="1">
      <c r="B8" s="279" t="s">
        <v>32</v>
      </c>
      <c r="C8" s="219">
        <v>0.65700000000000003</v>
      </c>
      <c r="D8" s="279">
        <v>1.2</v>
      </c>
      <c r="E8" s="219">
        <v>0.21299999999999999</v>
      </c>
      <c r="F8" s="279">
        <v>0.6</v>
      </c>
      <c r="G8" s="219">
        <v>5.0000000000000001E-3</v>
      </c>
      <c r="H8" s="279">
        <v>0.1</v>
      </c>
      <c r="I8" s="219">
        <v>6.6000000000000003E-2</v>
      </c>
      <c r="J8" s="279">
        <v>0.2</v>
      </c>
      <c r="K8" s="219">
        <v>1E-3</v>
      </c>
      <c r="L8" s="279">
        <v>0.1</v>
      </c>
      <c r="M8" s="219">
        <v>0.09</v>
      </c>
      <c r="N8" s="279">
        <v>1.2</v>
      </c>
      <c r="O8" s="219">
        <v>0.17599999999999999</v>
      </c>
      <c r="P8" s="279" t="s">
        <v>664</v>
      </c>
    </row>
    <row r="9" spans="1:16" s="163" customFormat="1">
      <c r="B9" s="279" t="s">
        <v>31</v>
      </c>
      <c r="C9" s="219">
        <v>0.93500000000000005</v>
      </c>
      <c r="D9" s="279">
        <v>1.7</v>
      </c>
      <c r="E9" s="219">
        <v>5.3999999999999999E-2</v>
      </c>
      <c r="F9" s="279">
        <v>1.2</v>
      </c>
      <c r="G9" s="279" t="s">
        <v>204</v>
      </c>
      <c r="H9" s="279" t="s">
        <v>204</v>
      </c>
      <c r="I9" s="219">
        <v>1.0999999999999999E-2</v>
      </c>
      <c r="J9" s="279">
        <v>0.7</v>
      </c>
      <c r="K9" s="279" t="s">
        <v>204</v>
      </c>
      <c r="L9" s="279" t="s">
        <v>204</v>
      </c>
      <c r="M9" s="219">
        <v>1.4999999999999999E-2</v>
      </c>
      <c r="N9" s="279">
        <v>1.1000000000000001</v>
      </c>
      <c r="O9" s="219">
        <v>8.1000000000000003E-2</v>
      </c>
      <c r="P9" s="279" t="s">
        <v>664</v>
      </c>
    </row>
    <row r="10" spans="1:16" s="163" customFormat="1">
      <c r="B10" s="279" t="s">
        <v>38</v>
      </c>
      <c r="C10" s="219">
        <v>0.68799999999999994</v>
      </c>
      <c r="D10" s="279">
        <v>2.9</v>
      </c>
      <c r="E10" s="219">
        <v>0.23699999999999999</v>
      </c>
      <c r="F10" s="279">
        <v>1.6</v>
      </c>
      <c r="G10" s="219">
        <v>2.1999999999999999E-2</v>
      </c>
      <c r="H10" s="279">
        <v>0.9</v>
      </c>
      <c r="I10" s="219">
        <v>2.5999999999999999E-2</v>
      </c>
      <c r="J10" s="279">
        <v>0.9</v>
      </c>
      <c r="K10" s="219">
        <v>1E-3</v>
      </c>
      <c r="L10" s="279">
        <v>0.1</v>
      </c>
      <c r="M10" s="219">
        <v>8.2000000000000003E-2</v>
      </c>
      <c r="N10" s="279">
        <v>2.5</v>
      </c>
      <c r="O10" s="219">
        <v>0.318</v>
      </c>
      <c r="P10" s="279" t="s">
        <v>664</v>
      </c>
    </row>
    <row r="11" spans="1:16" s="163" customFormat="1">
      <c r="B11" s="33" t="s">
        <v>33</v>
      </c>
      <c r="C11" s="220">
        <v>0.46600000000000003</v>
      </c>
      <c r="D11" s="33">
        <v>1.1000000000000001</v>
      </c>
      <c r="E11" s="220">
        <v>0.41899999999999998</v>
      </c>
      <c r="F11" s="33">
        <v>0.6</v>
      </c>
      <c r="G11" s="220">
        <v>6.0000000000000001E-3</v>
      </c>
      <c r="H11" s="33">
        <v>0.2</v>
      </c>
      <c r="I11" s="220">
        <v>6.5000000000000002E-2</v>
      </c>
      <c r="J11" s="33">
        <v>0.2</v>
      </c>
      <c r="K11" s="220">
        <v>1E-3</v>
      </c>
      <c r="L11" s="33">
        <v>0.1</v>
      </c>
      <c r="M11" s="220">
        <v>7.8E-2</v>
      </c>
      <c r="N11" s="33">
        <v>1.1000000000000001</v>
      </c>
      <c r="O11" s="220">
        <v>0.23799999999999999</v>
      </c>
      <c r="P11" s="33" t="s">
        <v>664</v>
      </c>
    </row>
    <row r="12" spans="1:16" s="163" customFormat="1">
      <c r="B12" s="279" t="s">
        <v>26</v>
      </c>
      <c r="C12" s="219">
        <v>0.83299999999999996</v>
      </c>
      <c r="D12" s="279">
        <v>0.9</v>
      </c>
      <c r="E12" s="219">
        <v>0.128</v>
      </c>
      <c r="F12" s="279">
        <v>0.4</v>
      </c>
      <c r="G12" s="219">
        <v>5.0000000000000001E-3</v>
      </c>
      <c r="H12" s="279">
        <v>0.3</v>
      </c>
      <c r="I12" s="219">
        <v>3.9E-2</v>
      </c>
      <c r="J12" s="279">
        <v>0.3</v>
      </c>
      <c r="K12" s="279" t="s">
        <v>204</v>
      </c>
      <c r="L12" s="279" t="s">
        <v>204</v>
      </c>
      <c r="M12" s="219">
        <v>2.8000000000000001E-2</v>
      </c>
      <c r="N12" s="279">
        <v>0.7</v>
      </c>
      <c r="O12" s="219">
        <v>6.7000000000000004E-2</v>
      </c>
      <c r="P12" s="279" t="s">
        <v>664</v>
      </c>
    </row>
    <row r="13" spans="1:16" s="163" customFormat="1">
      <c r="B13" s="279" t="s">
        <v>36</v>
      </c>
      <c r="C13" s="219">
        <v>0.59499999999999997</v>
      </c>
      <c r="D13" s="279">
        <v>1.4</v>
      </c>
      <c r="E13" s="219">
        <v>0.14899999999999999</v>
      </c>
      <c r="F13" s="279">
        <v>0.7</v>
      </c>
      <c r="G13" s="219">
        <v>1.4E-2</v>
      </c>
      <c r="H13" s="279">
        <v>0.6</v>
      </c>
      <c r="I13" s="219">
        <v>0.17100000000000001</v>
      </c>
      <c r="J13" s="279">
        <v>0.3</v>
      </c>
      <c r="K13" s="219">
        <v>1E-3</v>
      </c>
      <c r="L13" s="279">
        <v>0.1</v>
      </c>
      <c r="M13" s="219">
        <v>0.11600000000000001</v>
      </c>
      <c r="N13" s="279">
        <v>1.3</v>
      </c>
      <c r="O13" s="219">
        <v>0.42699999999999999</v>
      </c>
      <c r="P13" s="279" t="s">
        <v>664</v>
      </c>
    </row>
    <row r="14" spans="1:16" s="163" customFormat="1">
      <c r="B14" s="279" t="s">
        <v>18</v>
      </c>
      <c r="C14" s="219">
        <v>0.90900000000000003</v>
      </c>
      <c r="D14" s="279">
        <v>1.5</v>
      </c>
      <c r="E14" s="219">
        <v>2.8000000000000001E-2</v>
      </c>
      <c r="F14" s="279">
        <v>0.1</v>
      </c>
      <c r="G14" s="219">
        <v>5.0000000000000001E-3</v>
      </c>
      <c r="H14" s="279">
        <v>0.4</v>
      </c>
      <c r="I14" s="219">
        <v>5.1999999999999998E-2</v>
      </c>
      <c r="J14" s="279">
        <v>0.4</v>
      </c>
      <c r="K14" s="279" t="s">
        <v>204</v>
      </c>
      <c r="L14" s="279" t="s">
        <v>204</v>
      </c>
      <c r="M14" s="219">
        <v>2.1000000000000001E-2</v>
      </c>
      <c r="N14" s="279">
        <v>1.5</v>
      </c>
      <c r="O14" s="219">
        <v>7.0000000000000007E-2</v>
      </c>
      <c r="P14" s="279" t="s">
        <v>664</v>
      </c>
    </row>
    <row r="15" spans="1:16" s="163" customFormat="1">
      <c r="B15" s="279" t="s">
        <v>29</v>
      </c>
      <c r="C15" s="219">
        <v>0.61599999999999999</v>
      </c>
      <c r="D15" s="279">
        <v>1.3</v>
      </c>
      <c r="E15" s="219">
        <v>0.215</v>
      </c>
      <c r="F15" s="279">
        <v>0.6</v>
      </c>
      <c r="G15" s="219">
        <v>6.0000000000000001E-3</v>
      </c>
      <c r="H15" s="279">
        <v>0.4</v>
      </c>
      <c r="I15" s="219">
        <v>0.127</v>
      </c>
      <c r="J15" s="279">
        <v>0.2</v>
      </c>
      <c r="K15" s="279" t="s">
        <v>204</v>
      </c>
      <c r="L15" s="279" t="s">
        <v>204</v>
      </c>
      <c r="M15" s="219">
        <v>0.06</v>
      </c>
      <c r="N15" s="279">
        <v>1.2</v>
      </c>
      <c r="O15" s="219">
        <v>0.185</v>
      </c>
      <c r="P15" s="279" t="s">
        <v>664</v>
      </c>
    </row>
    <row r="16" spans="1:16" s="163" customFormat="1">
      <c r="B16" s="279" t="s">
        <v>25</v>
      </c>
      <c r="C16" s="219">
        <v>0.57699999999999996</v>
      </c>
      <c r="D16" s="279">
        <v>1</v>
      </c>
      <c r="E16" s="219">
        <v>0.11899999999999999</v>
      </c>
      <c r="F16" s="279">
        <v>0.5</v>
      </c>
      <c r="G16" s="219">
        <v>8.0000000000000002E-3</v>
      </c>
      <c r="H16" s="279">
        <v>0.3</v>
      </c>
      <c r="I16" s="219">
        <v>0.25600000000000001</v>
      </c>
      <c r="J16" s="279">
        <v>0.2</v>
      </c>
      <c r="K16" s="219">
        <v>2E-3</v>
      </c>
      <c r="L16" s="279">
        <v>0.1</v>
      </c>
      <c r="M16" s="219">
        <v>7.6999999999999999E-2</v>
      </c>
      <c r="N16" s="279">
        <v>1.1000000000000001</v>
      </c>
      <c r="O16" s="219">
        <v>0.221</v>
      </c>
      <c r="P16" s="279" t="s">
        <v>664</v>
      </c>
    </row>
    <row r="17" spans="1:16" s="163" customFormat="1">
      <c r="B17" s="279" t="s">
        <v>24</v>
      </c>
      <c r="C17" s="219">
        <v>0.84399999999999997</v>
      </c>
      <c r="D17" s="279">
        <v>0.6</v>
      </c>
      <c r="E17" s="219">
        <v>8.3000000000000004E-2</v>
      </c>
      <c r="F17" s="279">
        <v>0.4</v>
      </c>
      <c r="G17" s="219">
        <v>4.0000000000000001E-3</v>
      </c>
      <c r="H17" s="279">
        <v>0.1</v>
      </c>
      <c r="I17" s="219">
        <v>6.2E-2</v>
      </c>
      <c r="J17" s="279">
        <v>0.1</v>
      </c>
      <c r="K17" s="219">
        <v>0</v>
      </c>
      <c r="L17" s="279">
        <v>0.1</v>
      </c>
      <c r="M17" s="219">
        <v>2.9000000000000001E-2</v>
      </c>
      <c r="N17" s="279">
        <v>0.7</v>
      </c>
      <c r="O17" s="219">
        <v>0.111</v>
      </c>
      <c r="P17" s="279" t="s">
        <v>664</v>
      </c>
    </row>
    <row r="18" spans="1:16" s="163" customFormat="1">
      <c r="B18" s="279" t="s">
        <v>19</v>
      </c>
      <c r="C18" s="219">
        <v>0.83299999999999996</v>
      </c>
      <c r="D18" s="279">
        <v>0.8</v>
      </c>
      <c r="E18" s="219">
        <v>4.2000000000000003E-2</v>
      </c>
      <c r="F18" s="279">
        <v>0.4</v>
      </c>
      <c r="G18" s="219">
        <v>5.0000000000000001E-3</v>
      </c>
      <c r="H18" s="279">
        <v>0.4</v>
      </c>
      <c r="I18" s="219">
        <v>0.12</v>
      </c>
      <c r="J18" s="279">
        <v>0.2</v>
      </c>
      <c r="K18" s="219">
        <v>1E-3</v>
      </c>
      <c r="L18" s="279">
        <v>0.1</v>
      </c>
      <c r="M18" s="219">
        <v>2.1000000000000001E-2</v>
      </c>
      <c r="N18" s="279">
        <v>0.8</v>
      </c>
      <c r="O18" s="219">
        <v>0.13900000000000001</v>
      </c>
      <c r="P18" s="279" t="s">
        <v>664</v>
      </c>
    </row>
    <row r="19" spans="1:16" s="163" customFormat="1">
      <c r="B19" s="279" t="s">
        <v>30</v>
      </c>
      <c r="C19" s="219">
        <v>0.93300000000000005</v>
      </c>
      <c r="D19" s="279">
        <v>0.7</v>
      </c>
      <c r="E19" s="219">
        <v>0.04</v>
      </c>
      <c r="F19" s="279">
        <v>0.2</v>
      </c>
      <c r="G19" s="219">
        <v>3.0000000000000001E-3</v>
      </c>
      <c r="H19" s="279">
        <v>0.2</v>
      </c>
      <c r="I19" s="219">
        <v>2.3E-2</v>
      </c>
      <c r="J19" s="279">
        <v>0.1</v>
      </c>
      <c r="K19" s="219">
        <v>1E-3</v>
      </c>
      <c r="L19" s="279">
        <v>0.1</v>
      </c>
      <c r="M19" s="219">
        <v>2.1000000000000001E-2</v>
      </c>
      <c r="N19" s="279">
        <v>0.7</v>
      </c>
      <c r="O19" s="219">
        <v>9.5000000000000001E-2</v>
      </c>
      <c r="P19" s="279" t="s">
        <v>664</v>
      </c>
    </row>
    <row r="20" spans="1:16" s="163" customFormat="1">
      <c r="B20" s="279" t="s">
        <v>37</v>
      </c>
      <c r="C20" s="219">
        <v>0.68400000000000005</v>
      </c>
      <c r="D20" s="279">
        <v>1.4</v>
      </c>
      <c r="E20" s="219">
        <v>0.123</v>
      </c>
      <c r="F20" s="279">
        <v>0.4</v>
      </c>
      <c r="G20" s="219">
        <v>4.0000000000000001E-3</v>
      </c>
      <c r="H20" s="279">
        <v>0.2</v>
      </c>
      <c r="I20" s="219">
        <v>6.0999999999999999E-2</v>
      </c>
      <c r="J20" s="279">
        <v>0.2</v>
      </c>
      <c r="K20" s="219">
        <v>2E-3</v>
      </c>
      <c r="L20" s="279">
        <v>0.1</v>
      </c>
      <c r="M20" s="219">
        <v>0.15</v>
      </c>
      <c r="N20" s="279">
        <v>1.4</v>
      </c>
      <c r="O20" s="219">
        <v>0.42899999999999999</v>
      </c>
      <c r="P20" s="279" t="s">
        <v>664</v>
      </c>
    </row>
    <row r="21" spans="1:16" s="163" customFormat="1">
      <c r="B21" s="279" t="s">
        <v>34</v>
      </c>
      <c r="C21" s="219">
        <v>0.82599999999999996</v>
      </c>
      <c r="D21" s="279">
        <v>2</v>
      </c>
      <c r="E21" s="219">
        <v>0.158</v>
      </c>
      <c r="F21" s="279">
        <v>1.1000000000000001</v>
      </c>
      <c r="G21" s="219">
        <v>8.9999999999999993E-3</v>
      </c>
      <c r="H21" s="279">
        <v>0.6</v>
      </c>
      <c r="I21" s="219">
        <v>1.7000000000000001E-2</v>
      </c>
      <c r="J21" s="279">
        <v>0.6</v>
      </c>
      <c r="K21" s="279" t="s">
        <v>204</v>
      </c>
      <c r="L21" s="279" t="s">
        <v>204</v>
      </c>
      <c r="M21" s="219">
        <v>2.5999999999999999E-2</v>
      </c>
      <c r="N21" s="279">
        <v>1.5</v>
      </c>
      <c r="O21" s="219">
        <v>9.8000000000000004E-2</v>
      </c>
      <c r="P21" s="279" t="s">
        <v>664</v>
      </c>
    </row>
    <row r="22" spans="1:16" s="163" customFormat="1">
      <c r="B22" s="279" t="s">
        <v>20</v>
      </c>
      <c r="C22" s="219">
        <v>0.628</v>
      </c>
      <c r="D22" s="279">
        <v>1.6</v>
      </c>
      <c r="E22" s="219">
        <v>0.108</v>
      </c>
      <c r="F22" s="279">
        <v>0.7</v>
      </c>
      <c r="G22" s="219">
        <v>8.0000000000000002E-3</v>
      </c>
      <c r="H22" s="279">
        <v>0.4</v>
      </c>
      <c r="I22" s="219">
        <v>0.19600000000000001</v>
      </c>
      <c r="J22" s="279">
        <v>0.3</v>
      </c>
      <c r="K22" s="279" t="s">
        <v>204</v>
      </c>
      <c r="L22" s="279" t="s">
        <v>204</v>
      </c>
      <c r="M22" s="219">
        <v>8.5000000000000006E-2</v>
      </c>
      <c r="N22" s="279">
        <v>1.8</v>
      </c>
      <c r="O22" s="219">
        <v>0.152</v>
      </c>
      <c r="P22" s="279" t="s">
        <v>664</v>
      </c>
    </row>
    <row r="23" spans="1:16" s="163" customFormat="1">
      <c r="B23" s="279" t="s">
        <v>21</v>
      </c>
      <c r="C23" s="219">
        <v>0.95099999999999996</v>
      </c>
      <c r="D23" s="279">
        <v>0.7</v>
      </c>
      <c r="E23" s="219">
        <v>3.1E-2</v>
      </c>
      <c r="F23" s="279">
        <v>0.4</v>
      </c>
      <c r="G23" s="219">
        <v>2E-3</v>
      </c>
      <c r="H23" s="279">
        <v>0.2</v>
      </c>
      <c r="I23" s="219">
        <v>2.9000000000000001E-2</v>
      </c>
      <c r="J23" s="279">
        <v>0.1</v>
      </c>
      <c r="K23" s="279" t="s">
        <v>204</v>
      </c>
      <c r="L23" s="279" t="s">
        <v>204</v>
      </c>
      <c r="M23" s="219">
        <v>8.9999999999999993E-3</v>
      </c>
      <c r="N23" s="279">
        <v>0.5</v>
      </c>
      <c r="O23" s="219">
        <v>9.1999999999999998E-2</v>
      </c>
      <c r="P23" s="279" t="s">
        <v>664</v>
      </c>
    </row>
    <row r="24" spans="1:16" s="163" customFormat="1">
      <c r="B24" s="279" t="s">
        <v>28</v>
      </c>
      <c r="C24" s="219">
        <v>0.52400000000000002</v>
      </c>
      <c r="D24" s="279">
        <v>1.5</v>
      </c>
      <c r="E24" s="219">
        <v>0.23</v>
      </c>
      <c r="F24" s="279">
        <v>0.6</v>
      </c>
      <c r="G24" s="219">
        <v>5.0000000000000001E-3</v>
      </c>
      <c r="H24" s="279">
        <v>0.2</v>
      </c>
      <c r="I24" s="219">
        <v>6.5000000000000002E-2</v>
      </c>
      <c r="J24" s="279">
        <v>0.3</v>
      </c>
      <c r="K24" s="279" t="s">
        <v>204</v>
      </c>
      <c r="L24" s="279" t="s">
        <v>204</v>
      </c>
      <c r="M24" s="219">
        <v>0.21</v>
      </c>
      <c r="N24" s="279">
        <v>1.6</v>
      </c>
      <c r="O24" s="219">
        <v>0.32800000000000001</v>
      </c>
      <c r="P24" s="279" t="s">
        <v>664</v>
      </c>
    </row>
    <row r="25" spans="1:16" s="163" customFormat="1">
      <c r="B25" s="279" t="s">
        <v>27</v>
      </c>
      <c r="C25" s="219">
        <v>0.90300000000000002</v>
      </c>
      <c r="D25" s="279">
        <v>1.2</v>
      </c>
      <c r="E25" s="219">
        <v>6.0999999999999999E-2</v>
      </c>
      <c r="F25" s="279">
        <v>0.7</v>
      </c>
      <c r="G25" s="279" t="s">
        <v>204</v>
      </c>
      <c r="H25" s="279" t="s">
        <v>204</v>
      </c>
      <c r="I25" s="219">
        <v>3.5000000000000003E-2</v>
      </c>
      <c r="J25" s="279">
        <v>0.6</v>
      </c>
      <c r="K25" s="279" t="s">
        <v>204</v>
      </c>
      <c r="L25" s="279" t="s">
        <v>204</v>
      </c>
      <c r="M25" s="219">
        <v>3.1E-2</v>
      </c>
      <c r="N25" s="279">
        <v>1.5</v>
      </c>
      <c r="O25" s="219">
        <v>0.10199999999999999</v>
      </c>
      <c r="P25" s="279" t="s">
        <v>664</v>
      </c>
    </row>
    <row r="26" spans="1:16" s="163" customFormat="1">
      <c r="B26" s="82" t="s">
        <v>52</v>
      </c>
      <c r="C26" s="219">
        <v>0.69499999999999995</v>
      </c>
      <c r="D26" s="279">
        <v>0.3</v>
      </c>
      <c r="E26" s="219">
        <v>0.151</v>
      </c>
      <c r="F26" s="279">
        <v>0.1</v>
      </c>
      <c r="G26" s="219">
        <v>6.0000000000000001E-3</v>
      </c>
      <c r="H26" s="279">
        <v>0.1</v>
      </c>
      <c r="I26" s="219">
        <v>0.107</v>
      </c>
      <c r="J26" s="279">
        <v>0.1</v>
      </c>
      <c r="K26" s="219">
        <v>1E-3</v>
      </c>
      <c r="L26" s="279">
        <v>0.1</v>
      </c>
      <c r="M26" s="219">
        <v>7.0999999999999994E-2</v>
      </c>
      <c r="N26" s="279">
        <v>0.3</v>
      </c>
      <c r="O26" s="219">
        <v>0.20899999999999999</v>
      </c>
      <c r="P26" s="279" t="s">
        <v>664</v>
      </c>
    </row>
    <row r="27" spans="1:16" s="163" customFormat="1">
      <c r="A27" s="6"/>
      <c r="B27" s="33" t="s">
        <v>33</v>
      </c>
      <c r="C27" s="220">
        <v>0.46600000000000003</v>
      </c>
      <c r="D27" s="33">
        <v>1.1000000000000001</v>
      </c>
      <c r="E27" s="220">
        <v>0.41899999999999998</v>
      </c>
      <c r="F27" s="33">
        <v>0.6</v>
      </c>
      <c r="G27" s="220">
        <v>6.0000000000000001E-3</v>
      </c>
      <c r="H27" s="33">
        <v>0.2</v>
      </c>
      <c r="I27" s="220">
        <v>6.5000000000000002E-2</v>
      </c>
      <c r="J27" s="33">
        <v>0.2</v>
      </c>
      <c r="K27" s="220">
        <v>1E-3</v>
      </c>
      <c r="L27" s="33">
        <v>0.1</v>
      </c>
      <c r="M27" s="220">
        <v>7.8E-2</v>
      </c>
      <c r="N27" s="33">
        <v>1.1000000000000001</v>
      </c>
      <c r="O27" s="220">
        <v>0.23799999999999999</v>
      </c>
      <c r="P27" s="33" t="s">
        <v>664</v>
      </c>
    </row>
    <row r="28" spans="1:16" s="163" customFormat="1" ht="26.15" customHeight="1">
      <c r="A28" s="410" t="s">
        <v>449</v>
      </c>
      <c r="B28" s="410"/>
      <c r="C28" s="410"/>
      <c r="D28" s="410"/>
      <c r="E28" s="410"/>
      <c r="F28" s="410"/>
      <c r="G28" s="410"/>
      <c r="H28" s="140"/>
    </row>
    <row r="29" spans="1:16" s="163" customFormat="1">
      <c r="A29" s="410" t="s">
        <v>53</v>
      </c>
      <c r="B29" s="410"/>
      <c r="C29" s="410"/>
      <c r="D29" s="410"/>
      <c r="E29" s="410"/>
      <c r="F29" s="410"/>
      <c r="G29" s="410"/>
      <c r="H29" s="218"/>
    </row>
    <row r="30" spans="1:16" s="163" customFormat="1">
      <c r="A30" s="218"/>
      <c r="B30" s="218"/>
      <c r="C30" s="218"/>
      <c r="D30" s="218"/>
      <c r="E30" s="218"/>
      <c r="F30" s="218"/>
      <c r="G30" s="218"/>
      <c r="H30" s="218"/>
    </row>
    <row r="31" spans="1:16" s="74" customFormat="1">
      <c r="A31" s="409" t="s">
        <v>354</v>
      </c>
      <c r="B31" s="409"/>
      <c r="C31" s="409"/>
      <c r="D31" s="409"/>
      <c r="E31" s="409"/>
      <c r="F31" s="409"/>
      <c r="G31" s="409"/>
      <c r="H31" s="139"/>
    </row>
    <row r="34" spans="1:16" s="31" customFormat="1" ht="36">
      <c r="B34" s="72"/>
      <c r="C34" s="72" t="s">
        <v>54</v>
      </c>
      <c r="D34" s="72" t="s">
        <v>46</v>
      </c>
      <c r="E34" s="71" t="s">
        <v>383</v>
      </c>
      <c r="F34" s="72" t="s">
        <v>46</v>
      </c>
      <c r="G34" s="72" t="s">
        <v>47</v>
      </c>
      <c r="H34" s="72" t="s">
        <v>46</v>
      </c>
      <c r="I34" s="73" t="s">
        <v>48</v>
      </c>
      <c r="J34" s="72" t="s">
        <v>46</v>
      </c>
      <c r="K34" s="73" t="s">
        <v>49</v>
      </c>
      <c r="L34" s="72" t="s">
        <v>46</v>
      </c>
      <c r="M34" s="73" t="s">
        <v>50</v>
      </c>
      <c r="N34" s="72" t="s">
        <v>46</v>
      </c>
      <c r="O34" s="73" t="s">
        <v>51</v>
      </c>
      <c r="P34" s="72" t="s">
        <v>46</v>
      </c>
    </row>
    <row r="35" spans="1:16">
      <c r="A35" s="163"/>
      <c r="B35" s="66">
        <v>2015</v>
      </c>
      <c r="C35" s="207">
        <v>0.438</v>
      </c>
      <c r="D35" s="211">
        <v>0.9</v>
      </c>
      <c r="E35" s="144">
        <v>0.40799999999999997</v>
      </c>
      <c r="F35" s="211">
        <v>0.5</v>
      </c>
      <c r="G35" s="207">
        <v>7.0000000000000001E-3</v>
      </c>
      <c r="H35" s="303">
        <v>0.2</v>
      </c>
      <c r="I35" s="207">
        <v>0.06</v>
      </c>
      <c r="J35" s="211">
        <v>0.2</v>
      </c>
      <c r="K35" s="207">
        <v>2E-3</v>
      </c>
      <c r="L35" s="211">
        <v>0.1</v>
      </c>
      <c r="M35" s="207">
        <v>0.115</v>
      </c>
      <c r="N35" s="211">
        <v>1</v>
      </c>
      <c r="O35" s="207">
        <v>0.224</v>
      </c>
      <c r="P35" s="211" t="s">
        <v>204</v>
      </c>
    </row>
    <row r="36" spans="1:16">
      <c r="A36" s="163"/>
      <c r="B36" s="67">
        <v>2016</v>
      </c>
      <c r="C36" s="207">
        <v>0.46700000000000003</v>
      </c>
      <c r="D36" s="211">
        <v>0.9</v>
      </c>
      <c r="E36" s="144">
        <v>0.41499999999999998</v>
      </c>
      <c r="F36" s="211">
        <v>0.5</v>
      </c>
      <c r="G36" s="207">
        <v>6.0000000000000001E-3</v>
      </c>
      <c r="H36" s="303">
        <v>0.2</v>
      </c>
      <c r="I36" s="207">
        <v>0.06</v>
      </c>
      <c r="J36" s="211">
        <v>0.2</v>
      </c>
      <c r="K36" s="207">
        <v>2E-3</v>
      </c>
      <c r="L36" s="211">
        <v>0.1</v>
      </c>
      <c r="M36" s="207">
        <v>0.08</v>
      </c>
      <c r="N36" s="211">
        <v>0.8</v>
      </c>
      <c r="O36" s="207">
        <v>0.22700000000000001</v>
      </c>
      <c r="P36" s="211" t="s">
        <v>204</v>
      </c>
    </row>
    <row r="37" spans="1:16">
      <c r="A37" s="163"/>
      <c r="B37" s="67">
        <v>2017</v>
      </c>
      <c r="C37" s="207">
        <v>0.44800000000000001</v>
      </c>
      <c r="D37" s="211">
        <v>0.9</v>
      </c>
      <c r="E37" s="144">
        <v>0.41099999999999998</v>
      </c>
      <c r="F37" s="211">
        <v>0.5</v>
      </c>
      <c r="G37" s="207">
        <v>3.0000000000000001E-3</v>
      </c>
      <c r="H37" s="303">
        <v>0.1</v>
      </c>
      <c r="I37" s="207">
        <v>6.0999999999999999E-2</v>
      </c>
      <c r="J37" s="211">
        <v>0.1</v>
      </c>
      <c r="K37" s="207">
        <v>2E-3</v>
      </c>
      <c r="L37" s="211">
        <v>0.1</v>
      </c>
      <c r="M37" s="207">
        <v>0.1</v>
      </c>
      <c r="N37" s="211">
        <v>0.9</v>
      </c>
      <c r="O37" s="207">
        <v>0.23200000000000001</v>
      </c>
      <c r="P37" s="211" t="s">
        <v>204</v>
      </c>
    </row>
    <row r="38" spans="1:16">
      <c r="A38" s="163"/>
      <c r="B38" s="67">
        <v>2018</v>
      </c>
      <c r="C38" s="207">
        <v>0.42699999999999999</v>
      </c>
      <c r="D38" s="275">
        <v>1</v>
      </c>
      <c r="E38" s="273">
        <v>0.41099999999999998</v>
      </c>
      <c r="F38" s="275">
        <v>0.7</v>
      </c>
      <c r="G38" s="207">
        <v>5.0000000000000001E-3</v>
      </c>
      <c r="H38" s="303">
        <v>0.2</v>
      </c>
      <c r="I38" s="207">
        <v>6.5000000000000002E-2</v>
      </c>
      <c r="J38" s="275">
        <v>0.2</v>
      </c>
      <c r="K38" s="207">
        <v>2E-3</v>
      </c>
      <c r="L38" s="275">
        <v>0.1</v>
      </c>
      <c r="M38" s="207">
        <v>0.11600000000000001</v>
      </c>
      <c r="N38" s="275">
        <v>1.2</v>
      </c>
      <c r="O38" s="207">
        <v>0.23499999999999999</v>
      </c>
      <c r="P38" s="275" t="s">
        <v>204</v>
      </c>
    </row>
    <row r="39" spans="1:16">
      <c r="A39" s="163"/>
      <c r="B39" s="67">
        <v>2019</v>
      </c>
      <c r="C39" s="265">
        <v>0.46600000000000003</v>
      </c>
      <c r="D39" s="264">
        <v>1.1000000000000001</v>
      </c>
      <c r="E39" s="265">
        <v>0.41899999999999998</v>
      </c>
      <c r="F39" s="264">
        <v>0.6</v>
      </c>
      <c r="G39" s="265">
        <v>6.0000000000000001E-3</v>
      </c>
      <c r="H39" s="264">
        <v>0.2</v>
      </c>
      <c r="I39" s="265">
        <v>6.5000000000000002E-2</v>
      </c>
      <c r="J39" s="264">
        <v>0.2</v>
      </c>
      <c r="K39" s="265">
        <v>1E-3</v>
      </c>
      <c r="L39" s="264">
        <v>0.1</v>
      </c>
      <c r="M39" s="265">
        <v>7.8E-2</v>
      </c>
      <c r="N39" s="264">
        <v>1.1000000000000001</v>
      </c>
      <c r="O39" s="265">
        <v>0.23799999999999999</v>
      </c>
      <c r="P39" s="275" t="s">
        <v>204</v>
      </c>
    </row>
    <row r="40" spans="1:16">
      <c r="A40" s="6"/>
      <c r="B40" s="6"/>
      <c r="C40" s="6"/>
      <c r="D40" s="6"/>
      <c r="E40" s="6"/>
      <c r="F40" s="6"/>
      <c r="G40" s="6"/>
      <c r="H40" s="6"/>
      <c r="I40" s="6"/>
      <c r="J40" s="163"/>
      <c r="K40" s="163"/>
      <c r="L40" s="163"/>
      <c r="M40" s="163"/>
      <c r="N40" s="163"/>
      <c r="O40" s="163"/>
    </row>
    <row r="41" spans="1:16" ht="23.9" customHeight="1">
      <c r="A41" s="410" t="s">
        <v>450</v>
      </c>
      <c r="B41" s="410"/>
      <c r="C41" s="410"/>
      <c r="D41" s="410"/>
      <c r="E41" s="410"/>
      <c r="F41" s="410"/>
      <c r="G41" s="410"/>
      <c r="H41" s="140"/>
      <c r="I41" s="163"/>
      <c r="J41" s="163"/>
      <c r="K41" s="163"/>
      <c r="L41" s="163"/>
      <c r="M41" s="163"/>
      <c r="N41" s="163"/>
    </row>
    <row r="42" spans="1:16">
      <c r="A42" s="410" t="s">
        <v>53</v>
      </c>
      <c r="B42" s="410"/>
      <c r="C42" s="410"/>
      <c r="D42" s="410"/>
      <c r="E42" s="410"/>
      <c r="F42" s="410"/>
      <c r="G42" s="410"/>
      <c r="H42" s="186"/>
      <c r="I42" s="163"/>
      <c r="J42" s="163"/>
      <c r="K42" s="163"/>
      <c r="L42" s="163"/>
      <c r="M42" s="163"/>
      <c r="N42" s="163"/>
    </row>
    <row r="43" spans="1:16">
      <c r="A43" s="186"/>
      <c r="B43" s="186"/>
      <c r="C43" s="186"/>
      <c r="D43" s="186"/>
      <c r="E43" s="186"/>
      <c r="F43" s="186"/>
      <c r="G43" s="186"/>
      <c r="H43" s="186"/>
      <c r="I43" s="163"/>
      <c r="J43" s="163"/>
      <c r="K43" s="163"/>
      <c r="L43" s="163"/>
      <c r="M43" s="163"/>
      <c r="N43" s="163"/>
    </row>
    <row r="44" spans="1:16" s="74" customFormat="1">
      <c r="A44" s="409" t="s">
        <v>451</v>
      </c>
      <c r="B44" s="409"/>
      <c r="C44" s="409"/>
      <c r="D44" s="409"/>
      <c r="E44" s="409"/>
      <c r="F44" s="409"/>
      <c r="G44" s="409"/>
      <c r="H44" s="139"/>
    </row>
    <row r="45" spans="1:16">
      <c r="A45" s="186"/>
      <c r="B45" s="186"/>
      <c r="C45" s="186"/>
      <c r="D45" s="186"/>
      <c r="E45" s="186"/>
      <c r="F45" s="186"/>
      <c r="G45" s="186"/>
      <c r="H45" s="186"/>
      <c r="I45" s="163"/>
      <c r="J45" s="163"/>
      <c r="K45" s="163"/>
      <c r="L45" s="163"/>
      <c r="M45" s="163"/>
      <c r="N45" s="163"/>
    </row>
    <row r="46" spans="1:16" s="31" customFormat="1" ht="36">
      <c r="B46" s="72"/>
      <c r="C46" s="72" t="s">
        <v>45</v>
      </c>
      <c r="D46" s="72" t="s">
        <v>46</v>
      </c>
      <c r="E46" s="284" t="s">
        <v>383</v>
      </c>
      <c r="F46" s="72" t="s">
        <v>46</v>
      </c>
      <c r="G46" s="72" t="s">
        <v>47</v>
      </c>
      <c r="H46" s="284" t="s">
        <v>389</v>
      </c>
      <c r="I46" s="73" t="s">
        <v>48</v>
      </c>
      <c r="J46" s="72" t="s">
        <v>46</v>
      </c>
      <c r="K46" s="73" t="s">
        <v>49</v>
      </c>
      <c r="L46" s="72" t="s">
        <v>46</v>
      </c>
      <c r="M46" s="73" t="s">
        <v>50</v>
      </c>
      <c r="N46" s="72" t="s">
        <v>46</v>
      </c>
      <c r="O46" s="73" t="s">
        <v>51</v>
      </c>
      <c r="P46" s="72" t="s">
        <v>46</v>
      </c>
    </row>
    <row r="47" spans="1:16" s="31" customFormat="1">
      <c r="A47" s="31" t="s">
        <v>359</v>
      </c>
      <c r="B47" s="163" t="s">
        <v>292</v>
      </c>
      <c r="C47" s="273">
        <v>0.96</v>
      </c>
      <c r="D47" s="267">
        <v>1.7</v>
      </c>
      <c r="E47" s="273">
        <v>4.0000000000000001E-3</v>
      </c>
      <c r="F47" s="267">
        <v>0.6</v>
      </c>
      <c r="G47" s="273">
        <v>4.0000000000000001E-3</v>
      </c>
      <c r="H47" s="267">
        <v>0.6</v>
      </c>
      <c r="I47" s="273">
        <v>3.9E-2</v>
      </c>
      <c r="J47" s="267">
        <v>2.2000000000000002</v>
      </c>
      <c r="K47" s="273">
        <v>0</v>
      </c>
      <c r="L47" s="267">
        <v>0.5</v>
      </c>
      <c r="M47" s="273">
        <v>9.0000000000000011E-3</v>
      </c>
      <c r="N47" s="267">
        <v>0.7</v>
      </c>
      <c r="O47" s="273">
        <v>0.109</v>
      </c>
      <c r="P47" s="267">
        <v>2.8</v>
      </c>
    </row>
    <row r="48" spans="1:16" s="31" customFormat="1">
      <c r="A48" s="31" t="s">
        <v>360</v>
      </c>
      <c r="B48" s="163" t="s">
        <v>295</v>
      </c>
      <c r="C48" s="273">
        <v>0.7</v>
      </c>
      <c r="D48" s="267">
        <v>1.9</v>
      </c>
      <c r="E48" s="273">
        <v>0.02</v>
      </c>
      <c r="F48" s="267">
        <v>0.9</v>
      </c>
      <c r="G48" s="273">
        <v>2E-3</v>
      </c>
      <c r="H48" s="267">
        <v>0.3</v>
      </c>
      <c r="I48" s="273">
        <v>0.27600000000000002</v>
      </c>
      <c r="J48" s="267">
        <v>1.8</v>
      </c>
      <c r="K48" s="273">
        <v>3.0000000000000001E-3</v>
      </c>
      <c r="L48" s="267">
        <v>0.3</v>
      </c>
      <c r="M48" s="273">
        <v>1.7000000000000001E-2</v>
      </c>
      <c r="N48" s="267">
        <v>1</v>
      </c>
      <c r="O48" s="273">
        <v>3.4000000000000002E-2</v>
      </c>
      <c r="P48" s="267">
        <v>1.2</v>
      </c>
    </row>
    <row r="49" spans="1:17" s="31" customFormat="1">
      <c r="A49" s="31" t="s">
        <v>361</v>
      </c>
      <c r="B49" s="163" t="s">
        <v>290</v>
      </c>
      <c r="C49" s="273">
        <v>4.4999999999999998E-2</v>
      </c>
      <c r="D49" s="267">
        <v>0.9</v>
      </c>
      <c r="E49" s="273">
        <v>0.86</v>
      </c>
      <c r="F49" s="267">
        <v>1.5</v>
      </c>
      <c r="G49" s="273">
        <v>8.0000000000000002E-3</v>
      </c>
      <c r="H49" s="267">
        <v>0.5</v>
      </c>
      <c r="I49" s="273">
        <v>2.2000000000000002E-2</v>
      </c>
      <c r="J49" s="267">
        <v>0.6</v>
      </c>
      <c r="K49" s="273">
        <v>1E-3</v>
      </c>
      <c r="L49" s="267">
        <v>0.1</v>
      </c>
      <c r="M49" s="273">
        <v>8.199999999999999E-2</v>
      </c>
      <c r="N49" s="267">
        <v>1.3</v>
      </c>
      <c r="O49" s="273">
        <v>0.11199999999999999</v>
      </c>
      <c r="P49" s="267">
        <v>1.4</v>
      </c>
    </row>
    <row r="50" spans="1:17">
      <c r="A50" s="287"/>
      <c r="B50" s="163" t="s">
        <v>292</v>
      </c>
      <c r="C50" s="273">
        <v>0.96</v>
      </c>
      <c r="D50" s="267">
        <v>1.7</v>
      </c>
      <c r="E50" s="273">
        <v>4.0000000000000001E-3</v>
      </c>
      <c r="F50" s="267">
        <v>0.6</v>
      </c>
      <c r="G50" s="273">
        <v>4.0000000000000001E-3</v>
      </c>
      <c r="H50" s="267">
        <v>0.6</v>
      </c>
      <c r="I50" s="273">
        <v>3.9E-2</v>
      </c>
      <c r="J50" s="267">
        <v>2.2000000000000002</v>
      </c>
      <c r="K50" s="273">
        <v>0</v>
      </c>
      <c r="L50" s="267">
        <v>0.5</v>
      </c>
      <c r="M50" s="273">
        <v>9.0000000000000011E-3</v>
      </c>
      <c r="N50" s="267">
        <v>0.7</v>
      </c>
      <c r="O50" s="273">
        <v>0.109</v>
      </c>
      <c r="P50" s="267">
        <v>2.8</v>
      </c>
    </row>
    <row r="51" spans="1:17">
      <c r="A51" s="186"/>
      <c r="B51" s="163" t="s">
        <v>291</v>
      </c>
      <c r="C51" s="273">
        <v>0.95799999999999996</v>
      </c>
      <c r="D51" s="267">
        <v>1.8</v>
      </c>
      <c r="E51" s="273">
        <v>0.01</v>
      </c>
      <c r="F51" s="267">
        <v>1.1000000000000001</v>
      </c>
      <c r="G51" s="273">
        <v>4.0000000000000001E-3</v>
      </c>
      <c r="H51" s="267">
        <v>0.6</v>
      </c>
      <c r="I51" s="273">
        <v>5.2999999999999999E-2</v>
      </c>
      <c r="J51" s="267">
        <v>2.2000000000000002</v>
      </c>
      <c r="K51" s="273">
        <v>0</v>
      </c>
      <c r="L51" s="267">
        <v>1.6</v>
      </c>
      <c r="M51" s="273">
        <v>2E-3</v>
      </c>
      <c r="N51" s="267">
        <v>0.3</v>
      </c>
      <c r="O51" s="273">
        <v>8.199999999999999E-2</v>
      </c>
      <c r="P51" s="267">
        <v>2.9</v>
      </c>
      <c r="Q51" s="267"/>
    </row>
    <row r="52" spans="1:17">
      <c r="A52" s="186"/>
      <c r="B52" s="163" t="s">
        <v>305</v>
      </c>
      <c r="C52" s="273">
        <v>0.93200000000000005</v>
      </c>
      <c r="D52" s="267">
        <v>1.9</v>
      </c>
      <c r="E52" s="273">
        <v>0.02</v>
      </c>
      <c r="F52" s="267">
        <v>0.8</v>
      </c>
      <c r="G52" s="273">
        <v>0</v>
      </c>
      <c r="H52" s="267">
        <v>0.3</v>
      </c>
      <c r="I52" s="273">
        <v>4.9000000000000002E-2</v>
      </c>
      <c r="J52" s="267">
        <v>1.8</v>
      </c>
      <c r="K52" s="273">
        <v>0</v>
      </c>
      <c r="L52" s="267">
        <v>0.3</v>
      </c>
      <c r="M52" s="273">
        <v>0.01</v>
      </c>
      <c r="N52" s="267">
        <v>0.8</v>
      </c>
      <c r="O52" s="273">
        <v>7.0999999999999994E-2</v>
      </c>
      <c r="P52" s="267">
        <v>2.9</v>
      </c>
      <c r="Q52" s="267"/>
    </row>
    <row r="53" spans="1:17">
      <c r="A53" s="287"/>
      <c r="B53" s="163" t="s">
        <v>304</v>
      </c>
      <c r="C53" s="273">
        <v>0.92099999999999993</v>
      </c>
      <c r="D53" s="267">
        <v>3.5</v>
      </c>
      <c r="E53" s="273">
        <v>0.02</v>
      </c>
      <c r="F53" s="267">
        <v>1.3</v>
      </c>
      <c r="G53" s="273">
        <v>0.01</v>
      </c>
      <c r="H53" s="267">
        <v>1.2</v>
      </c>
      <c r="I53" s="273">
        <v>5.4000000000000006E-2</v>
      </c>
      <c r="J53" s="267">
        <v>3.3</v>
      </c>
      <c r="K53" s="273">
        <v>0</v>
      </c>
      <c r="L53" s="267">
        <v>0.3</v>
      </c>
      <c r="M53" s="273">
        <v>6.9999999999999993E-3</v>
      </c>
      <c r="N53" s="267">
        <v>0.5</v>
      </c>
      <c r="O53" s="273">
        <v>6.9000000000000006E-2</v>
      </c>
      <c r="P53" s="267">
        <v>1.5</v>
      </c>
      <c r="Q53" s="267"/>
    </row>
    <row r="54" spans="1:17">
      <c r="A54" s="186"/>
      <c r="B54" s="163" t="s">
        <v>300</v>
      </c>
      <c r="C54" s="273">
        <v>0.9</v>
      </c>
      <c r="D54" s="267">
        <v>2.9</v>
      </c>
      <c r="E54" s="273">
        <v>6.9999999999999993E-3</v>
      </c>
      <c r="F54" s="267">
        <v>1.1000000000000001</v>
      </c>
      <c r="G54" s="273">
        <v>0</v>
      </c>
      <c r="H54" s="267">
        <v>0.5</v>
      </c>
      <c r="I54" s="273">
        <v>0.11199999999999999</v>
      </c>
      <c r="J54" s="267">
        <v>2.7</v>
      </c>
      <c r="K54" s="273">
        <v>0</v>
      </c>
      <c r="L54" s="267">
        <v>0.5</v>
      </c>
      <c r="M54" s="273">
        <v>0</v>
      </c>
      <c r="N54" s="267">
        <v>0.5</v>
      </c>
      <c r="O54" s="273">
        <v>3.9E-2</v>
      </c>
      <c r="P54" s="267">
        <v>3.2</v>
      </c>
      <c r="Q54" s="267"/>
    </row>
    <row r="55" spans="1:17">
      <c r="A55" s="186"/>
      <c r="B55" s="163" t="s">
        <v>302</v>
      </c>
      <c r="C55" s="273">
        <v>0.89900000000000002</v>
      </c>
      <c r="D55" s="267">
        <v>4.3</v>
      </c>
      <c r="E55" s="273">
        <v>2.3E-2</v>
      </c>
      <c r="F55" s="267">
        <v>2.8</v>
      </c>
      <c r="G55" s="273">
        <v>6.9999999999999993E-3</v>
      </c>
      <c r="H55" s="267">
        <v>1.1000000000000001</v>
      </c>
      <c r="I55" s="273">
        <v>8.5999999999999993E-2</v>
      </c>
      <c r="J55" s="267">
        <v>3.9</v>
      </c>
      <c r="K55" s="273">
        <v>9.0000000000000011E-3</v>
      </c>
      <c r="L55" s="267">
        <v>1.2</v>
      </c>
      <c r="M55" s="273">
        <v>1.7000000000000001E-2</v>
      </c>
      <c r="N55" s="267">
        <v>2.2999999999999998</v>
      </c>
      <c r="O55" s="273">
        <v>6.3E-2</v>
      </c>
      <c r="P55" s="267">
        <v>3.2</v>
      </c>
      <c r="Q55" s="267"/>
    </row>
    <row r="56" spans="1:17">
      <c r="A56" s="186"/>
      <c r="B56" s="163" t="s">
        <v>293</v>
      </c>
      <c r="C56" s="273">
        <v>0.88800000000000001</v>
      </c>
      <c r="D56" s="267">
        <v>3.5</v>
      </c>
      <c r="E56" s="273">
        <v>8.5999999999999993E-2</v>
      </c>
      <c r="F56" s="267">
        <v>4.7</v>
      </c>
      <c r="G56" s="273">
        <v>0</v>
      </c>
      <c r="H56" s="267">
        <v>0.5</v>
      </c>
      <c r="I56" s="273">
        <v>9.6999999999999989E-2</v>
      </c>
      <c r="J56" s="267">
        <v>3.5</v>
      </c>
      <c r="K56" s="273">
        <v>0</v>
      </c>
      <c r="L56" s="267">
        <v>0.5</v>
      </c>
      <c r="M56" s="273">
        <v>4.0000000000000001E-3</v>
      </c>
      <c r="N56" s="267">
        <v>0.4</v>
      </c>
      <c r="O56" s="273">
        <v>7.2000000000000008E-2</v>
      </c>
      <c r="P56" s="267">
        <v>3.7</v>
      </c>
      <c r="Q56" s="267"/>
    </row>
    <row r="57" spans="1:17">
      <c r="A57" s="287"/>
      <c r="B57" s="163" t="s">
        <v>287</v>
      </c>
      <c r="C57" s="273">
        <v>0.878</v>
      </c>
      <c r="D57" s="267">
        <v>3.2</v>
      </c>
      <c r="E57" s="273">
        <v>4.0999999999999995E-2</v>
      </c>
      <c r="F57" s="267">
        <v>1.8</v>
      </c>
      <c r="G57" s="273">
        <v>6.9999999999999993E-3</v>
      </c>
      <c r="H57" s="267">
        <v>0.9</v>
      </c>
      <c r="I57" s="273">
        <v>6.0999999999999999E-2</v>
      </c>
      <c r="J57" s="267">
        <v>2.6</v>
      </c>
      <c r="K57" s="273">
        <v>1E-3</v>
      </c>
      <c r="L57" s="267">
        <v>0.1</v>
      </c>
      <c r="M57" s="273">
        <v>2.3E-2</v>
      </c>
      <c r="N57" s="267">
        <v>1.5</v>
      </c>
      <c r="O57" s="273">
        <v>0.105</v>
      </c>
      <c r="P57" s="267">
        <v>3.1</v>
      </c>
      <c r="Q57" s="267"/>
    </row>
    <row r="58" spans="1:17" s="163" customFormat="1">
      <c r="A58" s="198"/>
      <c r="B58" s="163" t="s">
        <v>288</v>
      </c>
      <c r="C58" s="273">
        <v>0.877</v>
      </c>
      <c r="D58" s="267">
        <v>1.7</v>
      </c>
      <c r="E58" s="273">
        <v>4.2999999999999997E-2</v>
      </c>
      <c r="F58" s="267">
        <v>1.5</v>
      </c>
      <c r="G58" s="273">
        <v>2E-3</v>
      </c>
      <c r="H58" s="267">
        <v>0.3</v>
      </c>
      <c r="I58" s="273">
        <v>8.8000000000000009E-2</v>
      </c>
      <c r="J58" s="267">
        <v>1.4</v>
      </c>
      <c r="K58" s="273">
        <v>1E-3</v>
      </c>
      <c r="L58" s="267">
        <v>0.2</v>
      </c>
      <c r="M58" s="273">
        <v>2E-3</v>
      </c>
      <c r="N58" s="267">
        <v>0.3</v>
      </c>
      <c r="O58" s="273">
        <v>0.06</v>
      </c>
      <c r="P58" s="267">
        <v>1.7</v>
      </c>
      <c r="Q58" s="267"/>
    </row>
    <row r="59" spans="1:17" s="163" customFormat="1">
      <c r="A59" s="198"/>
      <c r="B59" s="163" t="s">
        <v>301</v>
      </c>
      <c r="C59" s="273">
        <v>0.82</v>
      </c>
      <c r="D59" s="267">
        <v>1.8</v>
      </c>
      <c r="E59" s="273">
        <v>3.7999999999999999E-2</v>
      </c>
      <c r="F59" s="267">
        <v>1.1000000000000001</v>
      </c>
      <c r="G59" s="273">
        <v>9.0000000000000011E-3</v>
      </c>
      <c r="H59" s="267">
        <v>0.6</v>
      </c>
      <c r="I59" s="273">
        <v>0.122</v>
      </c>
      <c r="J59" s="267">
        <v>1.4</v>
      </c>
      <c r="K59" s="273">
        <v>1E-3</v>
      </c>
      <c r="L59" s="267">
        <v>0.1</v>
      </c>
      <c r="M59" s="273">
        <v>4.4999999999999998E-2</v>
      </c>
      <c r="N59" s="267">
        <v>1.2</v>
      </c>
      <c r="O59" s="273">
        <v>0.17899999999999999</v>
      </c>
      <c r="P59" s="267">
        <v>2.4</v>
      </c>
      <c r="Q59" s="267"/>
    </row>
    <row r="60" spans="1:17" s="163" customFormat="1">
      <c r="A60" s="198"/>
      <c r="B60" s="163" t="s">
        <v>298</v>
      </c>
      <c r="C60" s="273">
        <v>0.71400000000000008</v>
      </c>
      <c r="D60" s="267">
        <v>2.1</v>
      </c>
      <c r="E60" s="273">
        <v>0.25</v>
      </c>
      <c r="F60" s="267">
        <v>2.1</v>
      </c>
      <c r="G60" s="273">
        <v>8.0000000000000002E-3</v>
      </c>
      <c r="H60" s="267">
        <v>0.5</v>
      </c>
      <c r="I60" s="273">
        <v>5.5999999999999994E-2</v>
      </c>
      <c r="J60" s="267">
        <v>1.1000000000000001</v>
      </c>
      <c r="K60" s="273">
        <v>3.0000000000000001E-3</v>
      </c>
      <c r="L60" s="267">
        <v>0.2</v>
      </c>
      <c r="M60" s="273">
        <v>2.5000000000000001E-2</v>
      </c>
      <c r="N60" s="267">
        <v>0.8</v>
      </c>
      <c r="O60" s="273">
        <v>0.10400000000000001</v>
      </c>
      <c r="P60" s="267">
        <v>1.9</v>
      </c>
      <c r="Q60" s="267"/>
    </row>
    <row r="61" spans="1:17" s="163" customFormat="1">
      <c r="A61" s="198"/>
      <c r="B61" s="163" t="s">
        <v>295</v>
      </c>
      <c r="C61" s="273">
        <v>0.7</v>
      </c>
      <c r="D61" s="267">
        <v>1.9</v>
      </c>
      <c r="E61" s="273">
        <v>0.02</v>
      </c>
      <c r="F61" s="267">
        <v>0.9</v>
      </c>
      <c r="G61" s="273">
        <v>2E-3</v>
      </c>
      <c r="H61" s="267">
        <v>0.3</v>
      </c>
      <c r="I61" s="273">
        <v>0.27600000000000002</v>
      </c>
      <c r="J61" s="267">
        <v>1.8</v>
      </c>
      <c r="K61" s="273">
        <v>3.0000000000000001E-3</v>
      </c>
      <c r="L61" s="267">
        <v>0.3</v>
      </c>
      <c r="M61" s="273">
        <v>1.7000000000000001E-2</v>
      </c>
      <c r="N61" s="267">
        <v>1</v>
      </c>
      <c r="O61" s="273">
        <v>3.4000000000000002E-2</v>
      </c>
      <c r="P61" s="267">
        <v>1.2</v>
      </c>
      <c r="Q61" s="267"/>
    </row>
    <row r="62" spans="1:17" s="163" customFormat="1">
      <c r="A62" s="198"/>
      <c r="B62" s="163" t="s">
        <v>297</v>
      </c>
      <c r="C62" s="273">
        <v>0.68799999999999994</v>
      </c>
      <c r="D62" s="267">
        <v>2.5</v>
      </c>
      <c r="E62" s="273">
        <v>3.5000000000000003E-2</v>
      </c>
      <c r="F62" s="267">
        <v>1.7</v>
      </c>
      <c r="G62" s="273">
        <v>9.0000000000000011E-3</v>
      </c>
      <c r="H62" s="267">
        <v>0.8</v>
      </c>
      <c r="I62" s="273">
        <v>0.26600000000000001</v>
      </c>
      <c r="J62" s="267">
        <v>2</v>
      </c>
      <c r="K62" s="273">
        <v>0</v>
      </c>
      <c r="L62" s="267">
        <v>0.2</v>
      </c>
      <c r="M62" s="273">
        <v>3.6000000000000004E-2</v>
      </c>
      <c r="N62" s="267">
        <v>2</v>
      </c>
      <c r="O62" s="273">
        <v>5.0999999999999997E-2</v>
      </c>
      <c r="P62" s="267">
        <v>1.6</v>
      </c>
      <c r="Q62" s="267"/>
    </row>
    <row r="63" spans="1:17" s="163" customFormat="1">
      <c r="A63" s="198"/>
      <c r="B63" s="163" t="s">
        <v>303</v>
      </c>
      <c r="C63" s="273">
        <v>0.68599999999999994</v>
      </c>
      <c r="D63" s="267">
        <v>2.5</v>
      </c>
      <c r="E63" s="273">
        <v>0.27500000000000002</v>
      </c>
      <c r="F63" s="267">
        <v>2.5</v>
      </c>
      <c r="G63" s="273">
        <v>3.0000000000000001E-3</v>
      </c>
      <c r="H63" s="267">
        <v>0.2</v>
      </c>
      <c r="I63" s="273">
        <v>6.7000000000000004E-2</v>
      </c>
      <c r="J63" s="267">
        <v>1.3</v>
      </c>
      <c r="K63" s="273">
        <v>5.0000000000000001E-3</v>
      </c>
      <c r="L63" s="267">
        <v>0.5</v>
      </c>
      <c r="M63" s="273">
        <v>9.0000000000000011E-3</v>
      </c>
      <c r="N63" s="267">
        <v>0.6</v>
      </c>
      <c r="O63" s="273">
        <v>6.3E-2</v>
      </c>
      <c r="P63" s="267">
        <v>1.4</v>
      </c>
      <c r="Q63" s="267"/>
    </row>
    <row r="64" spans="1:17">
      <c r="A64" s="186"/>
      <c r="B64" s="163" t="s">
        <v>285</v>
      </c>
      <c r="C64" s="273">
        <v>0.66</v>
      </c>
      <c r="D64" s="267">
        <v>2.8</v>
      </c>
      <c r="E64" s="273">
        <v>0.112</v>
      </c>
      <c r="F64" s="267">
        <v>2.2000000000000002</v>
      </c>
      <c r="G64" s="273">
        <v>0.01</v>
      </c>
      <c r="H64" s="250">
        <v>0.5</v>
      </c>
      <c r="I64" s="273">
        <v>0.11800000000000001</v>
      </c>
      <c r="J64" s="267">
        <v>1.8</v>
      </c>
      <c r="K64" s="273">
        <v>8.0000000000000002E-3</v>
      </c>
      <c r="L64" s="267">
        <v>0.6</v>
      </c>
      <c r="M64" s="273">
        <v>0.13500000000000001</v>
      </c>
      <c r="N64" s="267">
        <v>2.2000000000000002</v>
      </c>
      <c r="O64" s="273">
        <v>0.48299999999999998</v>
      </c>
      <c r="P64" s="267">
        <v>2.2000000000000002</v>
      </c>
      <c r="Q64" s="267"/>
    </row>
    <row r="65" spans="1:17">
      <c r="A65" s="186"/>
      <c r="B65" s="163" t="s">
        <v>286</v>
      </c>
      <c r="C65" s="273">
        <v>0.63800000000000001</v>
      </c>
      <c r="D65" s="267">
        <v>2.4</v>
      </c>
      <c r="E65" s="273">
        <v>0.217</v>
      </c>
      <c r="F65" s="267">
        <v>2</v>
      </c>
      <c r="G65" s="273">
        <v>4.0000000000000001E-3</v>
      </c>
      <c r="H65" s="267">
        <v>0.2</v>
      </c>
      <c r="I65" s="273">
        <v>9.6999999999999989E-2</v>
      </c>
      <c r="J65" s="267">
        <v>1.3</v>
      </c>
      <c r="K65" s="273">
        <v>4.0000000000000001E-3</v>
      </c>
      <c r="L65" s="267">
        <v>0.3</v>
      </c>
      <c r="M65" s="273">
        <v>7.5999999999999998E-2</v>
      </c>
      <c r="N65" s="267">
        <v>1.4</v>
      </c>
      <c r="O65" s="273">
        <v>0.29399999999999998</v>
      </c>
      <c r="P65" s="267">
        <v>2.2000000000000002</v>
      </c>
      <c r="Q65" s="267"/>
    </row>
    <row r="66" spans="1:17">
      <c r="A66" s="186"/>
      <c r="B66" s="163" t="s">
        <v>306</v>
      </c>
      <c r="C66" s="273">
        <v>0.58700000000000008</v>
      </c>
      <c r="D66" s="267">
        <v>2.5</v>
      </c>
      <c r="E66" s="273">
        <v>0.30599999999999999</v>
      </c>
      <c r="F66" s="267">
        <v>2.6</v>
      </c>
      <c r="G66" s="273">
        <v>6.9999999999999993E-3</v>
      </c>
      <c r="H66" s="267">
        <v>0.7</v>
      </c>
      <c r="I66" s="273">
        <v>9.0999999999999998E-2</v>
      </c>
      <c r="J66" s="267">
        <v>1.4</v>
      </c>
      <c r="K66" s="273">
        <v>1E-3</v>
      </c>
      <c r="L66" s="267">
        <v>0.2</v>
      </c>
      <c r="M66" s="273">
        <v>5.9000000000000004E-2</v>
      </c>
      <c r="N66" s="267">
        <v>1.5</v>
      </c>
      <c r="O66" s="273">
        <v>0.19899999999999998</v>
      </c>
      <c r="P66" s="267">
        <v>2.4</v>
      </c>
      <c r="Q66" s="267"/>
    </row>
    <row r="67" spans="1:17">
      <c r="A67" s="186"/>
      <c r="B67" s="163" t="s">
        <v>296</v>
      </c>
      <c r="C67" s="273">
        <v>0.56100000000000005</v>
      </c>
      <c r="D67" s="267">
        <v>3.4</v>
      </c>
      <c r="E67" s="273">
        <v>0.40399999999999997</v>
      </c>
      <c r="F67" s="267">
        <v>2.9</v>
      </c>
      <c r="G67" s="273">
        <v>5.0000000000000001E-3</v>
      </c>
      <c r="H67" s="267">
        <v>0.5</v>
      </c>
      <c r="I67" s="273">
        <v>4.0999999999999995E-2</v>
      </c>
      <c r="J67" s="267">
        <v>1.2</v>
      </c>
      <c r="K67" s="273">
        <v>1E-3</v>
      </c>
      <c r="L67" s="267">
        <v>0.1</v>
      </c>
      <c r="M67" s="273">
        <v>2.7999999999999997E-2</v>
      </c>
      <c r="N67" s="267">
        <v>1</v>
      </c>
      <c r="O67" s="273">
        <v>7.8E-2</v>
      </c>
      <c r="P67" s="267">
        <v>1.6</v>
      </c>
      <c r="Q67" s="267"/>
    </row>
    <row r="68" spans="1:17">
      <c r="A68" s="186"/>
      <c r="B68" s="163" t="s">
        <v>299</v>
      </c>
      <c r="C68" s="273">
        <v>0.30399999999999999</v>
      </c>
      <c r="D68" s="267">
        <v>1.1000000000000001</v>
      </c>
      <c r="E68" s="273">
        <v>0.51800000000000002</v>
      </c>
      <c r="F68" s="267">
        <v>0.9</v>
      </c>
      <c r="G68" s="273">
        <v>6.9999999999999993E-3</v>
      </c>
      <c r="H68" s="267">
        <v>0.2</v>
      </c>
      <c r="I68" s="273">
        <v>2.2000000000000002E-2</v>
      </c>
      <c r="J68" s="267">
        <v>0.3</v>
      </c>
      <c r="K68" s="273">
        <v>1E-3</v>
      </c>
      <c r="L68" s="267">
        <v>0.1</v>
      </c>
      <c r="M68" s="273">
        <v>0.17399999999999999</v>
      </c>
      <c r="N68" s="267">
        <v>1</v>
      </c>
      <c r="O68" s="273">
        <v>0.36299999999999999</v>
      </c>
      <c r="P68" s="267">
        <v>0.8</v>
      </c>
      <c r="Q68" s="267"/>
    </row>
    <row r="69" spans="1:17">
      <c r="A69" s="186"/>
      <c r="B69" s="163" t="s">
        <v>310</v>
      </c>
      <c r="C69" s="273">
        <v>0.14199999999999999</v>
      </c>
      <c r="D69" s="267">
        <v>2</v>
      </c>
      <c r="E69" s="273">
        <v>0.70700000000000007</v>
      </c>
      <c r="F69" s="267">
        <v>3</v>
      </c>
      <c r="G69" s="273">
        <v>4.0000000000000001E-3</v>
      </c>
      <c r="H69" s="267">
        <v>0.2</v>
      </c>
      <c r="I69" s="273">
        <v>0.02</v>
      </c>
      <c r="J69" s="267">
        <v>0.8</v>
      </c>
      <c r="K69" s="273">
        <v>3.0000000000000001E-3</v>
      </c>
      <c r="L69" s="267">
        <v>0.3</v>
      </c>
      <c r="M69" s="273">
        <v>0.14400000000000002</v>
      </c>
      <c r="N69" s="267">
        <v>2.7</v>
      </c>
      <c r="O69" s="273">
        <v>0.25</v>
      </c>
      <c r="P69" s="267">
        <v>3.1</v>
      </c>
      <c r="Q69" s="267"/>
    </row>
    <row r="70" spans="1:17">
      <c r="A70" s="186"/>
      <c r="B70" s="163" t="s">
        <v>294</v>
      </c>
      <c r="C70" s="273">
        <v>8.3000000000000004E-2</v>
      </c>
      <c r="D70" s="267">
        <v>2.2000000000000002</v>
      </c>
      <c r="E70" s="273">
        <v>0.88</v>
      </c>
      <c r="F70" s="267">
        <v>1.9</v>
      </c>
      <c r="G70" s="273">
        <v>6.0000000000000001E-3</v>
      </c>
      <c r="H70" s="267">
        <v>0.4</v>
      </c>
      <c r="I70" s="273">
        <v>1.1000000000000001E-2</v>
      </c>
      <c r="J70" s="267">
        <v>0.5</v>
      </c>
      <c r="K70" s="273">
        <v>1E-3</v>
      </c>
      <c r="L70" s="267">
        <v>0.1</v>
      </c>
      <c r="M70" s="273">
        <v>3.5000000000000003E-2</v>
      </c>
      <c r="N70" s="267">
        <v>1.4</v>
      </c>
      <c r="O70" s="273">
        <v>0.1</v>
      </c>
      <c r="P70" s="267">
        <v>2.4</v>
      </c>
      <c r="Q70" s="267"/>
    </row>
    <row r="71" spans="1:17">
      <c r="A71" s="287"/>
      <c r="B71" s="267" t="s">
        <v>290</v>
      </c>
      <c r="C71" s="273">
        <v>4.4999999999999998E-2</v>
      </c>
      <c r="D71" s="267">
        <v>0.9</v>
      </c>
      <c r="E71" s="273">
        <v>0.86</v>
      </c>
      <c r="F71" s="267">
        <v>1.5</v>
      </c>
      <c r="G71" s="273">
        <v>8.0000000000000002E-3</v>
      </c>
      <c r="H71" s="267">
        <v>0.5</v>
      </c>
      <c r="I71" s="273">
        <v>2.2000000000000002E-2</v>
      </c>
      <c r="J71" s="267">
        <v>0.6</v>
      </c>
      <c r="K71" s="273">
        <v>1E-3</v>
      </c>
      <c r="L71" s="267">
        <v>0.1</v>
      </c>
      <c r="M71" s="273">
        <v>8.199999999999999E-2</v>
      </c>
      <c r="N71" s="267">
        <v>1.3</v>
      </c>
      <c r="O71" s="273">
        <v>0.11199999999999999</v>
      </c>
      <c r="P71" s="267">
        <v>1.4</v>
      </c>
      <c r="Q71" s="267"/>
    </row>
    <row r="72" spans="1:17" s="163" customFormat="1">
      <c r="A72" s="237"/>
      <c r="C72" s="273"/>
      <c r="D72" s="267"/>
      <c r="E72" s="267"/>
      <c r="F72" s="273"/>
      <c r="G72" s="273"/>
      <c r="H72" s="267"/>
      <c r="I72" s="273"/>
      <c r="J72" s="267"/>
      <c r="K72" s="273"/>
      <c r="L72" s="267"/>
      <c r="M72" s="273"/>
      <c r="N72" s="267"/>
      <c r="O72" s="267"/>
      <c r="P72" s="267"/>
    </row>
    <row r="73" spans="1:17" s="163" customFormat="1">
      <c r="A73" s="237"/>
      <c r="C73" s="144"/>
      <c r="F73" s="144"/>
      <c r="G73" s="144"/>
      <c r="I73" s="144"/>
      <c r="K73" s="144"/>
      <c r="M73" s="144"/>
    </row>
    <row r="74" spans="1:17" s="163" customFormat="1">
      <c r="A74" s="237"/>
      <c r="C74" s="144"/>
      <c r="F74" s="144"/>
      <c r="G74" s="144"/>
      <c r="I74" s="144"/>
      <c r="K74" s="144"/>
      <c r="M74" s="144"/>
    </row>
    <row r="75" spans="1:17" s="163" customFormat="1">
      <c r="A75" s="237"/>
      <c r="C75" s="144"/>
      <c r="F75" s="144"/>
      <c r="G75" s="144"/>
      <c r="I75" s="144"/>
      <c r="K75" s="144"/>
      <c r="M75" s="144"/>
    </row>
    <row r="76" spans="1:17">
      <c r="A76" s="186"/>
      <c r="B76" s="163"/>
      <c r="C76" s="186"/>
      <c r="D76" s="186"/>
      <c r="E76" s="186"/>
      <c r="F76" s="186"/>
      <c r="G76" s="186"/>
      <c r="H76" s="186"/>
      <c r="I76" s="163"/>
      <c r="J76" s="163"/>
      <c r="K76" s="163"/>
      <c r="L76" s="163"/>
      <c r="M76" s="163"/>
      <c r="N76" s="163"/>
    </row>
    <row r="77" spans="1:17" s="163" customFormat="1"/>
    <row r="78" spans="1:17" s="163" customFormat="1"/>
    <row r="79" spans="1:17" s="163" customFormat="1"/>
    <row r="80" spans="1:17" s="163" customFormat="1"/>
    <row r="81" s="163" customFormat="1"/>
    <row r="82" s="163" customFormat="1"/>
    <row r="83" s="163" customFormat="1"/>
    <row r="84" s="163" customFormat="1"/>
    <row r="85" s="163" customFormat="1"/>
    <row r="86" s="163" customFormat="1"/>
    <row r="87" s="163" customFormat="1"/>
    <row r="88" s="163" customFormat="1"/>
    <row r="89" s="163" customFormat="1"/>
    <row r="90" s="163" customFormat="1"/>
    <row r="91" s="163" customFormat="1"/>
    <row r="92" s="163" customFormat="1"/>
    <row r="93" s="163" customFormat="1"/>
    <row r="94" s="163" customFormat="1"/>
    <row r="95" s="163" customFormat="1"/>
    <row r="96" s="163" customFormat="1"/>
    <row r="97" s="163" customFormat="1"/>
    <row r="98" s="163" customFormat="1"/>
    <row r="99" s="163" customFormat="1"/>
    <row r="100" s="163" customFormat="1"/>
    <row r="101" s="163" customFormat="1"/>
    <row r="102" s="163" customFormat="1"/>
    <row r="103" s="163" customFormat="1"/>
    <row r="104" s="163" customFormat="1"/>
    <row r="105" s="163" customFormat="1"/>
    <row r="106" s="163" customFormat="1"/>
    <row r="107" s="163" customFormat="1"/>
    <row r="108" s="163" customFormat="1"/>
    <row r="109" s="163" customFormat="1"/>
    <row r="110" s="163" customFormat="1"/>
    <row r="111" s="163" customFormat="1"/>
    <row r="112" s="163" customFormat="1"/>
    <row r="113" spans="1:14" s="163" customFormat="1"/>
    <row r="114" spans="1:14" s="163" customFormat="1"/>
    <row r="115" spans="1:14" s="163" customFormat="1"/>
    <row r="116" spans="1:14" s="163" customFormat="1"/>
    <row r="117" spans="1:14" s="163" customFormat="1"/>
    <row r="118" spans="1:14" s="163" customFormat="1"/>
    <row r="119" spans="1:14" s="163" customFormat="1"/>
    <row r="120" spans="1:14" s="163" customFormat="1"/>
    <row r="121" spans="1:14">
      <c r="A121" s="411" t="s">
        <v>452</v>
      </c>
      <c r="B121" s="411"/>
      <c r="C121" s="411"/>
      <c r="D121" s="411"/>
      <c r="E121" s="411"/>
      <c r="F121" s="411"/>
      <c r="G121" s="411"/>
      <c r="H121" s="140"/>
      <c r="I121" s="163"/>
      <c r="J121" s="163"/>
      <c r="K121" s="163"/>
      <c r="L121" s="163"/>
      <c r="M121" s="163"/>
      <c r="N121" s="163"/>
    </row>
    <row r="122" spans="1:14" ht="15" customHeight="1">
      <c r="A122" s="410" t="s">
        <v>53</v>
      </c>
      <c r="B122" s="410"/>
      <c r="C122" s="410"/>
      <c r="D122" s="410"/>
      <c r="E122" s="410"/>
      <c r="F122" s="410"/>
      <c r="G122" s="410"/>
      <c r="H122" s="186"/>
      <c r="I122" s="163"/>
      <c r="J122" s="163"/>
      <c r="K122" s="163"/>
      <c r="L122" s="163"/>
      <c r="M122" s="163"/>
      <c r="N122" s="163"/>
    </row>
    <row r="123" spans="1:14">
      <c r="A123" s="186"/>
      <c r="B123" s="186"/>
      <c r="C123" s="186"/>
      <c r="D123" s="186"/>
      <c r="E123" s="186"/>
      <c r="F123" s="186"/>
      <c r="G123" s="186"/>
      <c r="H123" s="186"/>
      <c r="I123" s="163"/>
      <c r="J123" s="163"/>
      <c r="K123" s="163"/>
      <c r="L123" s="163"/>
      <c r="M123" s="163"/>
      <c r="N123" s="163"/>
    </row>
    <row r="124" spans="1:14" s="74" customFormat="1">
      <c r="A124" s="409" t="s">
        <v>393</v>
      </c>
      <c r="B124" s="409"/>
      <c r="C124" s="409"/>
      <c r="D124" s="409"/>
      <c r="E124" s="409"/>
      <c r="F124" s="409"/>
      <c r="G124" s="409"/>
      <c r="H124" s="139"/>
    </row>
    <row r="125" spans="1:14" s="163" customFormat="1">
      <c r="A125" s="213"/>
      <c r="B125" s="213"/>
      <c r="C125" s="213"/>
      <c r="D125" s="213"/>
      <c r="E125" s="213"/>
      <c r="F125" s="213"/>
      <c r="G125" s="213"/>
      <c r="H125" s="213"/>
    </row>
    <row r="126" spans="1:14" s="31" customFormat="1" ht="24">
      <c r="B126" s="375"/>
      <c r="C126" s="387" t="s">
        <v>55</v>
      </c>
      <c r="D126" s="375" t="s">
        <v>46</v>
      </c>
      <c r="E126" s="374" t="s">
        <v>69</v>
      </c>
      <c r="F126" s="374" t="s">
        <v>682</v>
      </c>
      <c r="G126" s="29"/>
      <c r="H126" s="28"/>
      <c r="I126" s="29"/>
      <c r="J126" s="28"/>
      <c r="K126" s="29"/>
      <c r="L126" s="28"/>
      <c r="M126" s="29"/>
      <c r="N126" s="28"/>
    </row>
    <row r="127" spans="1:14" s="163" customFormat="1">
      <c r="B127" s="376" t="s">
        <v>34</v>
      </c>
      <c r="C127" s="377">
        <v>2.5999999999999999E-2</v>
      </c>
      <c r="D127" s="378">
        <v>0.8</v>
      </c>
      <c r="E127" s="381"/>
      <c r="F127" s="380">
        <v>0.23400000000000001</v>
      </c>
      <c r="G127" s="1"/>
      <c r="H127" s="1"/>
    </row>
    <row r="128" spans="1:14" s="163" customFormat="1">
      <c r="B128" s="376" t="s">
        <v>31</v>
      </c>
      <c r="C128" s="377">
        <v>4.8000000000000001E-2</v>
      </c>
      <c r="D128" s="378">
        <v>1.5</v>
      </c>
      <c r="E128" s="379"/>
      <c r="F128" s="380">
        <v>0.23400000000000001</v>
      </c>
      <c r="G128" s="1"/>
      <c r="H128" s="1"/>
    </row>
    <row r="129" spans="2:8" s="163" customFormat="1">
      <c r="B129" s="376" t="s">
        <v>26</v>
      </c>
      <c r="C129" s="377">
        <v>0.05</v>
      </c>
      <c r="D129" s="378">
        <v>0.6</v>
      </c>
      <c r="E129" s="381"/>
      <c r="F129" s="380">
        <v>0.23400000000000001</v>
      </c>
      <c r="G129" s="1"/>
      <c r="H129" s="1"/>
    </row>
    <row r="130" spans="2:8" s="163" customFormat="1">
      <c r="B130" s="376" t="s">
        <v>30</v>
      </c>
      <c r="C130" s="377">
        <v>7.4999999999999997E-2</v>
      </c>
      <c r="D130" s="378">
        <v>0.7</v>
      </c>
      <c r="E130" s="381"/>
      <c r="F130" s="380">
        <v>0.23400000000000001</v>
      </c>
      <c r="G130" s="1"/>
      <c r="H130" s="1"/>
    </row>
    <row r="131" spans="2:8" s="163" customFormat="1">
      <c r="B131" s="376" t="s">
        <v>21</v>
      </c>
      <c r="C131" s="377">
        <v>7.9000000000000001E-2</v>
      </c>
      <c r="D131" s="378">
        <v>1.2</v>
      </c>
      <c r="E131" s="381"/>
      <c r="F131" s="380">
        <v>0.23400000000000001</v>
      </c>
      <c r="G131" s="1"/>
      <c r="H131" s="1"/>
    </row>
    <row r="132" spans="2:8" s="163" customFormat="1">
      <c r="B132" s="376" t="s">
        <v>27</v>
      </c>
      <c r="C132" s="377">
        <v>9.2999999999999999E-2</v>
      </c>
      <c r="D132" s="378">
        <v>1.5</v>
      </c>
      <c r="E132" s="381"/>
      <c r="F132" s="380">
        <v>0.23400000000000001</v>
      </c>
      <c r="G132" s="1"/>
      <c r="H132" s="1"/>
    </row>
    <row r="133" spans="2:8" s="163" customFormat="1">
      <c r="B133" s="376" t="s">
        <v>22</v>
      </c>
      <c r="C133" s="377">
        <v>0.10199999999999999</v>
      </c>
      <c r="D133" s="378">
        <v>0.8</v>
      </c>
      <c r="E133" s="381"/>
      <c r="F133" s="380">
        <v>0.23400000000000001</v>
      </c>
      <c r="G133" s="1"/>
      <c r="H133" s="1"/>
    </row>
    <row r="134" spans="2:8" s="163" customFormat="1">
      <c r="B134" s="376" t="s">
        <v>32</v>
      </c>
      <c r="C134" s="377">
        <v>0.106</v>
      </c>
      <c r="D134" s="378">
        <v>0.9</v>
      </c>
      <c r="E134" s="381"/>
      <c r="F134" s="380">
        <v>0.23400000000000001</v>
      </c>
      <c r="G134" s="1"/>
      <c r="H134" s="1"/>
    </row>
    <row r="135" spans="2:8" s="163" customFormat="1">
      <c r="B135" s="376" t="s">
        <v>38</v>
      </c>
      <c r="C135" s="377">
        <v>0.11700000000000001</v>
      </c>
      <c r="D135" s="378">
        <v>2.8</v>
      </c>
      <c r="E135" s="381"/>
      <c r="F135" s="380">
        <v>0.23400000000000001</v>
      </c>
      <c r="G135" s="1"/>
      <c r="H135" s="1"/>
    </row>
    <row r="136" spans="2:8" s="163" customFormat="1">
      <c r="B136" s="376" t="s">
        <v>18</v>
      </c>
      <c r="C136" s="377">
        <v>0.122</v>
      </c>
      <c r="D136" s="378">
        <v>1.6</v>
      </c>
      <c r="E136" s="381"/>
      <c r="F136" s="380">
        <v>0.23400000000000001</v>
      </c>
      <c r="G136" s="1"/>
      <c r="H136" s="1"/>
    </row>
    <row r="137" spans="2:8" s="163" customFormat="1">
      <c r="B137" s="376" t="s">
        <v>24</v>
      </c>
      <c r="C137" s="377">
        <v>0.13700000000000001</v>
      </c>
      <c r="D137" s="378">
        <v>0.9</v>
      </c>
      <c r="E137" s="381"/>
      <c r="F137" s="380">
        <v>0.23400000000000001</v>
      </c>
      <c r="G137" s="1"/>
      <c r="H137" s="1"/>
    </row>
    <row r="138" spans="2:8" s="163" customFormat="1">
      <c r="B138" s="376" t="s">
        <v>35</v>
      </c>
      <c r="C138" s="386">
        <v>0.16300000000000001</v>
      </c>
      <c r="D138" s="378">
        <v>1.4</v>
      </c>
      <c r="E138" s="382"/>
      <c r="F138" s="380">
        <v>0.23400000000000001</v>
      </c>
      <c r="G138" s="1"/>
      <c r="H138" s="1"/>
    </row>
    <row r="139" spans="2:8" s="163" customFormat="1">
      <c r="B139" s="376" t="s">
        <v>19</v>
      </c>
      <c r="C139" s="377">
        <v>0.20599999999999999</v>
      </c>
      <c r="D139" s="378">
        <v>1</v>
      </c>
      <c r="E139" s="381"/>
      <c r="F139" s="380">
        <v>0.23400000000000001</v>
      </c>
      <c r="G139" s="1"/>
      <c r="H139" s="1"/>
    </row>
    <row r="140" spans="2:8" s="163" customFormat="1">
      <c r="B140" s="376" t="s">
        <v>29</v>
      </c>
      <c r="C140" s="377">
        <v>0.24199999999999999</v>
      </c>
      <c r="D140" s="378">
        <v>1.7</v>
      </c>
      <c r="E140" s="381"/>
      <c r="F140" s="380">
        <v>0.23400000000000001</v>
      </c>
      <c r="G140" s="1"/>
      <c r="H140" s="1"/>
    </row>
    <row r="141" spans="2:8" s="163" customFormat="1">
      <c r="B141" s="376" t="s">
        <v>20</v>
      </c>
      <c r="C141" s="377">
        <v>0.26100000000000001</v>
      </c>
      <c r="D141" s="378">
        <v>1.4</v>
      </c>
      <c r="E141" s="381"/>
      <c r="F141" s="380">
        <v>0.23400000000000001</v>
      </c>
      <c r="G141" s="1"/>
      <c r="H141" s="1"/>
    </row>
    <row r="142" spans="2:8" s="282" customFormat="1">
      <c r="B142" s="53" t="s">
        <v>33</v>
      </c>
      <c r="D142" s="373">
        <v>1.2</v>
      </c>
      <c r="E142" s="382">
        <v>0.28999999999999998</v>
      </c>
      <c r="F142" s="388">
        <v>0.23400000000000001</v>
      </c>
      <c r="G142" s="389"/>
      <c r="H142" s="389"/>
    </row>
    <row r="143" spans="2:8" s="163" customFormat="1">
      <c r="B143" s="376" t="s">
        <v>23</v>
      </c>
      <c r="C143" s="377">
        <v>0.315</v>
      </c>
      <c r="D143" s="378">
        <v>1</v>
      </c>
      <c r="E143" s="381"/>
      <c r="F143" s="380">
        <v>0.23400000000000001</v>
      </c>
      <c r="G143" s="1"/>
      <c r="H143" s="1"/>
    </row>
    <row r="144" spans="2:8" s="163" customFormat="1">
      <c r="B144" s="376" t="s">
        <v>28</v>
      </c>
      <c r="C144" s="377">
        <v>0.32</v>
      </c>
      <c r="D144" s="378">
        <v>1.3</v>
      </c>
      <c r="E144" s="381"/>
      <c r="F144" s="380">
        <v>0.23400000000000001</v>
      </c>
      <c r="G144" s="1"/>
      <c r="H144" s="1"/>
    </row>
    <row r="145" spans="1:8" s="163" customFormat="1">
      <c r="B145" s="376" t="s">
        <v>25</v>
      </c>
      <c r="C145" s="377">
        <v>0.33600000000000002</v>
      </c>
      <c r="D145" s="378">
        <v>1.1000000000000001</v>
      </c>
      <c r="E145" s="381"/>
      <c r="F145" s="380">
        <v>0.23400000000000001</v>
      </c>
      <c r="G145" s="1"/>
      <c r="H145" s="1"/>
    </row>
    <row r="146" spans="1:8" s="163" customFormat="1">
      <c r="B146" s="383" t="s">
        <v>37</v>
      </c>
      <c r="C146" s="377">
        <v>0.34200000000000003</v>
      </c>
      <c r="D146" s="378">
        <v>1.2</v>
      </c>
      <c r="E146" s="381"/>
      <c r="F146" s="380">
        <v>0.23400000000000001</v>
      </c>
      <c r="G146" s="1"/>
      <c r="H146" s="1"/>
    </row>
    <row r="147" spans="1:8" s="163" customFormat="1">
      <c r="B147" s="376" t="s">
        <v>36</v>
      </c>
      <c r="C147" s="377">
        <v>0.44600000000000001</v>
      </c>
      <c r="D147" s="378">
        <v>1.4</v>
      </c>
      <c r="E147" s="384"/>
      <c r="F147" s="380">
        <v>0.23400000000000001</v>
      </c>
      <c r="G147" s="1"/>
      <c r="H147" s="1"/>
    </row>
    <row r="148" spans="1:8" s="163" customFormat="1">
      <c r="B148" s="385" t="s">
        <v>52</v>
      </c>
      <c r="C148" s="377">
        <v>0.23400000000000001</v>
      </c>
      <c r="D148" s="378">
        <v>0.3</v>
      </c>
      <c r="E148" s="381"/>
      <c r="F148" s="380">
        <v>0.23400000000000001</v>
      </c>
      <c r="G148" s="1"/>
      <c r="H148" s="1"/>
    </row>
    <row r="149" spans="1:8" s="163" customFormat="1">
      <c r="B149" s="385" t="s">
        <v>56</v>
      </c>
      <c r="C149" s="377">
        <v>0.13700000000000001</v>
      </c>
      <c r="D149" s="378">
        <v>0.1</v>
      </c>
      <c r="E149" s="381"/>
      <c r="F149" s="380">
        <v>0.23400000000000001</v>
      </c>
      <c r="G149" s="6"/>
      <c r="H149" s="6"/>
    </row>
    <row r="150" spans="1:8" s="163" customFormat="1">
      <c r="B150" s="81"/>
      <c r="C150" s="215"/>
      <c r="D150" s="216"/>
      <c r="E150" s="6"/>
      <c r="F150" s="6"/>
      <c r="G150" s="6"/>
      <c r="H150" s="6"/>
    </row>
    <row r="151" spans="1:8" s="163" customFormat="1" ht="14.25" customHeight="1">
      <c r="A151" s="410" t="s">
        <v>453</v>
      </c>
      <c r="B151" s="410"/>
      <c r="C151" s="410"/>
      <c r="D151" s="410"/>
      <c r="E151" s="410"/>
      <c r="F151" s="410"/>
      <c r="G151" s="410"/>
      <c r="H151" s="213"/>
    </row>
    <row r="152" spans="1:8" ht="15" customHeight="1">
      <c r="A152" s="410"/>
      <c r="B152" s="410"/>
      <c r="C152" s="410"/>
      <c r="D152" s="410"/>
      <c r="E152" s="410"/>
      <c r="F152" s="410"/>
      <c r="G152" s="410"/>
      <c r="H152" s="186"/>
    </row>
    <row r="153" spans="1:8" s="74" customFormat="1">
      <c r="A153" s="409" t="s">
        <v>336</v>
      </c>
      <c r="B153" s="409"/>
      <c r="C153" s="409"/>
      <c r="D153" s="409"/>
      <c r="E153" s="409"/>
      <c r="F153" s="409"/>
      <c r="G153" s="409"/>
      <c r="H153" s="139"/>
    </row>
    <row r="154" spans="1:8">
      <c r="A154" s="186"/>
      <c r="B154" s="186"/>
      <c r="C154" s="186"/>
      <c r="D154" s="186"/>
      <c r="E154" s="186"/>
      <c r="F154" s="186"/>
      <c r="G154" s="186"/>
      <c r="H154" s="186"/>
    </row>
    <row r="155" spans="1:8" ht="24">
      <c r="A155" s="186"/>
      <c r="B155" s="28"/>
      <c r="C155" s="70" t="s">
        <v>55</v>
      </c>
      <c r="D155" s="70" t="s">
        <v>46</v>
      </c>
      <c r="E155" s="186"/>
      <c r="F155" s="186"/>
      <c r="G155" s="186"/>
      <c r="H155" s="186"/>
    </row>
    <row r="156" spans="1:8">
      <c r="A156" s="186"/>
      <c r="B156" s="72">
        <v>2015</v>
      </c>
      <c r="C156" s="207">
        <v>0.26500000000000001</v>
      </c>
      <c r="D156" s="134">
        <v>1.4</v>
      </c>
      <c r="E156" s="186"/>
      <c r="F156" s="186"/>
      <c r="G156" s="186"/>
      <c r="H156" s="186"/>
    </row>
    <row r="157" spans="1:8">
      <c r="A157" s="186"/>
      <c r="B157" s="73">
        <v>2016</v>
      </c>
      <c r="C157" s="207">
        <v>0.248</v>
      </c>
      <c r="D157" s="134">
        <v>1.2</v>
      </c>
      <c r="E157" s="186"/>
      <c r="F157" s="186"/>
      <c r="G157" s="186"/>
      <c r="H157" s="186"/>
    </row>
    <row r="158" spans="1:8">
      <c r="A158" s="186"/>
      <c r="B158" s="73">
        <v>2017</v>
      </c>
      <c r="C158" s="207">
        <v>0.28499999999999998</v>
      </c>
      <c r="D158" s="134">
        <v>1.1000000000000001</v>
      </c>
      <c r="E158" s="186"/>
      <c r="F158" s="186"/>
      <c r="G158" s="186"/>
      <c r="H158" s="186"/>
    </row>
    <row r="159" spans="1:8">
      <c r="A159" s="186"/>
      <c r="B159" s="73">
        <v>2018</v>
      </c>
      <c r="C159" s="207">
        <v>0.28699999999999998</v>
      </c>
      <c r="D159" s="134">
        <v>1.1000000000000001</v>
      </c>
      <c r="E159" s="186"/>
      <c r="F159" s="186"/>
      <c r="G159" s="186"/>
      <c r="H159" s="186"/>
    </row>
    <row r="160" spans="1:8">
      <c r="A160" s="186"/>
      <c r="B160" s="73">
        <v>2019</v>
      </c>
      <c r="C160" s="207">
        <v>0.28999999999999998</v>
      </c>
      <c r="D160" s="134">
        <v>1.2</v>
      </c>
      <c r="E160" s="186"/>
      <c r="F160" s="186"/>
      <c r="G160" s="186"/>
      <c r="H160" s="186"/>
    </row>
    <row r="161" spans="1:8">
      <c r="A161" s="186"/>
      <c r="B161" s="186"/>
      <c r="C161" s="186"/>
      <c r="D161" s="186"/>
      <c r="E161" s="186"/>
      <c r="F161" s="186"/>
      <c r="G161" s="186"/>
      <c r="H161" s="186"/>
    </row>
    <row r="162" spans="1:8" ht="14.25" customHeight="1">
      <c r="A162" s="410" t="s">
        <v>454</v>
      </c>
      <c r="B162" s="410"/>
      <c r="C162" s="410"/>
      <c r="D162" s="410"/>
      <c r="E162" s="410"/>
      <c r="F162" s="410"/>
      <c r="G162" s="410"/>
      <c r="H162" s="186"/>
    </row>
    <row r="163" spans="1:8" ht="15" customHeight="1">
      <c r="A163" s="410"/>
      <c r="B163" s="410"/>
      <c r="C163" s="410"/>
      <c r="D163" s="410"/>
      <c r="E163" s="410"/>
      <c r="F163" s="410"/>
      <c r="G163" s="410"/>
      <c r="H163" s="186"/>
    </row>
    <row r="165" spans="1:8" s="74" customFormat="1">
      <c r="A165" s="409" t="s">
        <v>394</v>
      </c>
      <c r="B165" s="409"/>
      <c r="C165" s="409"/>
      <c r="D165" s="409"/>
      <c r="E165" s="409"/>
      <c r="F165" s="409"/>
      <c r="G165" s="409"/>
      <c r="H165" s="139"/>
    </row>
    <row r="167" spans="1:8" ht="24">
      <c r="A167" s="163"/>
      <c r="B167" s="28"/>
      <c r="C167" s="71" t="s">
        <v>55</v>
      </c>
      <c r="D167" s="71" t="s">
        <v>46</v>
      </c>
      <c r="E167" s="71" t="s">
        <v>677</v>
      </c>
      <c r="F167" s="163"/>
      <c r="G167" s="163"/>
      <c r="H167" s="163"/>
    </row>
    <row r="168" spans="1:8" s="163" customFormat="1">
      <c r="B168" s="163" t="s">
        <v>317</v>
      </c>
      <c r="C168" s="319">
        <v>0.38400000000000001</v>
      </c>
      <c r="D168" s="267">
        <v>3.4</v>
      </c>
      <c r="E168" s="235">
        <v>0.27200000000000002</v>
      </c>
    </row>
    <row r="169" spans="1:8" s="163" customFormat="1">
      <c r="B169" s="163" t="s">
        <v>322</v>
      </c>
      <c r="C169" s="319">
        <v>0.35700000000000004</v>
      </c>
      <c r="D169" s="267">
        <v>2.5</v>
      </c>
      <c r="E169" s="235">
        <v>0.27200000000000002</v>
      </c>
      <c r="G169" s="267"/>
    </row>
    <row r="170" spans="1:8" s="163" customFormat="1">
      <c r="B170" s="163" t="s">
        <v>327</v>
      </c>
      <c r="C170" s="319">
        <v>0.318</v>
      </c>
      <c r="D170" s="267">
        <v>0.9</v>
      </c>
      <c r="E170" s="235">
        <v>0.27200000000000002</v>
      </c>
      <c r="G170" s="267"/>
    </row>
    <row r="171" spans="1:8" s="163" customFormat="1">
      <c r="B171" s="163" t="s">
        <v>313</v>
      </c>
      <c r="C171" s="319">
        <v>0.30099999999999999</v>
      </c>
      <c r="D171" s="267">
        <v>2</v>
      </c>
      <c r="E171" s="235">
        <v>0.27200000000000002</v>
      </c>
      <c r="G171" s="267"/>
    </row>
    <row r="172" spans="1:8" s="163" customFormat="1">
      <c r="B172" s="163" t="s">
        <v>334</v>
      </c>
      <c r="C172" s="319">
        <v>0.30099999999999999</v>
      </c>
      <c r="D172" s="267">
        <v>2</v>
      </c>
      <c r="E172" s="235">
        <v>0.27200000000000002</v>
      </c>
      <c r="G172" s="267"/>
    </row>
    <row r="173" spans="1:8" s="163" customFormat="1">
      <c r="B173" s="163" t="s">
        <v>318</v>
      </c>
      <c r="C173" s="319">
        <v>0.27399999999999997</v>
      </c>
      <c r="D173" s="267">
        <v>1.7</v>
      </c>
      <c r="E173" s="235">
        <v>0.27200000000000002</v>
      </c>
      <c r="G173" s="267"/>
    </row>
    <row r="174" spans="1:8" s="163" customFormat="1">
      <c r="B174" s="163" t="s">
        <v>325</v>
      </c>
      <c r="C174" s="319">
        <v>0.26100000000000001</v>
      </c>
      <c r="D174" s="267">
        <v>2.4</v>
      </c>
      <c r="E174" s="235">
        <v>0.27200000000000002</v>
      </c>
      <c r="G174" s="267"/>
    </row>
    <row r="175" spans="1:8" s="163" customFormat="1">
      <c r="B175" s="163" t="s">
        <v>323</v>
      </c>
      <c r="C175" s="319">
        <v>0.25900000000000001</v>
      </c>
      <c r="D175" s="267">
        <v>1.7</v>
      </c>
      <c r="E175" s="235">
        <v>0.27200000000000002</v>
      </c>
      <c r="G175" s="267"/>
    </row>
    <row r="176" spans="1:8" s="163" customFormat="1">
      <c r="B176" s="163" t="s">
        <v>314</v>
      </c>
      <c r="C176" s="319">
        <v>0.25</v>
      </c>
      <c r="D176" s="267">
        <v>1.8</v>
      </c>
      <c r="E176" s="235">
        <v>0.27200000000000002</v>
      </c>
      <c r="G176" s="267"/>
    </row>
    <row r="177" spans="2:7" s="163" customFormat="1">
      <c r="B177" s="163" t="s">
        <v>329</v>
      </c>
      <c r="C177" s="319">
        <v>0.19600000000000001</v>
      </c>
      <c r="D177" s="267">
        <v>1.9</v>
      </c>
      <c r="E177" s="235">
        <v>0.27200000000000002</v>
      </c>
      <c r="G177" s="267"/>
    </row>
    <row r="178" spans="2:7" s="163" customFormat="1">
      <c r="B178" s="163" t="s">
        <v>324</v>
      </c>
      <c r="C178" s="319">
        <v>0.191</v>
      </c>
      <c r="D178" s="267">
        <v>2.8</v>
      </c>
      <c r="E178" s="235">
        <v>0.27200000000000002</v>
      </c>
      <c r="G178" s="267"/>
    </row>
    <row r="179" spans="2:7" s="163" customFormat="1">
      <c r="B179" s="163" t="s">
        <v>320</v>
      </c>
      <c r="C179" s="319">
        <v>0.156</v>
      </c>
      <c r="D179" s="267">
        <v>4.8</v>
      </c>
      <c r="E179" s="235">
        <v>0.27200000000000002</v>
      </c>
      <c r="G179" s="267"/>
    </row>
    <row r="180" spans="2:7" s="163" customFormat="1">
      <c r="B180" s="163" t="s">
        <v>328</v>
      </c>
      <c r="C180" s="319">
        <v>0.14800000000000002</v>
      </c>
      <c r="D180" s="267">
        <v>4</v>
      </c>
      <c r="E180" s="235">
        <v>0.27200000000000002</v>
      </c>
      <c r="G180" s="267"/>
    </row>
    <row r="181" spans="2:7" s="163" customFormat="1">
      <c r="B181" s="163" t="s">
        <v>331</v>
      </c>
      <c r="C181" s="319">
        <v>0.14599999999999999</v>
      </c>
      <c r="D181" s="267">
        <v>1.9</v>
      </c>
      <c r="E181" s="235">
        <v>0.27200000000000002</v>
      </c>
      <c r="G181" s="267"/>
    </row>
    <row r="182" spans="2:7" s="163" customFormat="1">
      <c r="B182" s="163" t="s">
        <v>315</v>
      </c>
      <c r="C182" s="319">
        <v>0.13900000000000001</v>
      </c>
      <c r="D182" s="267">
        <v>3.4</v>
      </c>
      <c r="E182" s="235">
        <v>0.27200000000000002</v>
      </c>
      <c r="G182" s="267"/>
    </row>
    <row r="183" spans="2:7" s="163" customFormat="1">
      <c r="B183" s="163" t="s">
        <v>316</v>
      </c>
      <c r="C183" s="319">
        <v>0.13699999999999998</v>
      </c>
      <c r="D183" s="267">
        <v>1.9</v>
      </c>
      <c r="E183" s="235">
        <v>0.27200000000000002</v>
      </c>
      <c r="G183" s="267"/>
    </row>
    <row r="184" spans="2:7" s="163" customFormat="1">
      <c r="B184" s="163" t="s">
        <v>326</v>
      </c>
      <c r="C184" s="319">
        <v>0.13500000000000001</v>
      </c>
      <c r="D184" s="267">
        <v>1.4</v>
      </c>
      <c r="E184" s="235">
        <v>0.27200000000000002</v>
      </c>
      <c r="G184" s="267"/>
    </row>
    <row r="185" spans="2:7" s="163" customFormat="1">
      <c r="B185" s="163" t="s">
        <v>332</v>
      </c>
      <c r="C185" s="319">
        <v>0.129</v>
      </c>
      <c r="D185" s="267">
        <v>4.2</v>
      </c>
      <c r="E185" s="235">
        <v>0.27200000000000002</v>
      </c>
      <c r="G185" s="267"/>
    </row>
    <row r="186" spans="2:7" s="163" customFormat="1">
      <c r="B186" s="163" t="s">
        <v>321</v>
      </c>
      <c r="C186" s="319">
        <v>0.125</v>
      </c>
      <c r="D186" s="267">
        <v>3.6</v>
      </c>
      <c r="E186" s="235">
        <v>0.27200000000000002</v>
      </c>
      <c r="G186" s="267"/>
    </row>
    <row r="187" spans="2:7" s="163" customFormat="1">
      <c r="B187" s="163" t="s">
        <v>333</v>
      </c>
      <c r="C187" s="319">
        <v>0.122</v>
      </c>
      <c r="D187" s="267">
        <v>2.8</v>
      </c>
      <c r="E187" s="235">
        <v>0.27200000000000002</v>
      </c>
      <c r="G187" s="267"/>
    </row>
    <row r="188" spans="2:7" s="163" customFormat="1">
      <c r="B188" s="163" t="s">
        <v>330</v>
      </c>
      <c r="C188" s="319">
        <v>0.109</v>
      </c>
      <c r="D188" s="267">
        <v>3.3</v>
      </c>
      <c r="E188" s="235">
        <v>0.27200000000000002</v>
      </c>
      <c r="G188" s="267"/>
    </row>
    <row r="189" spans="2:7" s="163" customFormat="1">
      <c r="B189" s="163" t="s">
        <v>319</v>
      </c>
      <c r="C189" s="319">
        <v>6.0999999999999999E-2</v>
      </c>
      <c r="D189" s="267">
        <v>1.7</v>
      </c>
      <c r="E189" s="235">
        <v>0.27200000000000002</v>
      </c>
      <c r="G189" s="267"/>
    </row>
    <row r="190" spans="2:7" s="163" customFormat="1">
      <c r="C190" s="144"/>
      <c r="E190" s="235"/>
    </row>
    <row r="191" spans="2:7" s="163" customFormat="1">
      <c r="C191" s="144"/>
      <c r="E191" s="235"/>
    </row>
    <row r="192" spans="2:7" s="163" customFormat="1">
      <c r="C192" s="144"/>
      <c r="E192" s="235"/>
    </row>
    <row r="193" spans="3:5" s="163" customFormat="1">
      <c r="C193" s="144"/>
      <c r="E193" s="235"/>
    </row>
    <row r="194" spans="3:5" s="163" customFormat="1">
      <c r="C194" s="144"/>
      <c r="E194" s="235"/>
    </row>
    <row r="196" spans="3:5" s="163" customFormat="1"/>
    <row r="197" spans="3:5" s="163" customFormat="1"/>
    <row r="198" spans="3:5" s="163" customFormat="1"/>
    <row r="199" spans="3:5" s="163" customFormat="1"/>
    <row r="200" spans="3:5" s="163" customFormat="1"/>
    <row r="201" spans="3:5" s="163" customFormat="1"/>
    <row r="202" spans="3:5" s="163" customFormat="1"/>
    <row r="203" spans="3:5" s="163" customFormat="1"/>
    <row r="204" spans="3:5" s="163" customFormat="1"/>
    <row r="205" spans="3:5" s="163" customFormat="1"/>
    <row r="206" spans="3:5" s="163" customFormat="1"/>
    <row r="207" spans="3:5" s="163" customFormat="1"/>
    <row r="208" spans="3:5" s="163" customFormat="1"/>
    <row r="209" s="163" customFormat="1"/>
    <row r="210" s="163" customFormat="1"/>
    <row r="211" s="163" customFormat="1"/>
    <row r="212" s="163" customFormat="1"/>
    <row r="213" s="163" customFormat="1"/>
    <row r="214" s="163" customFormat="1"/>
    <row r="215" s="163" customFormat="1"/>
    <row r="216" s="163" customFormat="1"/>
    <row r="217" s="163" customFormat="1"/>
    <row r="218" s="163" customFormat="1"/>
    <row r="219" s="163" customFormat="1"/>
    <row r="220" s="163" customFormat="1"/>
    <row r="221" s="163" customFormat="1"/>
    <row r="222" s="163" customFormat="1"/>
    <row r="223" s="163" customFormat="1"/>
    <row r="224" s="163" customFormat="1"/>
    <row r="225" spans="1:8" s="163" customFormat="1"/>
    <row r="226" spans="1:8" s="163" customFormat="1"/>
    <row r="227" spans="1:8" s="163" customFormat="1"/>
    <row r="228" spans="1:8" s="163" customFormat="1"/>
    <row r="229" spans="1:8" s="163" customFormat="1"/>
    <row r="230" spans="1:8" s="163" customFormat="1"/>
    <row r="231" spans="1:8" s="163" customFormat="1"/>
    <row r="232" spans="1:8" s="163" customFormat="1"/>
    <row r="233" spans="1:8" s="163" customFormat="1"/>
    <row r="234" spans="1:8" s="163" customFormat="1"/>
    <row r="235" spans="1:8" s="163" customFormat="1"/>
    <row r="236" spans="1:8" s="163" customFormat="1"/>
    <row r="237" spans="1:8" s="163" customFormat="1"/>
    <row r="238" spans="1:8" s="163" customFormat="1"/>
    <row r="239" spans="1:8" ht="14.25" customHeight="1">
      <c r="A239" s="410" t="s">
        <v>455</v>
      </c>
      <c r="B239" s="410"/>
      <c r="C239" s="410"/>
      <c r="D239" s="410"/>
      <c r="E239" s="410"/>
      <c r="F239" s="410"/>
      <c r="G239" s="410"/>
      <c r="H239" s="186"/>
    </row>
    <row r="240" spans="1:8" ht="15" customHeight="1">
      <c r="A240" s="410"/>
      <c r="B240" s="410"/>
      <c r="C240" s="410"/>
      <c r="D240" s="410"/>
      <c r="E240" s="410"/>
      <c r="F240" s="410"/>
      <c r="G240" s="410"/>
      <c r="H240" s="186"/>
    </row>
    <row r="241" spans="1:14">
      <c r="A241" s="186"/>
      <c r="B241" s="186"/>
      <c r="C241" s="186"/>
      <c r="D241" s="186"/>
      <c r="E241" s="186"/>
      <c r="F241" s="186"/>
      <c r="G241" s="186"/>
      <c r="H241" s="186"/>
      <c r="I241" s="163"/>
      <c r="J241" s="163"/>
      <c r="K241" s="163"/>
      <c r="L241" s="163"/>
      <c r="M241" s="163"/>
      <c r="N241" s="163"/>
    </row>
    <row r="242" spans="1:14" s="74" customFormat="1">
      <c r="A242" s="409" t="s">
        <v>456</v>
      </c>
      <c r="B242" s="409"/>
      <c r="C242" s="409"/>
      <c r="D242" s="409"/>
      <c r="E242" s="409"/>
      <c r="F242" s="409"/>
      <c r="G242" s="409"/>
      <c r="H242" s="139"/>
    </row>
    <row r="243" spans="1:14" s="157" customFormat="1">
      <c r="A243" s="156"/>
      <c r="B243" s="156"/>
      <c r="C243" s="156"/>
      <c r="D243" s="224"/>
      <c r="E243" s="224"/>
      <c r="F243" s="156"/>
      <c r="G243" s="156"/>
      <c r="H243" s="153"/>
    </row>
    <row r="244" spans="1:14" s="163" customFormat="1" ht="24">
      <c r="C244" s="71" t="s">
        <v>57</v>
      </c>
      <c r="D244" s="70" t="s">
        <v>46</v>
      </c>
      <c r="E244" s="6" t="s">
        <v>69</v>
      </c>
      <c r="F244" s="163" t="s">
        <v>459</v>
      </c>
      <c r="H244" s="1"/>
    </row>
    <row r="245" spans="1:14" s="31" customFormat="1">
      <c r="A245" s="163"/>
      <c r="B245" s="279" t="s">
        <v>36</v>
      </c>
      <c r="C245" s="273">
        <v>0.40400000000000003</v>
      </c>
      <c r="D245">
        <v>1.4</v>
      </c>
      <c r="E245"/>
      <c r="F245" s="276">
        <v>0.68</v>
      </c>
      <c r="G245" s="163"/>
      <c r="H245" s="28"/>
      <c r="I245" s="29"/>
      <c r="J245" s="28"/>
      <c r="K245" s="29"/>
      <c r="L245" s="28"/>
      <c r="M245" s="29"/>
      <c r="N245" s="28"/>
    </row>
    <row r="246" spans="1:14" s="163" customFormat="1">
      <c r="B246" s="279" t="s">
        <v>37</v>
      </c>
      <c r="C246" s="273">
        <v>0.50600000000000001</v>
      </c>
      <c r="D246">
        <v>1.4</v>
      </c>
      <c r="E246"/>
      <c r="F246" s="276">
        <v>0.68</v>
      </c>
      <c r="H246" s="1"/>
    </row>
    <row r="247" spans="1:14" s="163" customFormat="1">
      <c r="B247" s="279" t="s">
        <v>25</v>
      </c>
      <c r="C247" s="273">
        <v>0.52700000000000002</v>
      </c>
      <c r="D247">
        <v>1.3</v>
      </c>
      <c r="E247"/>
      <c r="F247" s="276">
        <v>0.68</v>
      </c>
      <c r="H247" s="1"/>
    </row>
    <row r="248" spans="1:14" s="163" customFormat="1">
      <c r="B248" s="279" t="s">
        <v>28</v>
      </c>
      <c r="C248" s="273">
        <v>0.54</v>
      </c>
      <c r="D248">
        <v>1.6</v>
      </c>
      <c r="E248"/>
      <c r="F248" s="276">
        <v>0.68</v>
      </c>
      <c r="H248" s="1"/>
    </row>
    <row r="249" spans="1:14" s="163" customFormat="1">
      <c r="B249" s="279" t="s">
        <v>23</v>
      </c>
      <c r="C249" s="273">
        <v>0.59</v>
      </c>
      <c r="D249">
        <v>1.2</v>
      </c>
      <c r="E249"/>
      <c r="F249" s="276">
        <v>0.68</v>
      </c>
      <c r="H249" s="1"/>
    </row>
    <row r="250" spans="1:14" s="163" customFormat="1">
      <c r="B250" s="33" t="s">
        <v>33</v>
      </c>
      <c r="C250" s="282"/>
      <c r="D250" s="282">
        <v>1.4</v>
      </c>
      <c r="E250" s="274">
        <v>0.628</v>
      </c>
      <c r="F250" s="276">
        <v>0.68</v>
      </c>
      <c r="H250" s="1"/>
    </row>
    <row r="251" spans="1:14" s="163" customFormat="1">
      <c r="B251" s="279" t="s">
        <v>20</v>
      </c>
      <c r="C251" s="273">
        <v>0.64800000000000002</v>
      </c>
      <c r="D251">
        <v>2.1</v>
      </c>
      <c r="E251"/>
      <c r="F251" s="276">
        <v>0.68</v>
      </c>
      <c r="H251" s="1"/>
    </row>
    <row r="252" spans="1:14" s="163" customFormat="1">
      <c r="B252" s="279" t="s">
        <v>29</v>
      </c>
      <c r="C252" s="273">
        <v>0.68</v>
      </c>
      <c r="D252">
        <v>1.6</v>
      </c>
      <c r="E252"/>
      <c r="F252" s="276">
        <v>0.68</v>
      </c>
      <c r="H252" s="1"/>
    </row>
    <row r="253" spans="1:14" s="163" customFormat="1">
      <c r="B253" s="279" t="s">
        <v>38</v>
      </c>
      <c r="C253" s="273">
        <v>0.71199999999999997</v>
      </c>
      <c r="D253">
        <v>2.1</v>
      </c>
      <c r="E253"/>
      <c r="F253" s="276">
        <v>0.68</v>
      </c>
      <c r="H253" s="1"/>
    </row>
    <row r="254" spans="1:14" s="163" customFormat="1">
      <c r="B254" s="279" t="s">
        <v>35</v>
      </c>
      <c r="C254" s="273">
        <v>0.73</v>
      </c>
      <c r="D254">
        <v>1.5</v>
      </c>
      <c r="E254"/>
      <c r="F254" s="276">
        <v>0.68</v>
      </c>
      <c r="H254" s="1"/>
    </row>
    <row r="255" spans="1:14" s="163" customFormat="1">
      <c r="B255" s="279" t="s">
        <v>19</v>
      </c>
      <c r="C255" s="273">
        <v>0.746</v>
      </c>
      <c r="D255">
        <v>1.4</v>
      </c>
      <c r="E255"/>
      <c r="F255" s="276">
        <v>0.68</v>
      </c>
      <c r="H255" s="1"/>
    </row>
    <row r="256" spans="1:14" s="163" customFormat="1">
      <c r="B256" s="279" t="s">
        <v>32</v>
      </c>
      <c r="C256" s="273">
        <v>0.81399999999999995</v>
      </c>
      <c r="D256">
        <v>1</v>
      </c>
      <c r="E256"/>
      <c r="F256" s="276">
        <v>0.68</v>
      </c>
      <c r="H256" s="1"/>
    </row>
    <row r="257" spans="1:13" s="163" customFormat="1">
      <c r="B257" s="279" t="s">
        <v>24</v>
      </c>
      <c r="C257" s="273">
        <v>0.82599999999999996</v>
      </c>
      <c r="D257">
        <v>0.9</v>
      </c>
      <c r="E257"/>
      <c r="F257" s="276">
        <v>0.68</v>
      </c>
      <c r="H257" s="1"/>
    </row>
    <row r="258" spans="1:13" s="163" customFormat="1">
      <c r="B258" s="279" t="s">
        <v>22</v>
      </c>
      <c r="C258" s="273">
        <v>0.86499999999999999</v>
      </c>
      <c r="D258">
        <v>1.1000000000000001</v>
      </c>
      <c r="E258"/>
      <c r="F258" s="276">
        <v>0.68</v>
      </c>
      <c r="H258" s="1"/>
    </row>
    <row r="259" spans="1:13" s="163" customFormat="1">
      <c r="B259" s="279" t="s">
        <v>18</v>
      </c>
      <c r="C259" s="273">
        <v>0.88100000000000001</v>
      </c>
      <c r="D259">
        <v>1.8</v>
      </c>
      <c r="E259"/>
      <c r="F259" s="276">
        <v>0.68</v>
      </c>
      <c r="H259" s="1"/>
    </row>
    <row r="260" spans="1:13" s="163" customFormat="1">
      <c r="B260" s="279" t="s">
        <v>30</v>
      </c>
      <c r="C260" s="273">
        <v>0.88100000000000001</v>
      </c>
      <c r="D260">
        <v>1.1000000000000001</v>
      </c>
      <c r="E260"/>
      <c r="F260" s="276">
        <v>0.68</v>
      </c>
      <c r="H260" s="1"/>
    </row>
    <row r="261" spans="1:13" s="163" customFormat="1">
      <c r="B261" s="279" t="s">
        <v>27</v>
      </c>
      <c r="C261" s="273">
        <v>0.88800000000000001</v>
      </c>
      <c r="D261">
        <v>1.4</v>
      </c>
      <c r="E261"/>
      <c r="F261" s="276">
        <v>0.68</v>
      </c>
      <c r="H261" s="1"/>
    </row>
    <row r="262" spans="1:13" s="163" customFormat="1">
      <c r="B262" s="279" t="s">
        <v>21</v>
      </c>
      <c r="C262" s="273">
        <v>0.89600000000000002</v>
      </c>
      <c r="D262">
        <v>1.5</v>
      </c>
      <c r="E262"/>
      <c r="F262" s="276">
        <v>0.68</v>
      </c>
      <c r="H262" s="1"/>
    </row>
    <row r="263" spans="1:13" s="163" customFormat="1">
      <c r="B263" s="279" t="s">
        <v>26</v>
      </c>
      <c r="C263" s="273">
        <v>0.90100000000000002</v>
      </c>
      <c r="D263">
        <v>1</v>
      </c>
      <c r="E263"/>
      <c r="F263" s="276">
        <v>0.68</v>
      </c>
      <c r="H263" s="1"/>
    </row>
    <row r="264" spans="1:13" s="163" customFormat="1">
      <c r="B264" s="279" t="s">
        <v>31</v>
      </c>
      <c r="C264" s="273">
        <v>0.91500000000000004</v>
      </c>
      <c r="D264">
        <v>1.2</v>
      </c>
      <c r="E264"/>
      <c r="F264" s="276">
        <v>0.68</v>
      </c>
      <c r="H264" s="1"/>
    </row>
    <row r="265" spans="1:13" s="163" customFormat="1">
      <c r="B265" s="279" t="s">
        <v>34</v>
      </c>
      <c r="C265" s="273">
        <v>0.92100000000000004</v>
      </c>
      <c r="D265">
        <v>0.7</v>
      </c>
      <c r="E265"/>
      <c r="F265" s="276">
        <v>0.68</v>
      </c>
      <c r="H265" s="1"/>
    </row>
    <row r="266" spans="1:13" s="163" customFormat="1">
      <c r="B266" s="279" t="s">
        <v>52</v>
      </c>
      <c r="C266" s="273">
        <v>0.67800000000000005</v>
      </c>
      <c r="D266">
        <v>0.4</v>
      </c>
      <c r="E266"/>
      <c r="F266"/>
      <c r="H266" s="1"/>
    </row>
    <row r="267" spans="1:13" s="163" customFormat="1">
      <c r="B267" s="279" t="s">
        <v>56</v>
      </c>
      <c r="C267" s="273">
        <v>0.78</v>
      </c>
      <c r="D267">
        <v>0.1</v>
      </c>
      <c r="E267"/>
      <c r="F267"/>
      <c r="H267" s="1"/>
    </row>
    <row r="268" spans="1:13" s="163" customFormat="1">
      <c r="B268" s="52"/>
      <c r="C268" s="155"/>
      <c r="D268" s="245"/>
      <c r="E268" s="6"/>
      <c r="H268" s="6"/>
    </row>
    <row r="269" spans="1:13" s="163" customFormat="1" ht="19.75" customHeight="1">
      <c r="A269" s="413" t="s">
        <v>457</v>
      </c>
      <c r="B269" s="413"/>
      <c r="C269" s="413"/>
      <c r="D269" s="413"/>
      <c r="E269" s="413"/>
      <c r="F269" s="413"/>
      <c r="G269" s="413"/>
      <c r="H269" s="213"/>
    </row>
    <row r="270" spans="1:13" s="163" customFormat="1" ht="19.75" customHeight="1">
      <c r="A270" t="s">
        <v>458</v>
      </c>
      <c r="B270" s="214"/>
      <c r="C270" s="214"/>
      <c r="D270" s="214"/>
      <c r="E270" s="214"/>
      <c r="F270" s="214"/>
      <c r="G270" s="214"/>
      <c r="H270" s="213"/>
    </row>
    <row r="271" spans="1:13" s="74" customFormat="1">
      <c r="A271" s="409" t="s">
        <v>353</v>
      </c>
      <c r="B271" s="409"/>
      <c r="C271" s="409"/>
      <c r="D271" s="409"/>
      <c r="E271" s="409"/>
      <c r="F271" s="409"/>
      <c r="G271" s="409"/>
      <c r="H271" s="139"/>
    </row>
    <row r="272" spans="1:13">
      <c r="A272" s="186"/>
      <c r="B272" s="186"/>
      <c r="C272" s="186"/>
      <c r="D272" s="186"/>
      <c r="E272" s="186"/>
      <c r="F272" s="186"/>
      <c r="G272" s="186"/>
      <c r="H272" s="186"/>
      <c r="I272" s="163"/>
      <c r="J272" s="163"/>
      <c r="K272" s="163"/>
      <c r="L272" s="163"/>
      <c r="M272" s="163"/>
    </row>
    <row r="273" spans="1:13" s="31" customFormat="1" ht="24">
      <c r="B273" s="72"/>
      <c r="C273" s="70" t="s">
        <v>57</v>
      </c>
      <c r="D273" s="70" t="s">
        <v>46</v>
      </c>
      <c r="E273" s="28"/>
      <c r="F273" s="28"/>
      <c r="G273" s="29"/>
      <c r="H273" s="29"/>
      <c r="I273" s="29"/>
      <c r="J273" s="29"/>
      <c r="K273" s="29"/>
      <c r="L273" s="29"/>
      <c r="M273" s="29"/>
    </row>
    <row r="274" spans="1:13">
      <c r="A274" s="186"/>
      <c r="B274" s="72">
        <v>2015</v>
      </c>
      <c r="C274" s="207">
        <v>0.66200000000000003</v>
      </c>
      <c r="D274" s="211">
        <v>1.3</v>
      </c>
      <c r="E274" s="186"/>
      <c r="F274" s="186"/>
      <c r="G274" s="186"/>
      <c r="H274" s="186"/>
    </row>
    <row r="275" spans="1:13">
      <c r="A275" s="186"/>
      <c r="B275" s="73">
        <v>2016</v>
      </c>
      <c r="C275" s="207">
        <v>0.65100000000000002</v>
      </c>
      <c r="D275" s="211">
        <v>1.1000000000000001</v>
      </c>
      <c r="E275" s="186"/>
      <c r="F275" s="186"/>
      <c r="G275" s="186"/>
      <c r="H275" s="186"/>
    </row>
    <row r="276" spans="1:13">
      <c r="A276" s="186"/>
      <c r="B276" s="73">
        <v>2017</v>
      </c>
      <c r="C276" s="207">
        <v>0.621</v>
      </c>
      <c r="D276" s="211">
        <v>1.3</v>
      </c>
      <c r="E276" s="186"/>
      <c r="F276" s="186"/>
      <c r="G276" s="186"/>
      <c r="H276" s="186"/>
    </row>
    <row r="277" spans="1:13">
      <c r="A277" s="186"/>
      <c r="B277" s="73">
        <v>2018</v>
      </c>
      <c r="C277" s="207">
        <v>0.63200000000000001</v>
      </c>
      <c r="D277" s="161">
        <v>1.3</v>
      </c>
      <c r="E277" s="186"/>
      <c r="F277" s="186"/>
      <c r="G277" s="186"/>
      <c r="H277" s="186"/>
    </row>
    <row r="278" spans="1:13">
      <c r="A278" s="186"/>
      <c r="B278" s="73">
        <v>2019</v>
      </c>
      <c r="C278" s="207">
        <v>0.628</v>
      </c>
      <c r="D278" s="161">
        <v>1.4</v>
      </c>
      <c r="E278" s="186"/>
      <c r="F278" s="186"/>
      <c r="G278" s="186"/>
      <c r="H278" s="186"/>
    </row>
    <row r="279" spans="1:13">
      <c r="A279" s="6"/>
      <c r="B279" s="6"/>
      <c r="C279" s="6"/>
      <c r="D279" s="6"/>
      <c r="E279" s="6"/>
      <c r="F279" s="6"/>
      <c r="G279" s="6"/>
      <c r="H279" s="6"/>
    </row>
    <row r="280" spans="1:13" ht="14.25" customHeight="1">
      <c r="A280" s="410" t="s">
        <v>460</v>
      </c>
      <c r="B280" s="410"/>
      <c r="C280" s="410"/>
      <c r="D280" s="410"/>
      <c r="E280" s="410"/>
      <c r="F280" s="410"/>
      <c r="G280" s="410"/>
      <c r="H280" s="186"/>
    </row>
    <row r="281" spans="1:13">
      <c r="A281" s="410" t="s">
        <v>58</v>
      </c>
      <c r="B281" s="410"/>
      <c r="C281" s="410"/>
      <c r="D281" s="410"/>
      <c r="E281" s="410"/>
      <c r="F281" s="410"/>
      <c r="G281" s="410"/>
      <c r="H281" s="186"/>
    </row>
    <row r="282" spans="1:13">
      <c r="A282" s="186"/>
      <c r="B282" s="186"/>
      <c r="C282" s="186"/>
      <c r="D282" s="186"/>
      <c r="E282" s="186"/>
      <c r="F282" s="186"/>
      <c r="G282" s="186"/>
      <c r="H282" s="186"/>
    </row>
    <row r="283" spans="1:13" s="74" customFormat="1">
      <c r="A283" s="409" t="s">
        <v>390</v>
      </c>
      <c r="B283" s="409"/>
      <c r="C283" s="409"/>
      <c r="D283" s="409"/>
      <c r="E283" s="409"/>
      <c r="F283" s="409"/>
      <c r="G283" s="409"/>
      <c r="H283" s="139"/>
    </row>
    <row r="285" spans="1:13" ht="24">
      <c r="A285" s="163"/>
      <c r="B285" s="28"/>
      <c r="C285" s="71" t="s">
        <v>57</v>
      </c>
      <c r="D285" s="71" t="s">
        <v>46</v>
      </c>
      <c r="E285" s="71" t="s">
        <v>678</v>
      </c>
      <c r="F285" s="163"/>
      <c r="G285" s="163"/>
      <c r="H285" s="163"/>
    </row>
    <row r="286" spans="1:13" s="163" customFormat="1">
      <c r="A286" s="8" t="s">
        <v>359</v>
      </c>
      <c r="B286" s="267" t="s">
        <v>331</v>
      </c>
      <c r="C286" s="319">
        <v>0.88</v>
      </c>
      <c r="D286" s="267">
        <v>1.8</v>
      </c>
      <c r="E286" s="235">
        <v>0.64100000000000001</v>
      </c>
    </row>
    <row r="287" spans="1:13" s="163" customFormat="1">
      <c r="A287" s="8" t="s">
        <v>360</v>
      </c>
      <c r="B287" s="267" t="s">
        <v>320</v>
      </c>
      <c r="C287" s="319">
        <v>0.78299999999999992</v>
      </c>
      <c r="D287" s="267">
        <v>6.7</v>
      </c>
      <c r="E287" s="235">
        <v>0.64100000000000001</v>
      </c>
    </row>
    <row r="288" spans="1:13" s="163" customFormat="1">
      <c r="A288" s="8" t="s">
        <v>361</v>
      </c>
      <c r="B288" s="267" t="s">
        <v>313</v>
      </c>
      <c r="C288" s="319">
        <v>0.46200000000000002</v>
      </c>
      <c r="D288" s="267">
        <v>2.4</v>
      </c>
      <c r="E288" s="235">
        <v>0.64100000000000001</v>
      </c>
    </row>
    <row r="289" spans="1:8">
      <c r="A289" s="163"/>
      <c r="B289" s="163" t="s">
        <v>331</v>
      </c>
      <c r="C289" s="319">
        <v>0.88</v>
      </c>
      <c r="D289" s="267">
        <v>1.8</v>
      </c>
      <c r="E289" s="235">
        <v>0.64100000000000001</v>
      </c>
      <c r="F289" s="163"/>
      <c r="G289" s="163"/>
      <c r="H289" s="163"/>
    </row>
    <row r="290" spans="1:8">
      <c r="A290" s="163"/>
      <c r="B290" s="163" t="s">
        <v>319</v>
      </c>
      <c r="C290" s="319">
        <v>0.879</v>
      </c>
      <c r="D290" s="267">
        <v>4.3</v>
      </c>
      <c r="E290" s="235">
        <v>0.64100000000000001</v>
      </c>
      <c r="F290" s="163"/>
      <c r="G290" s="267"/>
      <c r="H290" s="163"/>
    </row>
    <row r="291" spans="1:8">
      <c r="A291" s="163"/>
      <c r="B291" s="163" t="s">
        <v>321</v>
      </c>
      <c r="C291" s="319">
        <v>0.86499999999999999</v>
      </c>
      <c r="D291" s="267">
        <v>5.2</v>
      </c>
      <c r="E291" s="235">
        <v>0.64100000000000001</v>
      </c>
      <c r="F291" s="163"/>
      <c r="G291" s="267"/>
      <c r="H291" s="163"/>
    </row>
    <row r="292" spans="1:8" s="163" customFormat="1">
      <c r="B292" s="163" t="s">
        <v>315</v>
      </c>
      <c r="C292" s="319">
        <v>0.85</v>
      </c>
      <c r="D292" s="267">
        <v>3.6</v>
      </c>
      <c r="E292" s="235">
        <v>0.64100000000000001</v>
      </c>
      <c r="G292" s="267"/>
    </row>
    <row r="293" spans="1:8" s="163" customFormat="1">
      <c r="B293" s="163" t="s">
        <v>333</v>
      </c>
      <c r="C293" s="319">
        <v>0.84900000000000009</v>
      </c>
      <c r="D293" s="267">
        <v>4.2</v>
      </c>
      <c r="E293" s="235">
        <v>0.64100000000000001</v>
      </c>
      <c r="G293" s="267"/>
    </row>
    <row r="294" spans="1:8" s="163" customFormat="1">
      <c r="B294" s="163" t="s">
        <v>330</v>
      </c>
      <c r="C294" s="319">
        <v>0.84599999999999997</v>
      </c>
      <c r="D294" s="267">
        <v>4.5999999999999996</v>
      </c>
      <c r="E294" s="235">
        <v>0.64100000000000001</v>
      </c>
      <c r="G294" s="267"/>
    </row>
    <row r="295" spans="1:8" s="163" customFormat="1">
      <c r="B295" s="163" t="s">
        <v>326</v>
      </c>
      <c r="C295" s="319">
        <v>0.84099999999999997</v>
      </c>
      <c r="D295" s="267">
        <v>2</v>
      </c>
      <c r="E295" s="235">
        <v>0.64100000000000001</v>
      </c>
      <c r="G295" s="267"/>
    </row>
    <row r="296" spans="1:8" s="163" customFormat="1">
      <c r="B296" s="163" t="s">
        <v>332</v>
      </c>
      <c r="C296" s="319">
        <v>0.82799999999999996</v>
      </c>
      <c r="D296" s="267">
        <v>4.4000000000000004</v>
      </c>
      <c r="E296" s="235">
        <v>0.64100000000000001</v>
      </c>
      <c r="G296" s="267"/>
    </row>
    <row r="297" spans="1:8" s="163" customFormat="1">
      <c r="B297" s="163" t="s">
        <v>316</v>
      </c>
      <c r="C297" s="319">
        <v>0.82</v>
      </c>
      <c r="D297" s="267">
        <v>2.8</v>
      </c>
      <c r="E297" s="235">
        <v>0.64100000000000001</v>
      </c>
      <c r="G297" s="267"/>
    </row>
    <row r="298" spans="1:8" s="163" customFormat="1">
      <c r="B298" s="163" t="s">
        <v>328</v>
      </c>
      <c r="C298" s="319">
        <v>0.79</v>
      </c>
      <c r="D298" s="267">
        <v>5.7</v>
      </c>
      <c r="E298" s="235">
        <v>0.64100000000000001</v>
      </c>
      <c r="G298" s="267"/>
    </row>
    <row r="299" spans="1:8">
      <c r="A299" s="163"/>
      <c r="B299" s="163" t="s">
        <v>320</v>
      </c>
      <c r="C299" s="319">
        <v>0.78299999999999992</v>
      </c>
      <c r="D299" s="267">
        <v>6.7</v>
      </c>
      <c r="E299" s="235">
        <v>0.64100000000000001</v>
      </c>
      <c r="F299" s="163"/>
      <c r="G299" s="267"/>
      <c r="H299" s="163"/>
    </row>
    <row r="300" spans="1:8" s="163" customFormat="1">
      <c r="B300" s="163" t="s">
        <v>318</v>
      </c>
      <c r="C300" s="319">
        <v>0.78</v>
      </c>
      <c r="D300" s="267">
        <v>1.7</v>
      </c>
      <c r="E300" s="235">
        <v>0.64100000000000001</v>
      </c>
      <c r="G300" s="267"/>
    </row>
    <row r="301" spans="1:8" s="163" customFormat="1">
      <c r="B301" s="163" t="s">
        <v>324</v>
      </c>
      <c r="C301" s="319">
        <v>0.77599999999999991</v>
      </c>
      <c r="D301" s="267">
        <v>3.7</v>
      </c>
      <c r="E301" s="235">
        <v>0.64100000000000001</v>
      </c>
      <c r="G301" s="267"/>
    </row>
    <row r="302" spans="1:8" s="163" customFormat="1">
      <c r="B302" s="163" t="s">
        <v>329</v>
      </c>
      <c r="C302" s="319">
        <v>0.70200000000000007</v>
      </c>
      <c r="D302" s="267">
        <v>2.7</v>
      </c>
      <c r="E302" s="235">
        <v>0.64100000000000001</v>
      </c>
      <c r="G302" s="267"/>
    </row>
    <row r="303" spans="1:8" s="163" customFormat="1">
      <c r="B303" s="163" t="s">
        <v>325</v>
      </c>
      <c r="C303" s="319">
        <v>0.69099999999999995</v>
      </c>
      <c r="D303" s="267">
        <v>2.8</v>
      </c>
      <c r="E303" s="235">
        <v>0.64100000000000001</v>
      </c>
      <c r="G303" s="267"/>
    </row>
    <row r="304" spans="1:8" s="163" customFormat="1">
      <c r="B304" s="163" t="s">
        <v>323</v>
      </c>
      <c r="C304" s="319">
        <v>0.68799999999999994</v>
      </c>
      <c r="D304" s="267">
        <v>2.2000000000000002</v>
      </c>
      <c r="E304" s="235">
        <v>0.64100000000000001</v>
      </c>
      <c r="G304" s="267"/>
    </row>
    <row r="305" spans="1:8" s="163" customFormat="1">
      <c r="B305" s="163" t="s">
        <v>322</v>
      </c>
      <c r="C305" s="319">
        <v>0.66</v>
      </c>
      <c r="D305" s="267">
        <v>2.8</v>
      </c>
      <c r="E305" s="235">
        <v>0.64100000000000001</v>
      </c>
      <c r="G305" s="267"/>
    </row>
    <row r="306" spans="1:8" s="163" customFormat="1">
      <c r="B306" s="163" t="s">
        <v>334</v>
      </c>
      <c r="C306" s="319">
        <v>0.64599999999999991</v>
      </c>
      <c r="D306" s="267">
        <v>2.7</v>
      </c>
      <c r="E306" s="235">
        <v>0.64100000000000001</v>
      </c>
      <c r="G306" s="267"/>
    </row>
    <row r="307" spans="1:8" s="163" customFormat="1">
      <c r="B307" s="163" t="s">
        <v>314</v>
      </c>
      <c r="C307" s="319">
        <v>0.624</v>
      </c>
      <c r="D307" s="267">
        <v>2.2000000000000002</v>
      </c>
      <c r="E307" s="235">
        <v>0.64100000000000001</v>
      </c>
      <c r="G307" s="267"/>
    </row>
    <row r="308" spans="1:8" s="163" customFormat="1">
      <c r="B308" s="163" t="s">
        <v>317</v>
      </c>
      <c r="C308" s="319">
        <v>0.58399999999999996</v>
      </c>
      <c r="D308" s="267">
        <v>3.4</v>
      </c>
      <c r="E308" s="235">
        <v>0.64100000000000001</v>
      </c>
      <c r="G308" s="267"/>
    </row>
    <row r="309" spans="1:8" s="163" customFormat="1">
      <c r="B309" s="163" t="s">
        <v>327</v>
      </c>
      <c r="C309" s="319">
        <v>0.51600000000000001</v>
      </c>
      <c r="D309" s="267">
        <v>1.1000000000000001</v>
      </c>
      <c r="E309" s="235">
        <v>0.64100000000000001</v>
      </c>
      <c r="G309" s="267"/>
    </row>
    <row r="310" spans="1:8">
      <c r="A310" s="163"/>
      <c r="B310" s="163" t="s">
        <v>313</v>
      </c>
      <c r="C310" s="319">
        <v>0.46200000000000002</v>
      </c>
      <c r="D310" s="267">
        <v>2.4</v>
      </c>
      <c r="E310" s="235">
        <v>0.64100000000000001</v>
      </c>
      <c r="F310" s="163"/>
      <c r="G310" s="267"/>
      <c r="H310" s="163"/>
    </row>
    <row r="311" spans="1:8" s="163" customFormat="1">
      <c r="C311" s="144"/>
      <c r="E311" s="235"/>
    </row>
    <row r="312" spans="1:8" s="163" customFormat="1">
      <c r="C312" s="144"/>
      <c r="E312" s="235"/>
    </row>
    <row r="313" spans="1:8" s="163" customFormat="1">
      <c r="C313" s="144"/>
      <c r="E313" s="235"/>
    </row>
    <row r="315" spans="1:8" s="163" customFormat="1"/>
    <row r="316" spans="1:8" s="163" customFormat="1"/>
    <row r="317" spans="1:8" s="163" customFormat="1"/>
    <row r="318" spans="1:8" s="163" customFormat="1"/>
    <row r="319" spans="1:8" s="163" customFormat="1"/>
    <row r="320" spans="1:8" s="163" customFormat="1"/>
    <row r="321" s="163" customFormat="1"/>
    <row r="322" s="163" customFormat="1"/>
    <row r="323" s="163" customFormat="1"/>
    <row r="324" s="163" customFormat="1"/>
    <row r="325" s="163" customFormat="1"/>
    <row r="326" s="163" customFormat="1"/>
    <row r="327" s="163" customFormat="1"/>
    <row r="328" s="163" customFormat="1"/>
    <row r="329" s="163" customFormat="1"/>
    <row r="330" s="163" customFormat="1"/>
    <row r="331" s="163" customFormat="1"/>
    <row r="332" s="163" customFormat="1"/>
    <row r="333" s="163" customFormat="1"/>
    <row r="334" s="163" customFormat="1"/>
    <row r="335" s="163" customFormat="1"/>
    <row r="336" s="163" customFormat="1"/>
    <row r="337" s="163" customFormat="1"/>
    <row r="338" s="163" customFormat="1"/>
    <row r="339" s="163" customFormat="1"/>
    <row r="340" s="163" customFormat="1"/>
    <row r="341" s="163" customFormat="1"/>
    <row r="342" s="163" customFormat="1"/>
    <row r="343" s="163" customFormat="1"/>
    <row r="344" s="163" customFormat="1"/>
    <row r="345" s="163" customFormat="1"/>
    <row r="346" s="163" customFormat="1"/>
    <row r="347" s="163" customFormat="1"/>
    <row r="348" s="163" customFormat="1"/>
    <row r="349" s="163" customFormat="1"/>
    <row r="350" s="163" customFormat="1"/>
    <row r="351" s="163" customFormat="1"/>
    <row r="352" s="163" customFormat="1"/>
    <row r="353" spans="1:8" s="163" customFormat="1"/>
    <row r="354" spans="1:8" s="163" customFormat="1"/>
    <row r="355" spans="1:8" s="163" customFormat="1"/>
    <row r="356" spans="1:8" s="163" customFormat="1"/>
    <row r="357" spans="1:8" s="163" customFormat="1"/>
    <row r="358" spans="1:8" s="163" customFormat="1"/>
    <row r="359" spans="1:8" s="163" customFormat="1"/>
    <row r="360" spans="1:8" ht="14.25" customHeight="1">
      <c r="A360" s="410" t="s">
        <v>455</v>
      </c>
      <c r="B360" s="410"/>
      <c r="C360" s="410"/>
      <c r="D360" s="410"/>
      <c r="E360" s="410"/>
      <c r="F360" s="410"/>
      <c r="G360" s="410"/>
      <c r="H360" s="186"/>
    </row>
    <row r="361" spans="1:8" ht="15" customHeight="1">
      <c r="A361" s="410"/>
      <c r="B361" s="410"/>
      <c r="C361" s="410"/>
      <c r="D361" s="410"/>
      <c r="E361" s="410"/>
      <c r="F361" s="410"/>
      <c r="G361" s="410"/>
      <c r="H361" s="186"/>
    </row>
    <row r="362" spans="1:8">
      <c r="A362" s="186"/>
      <c r="B362" s="186"/>
      <c r="C362" s="186"/>
      <c r="D362" s="186"/>
      <c r="E362" s="186"/>
      <c r="F362" s="186"/>
      <c r="G362" s="186"/>
      <c r="H362" s="186"/>
    </row>
    <row r="363" spans="1:8">
      <c r="A363" s="409" t="s">
        <v>59</v>
      </c>
      <c r="B363" s="409"/>
      <c r="C363" s="409"/>
      <c r="D363" s="409"/>
      <c r="E363" s="409"/>
      <c r="F363" s="409"/>
      <c r="G363" s="409"/>
      <c r="H363" s="186"/>
    </row>
    <row r="365" spans="1:8" ht="36.5">
      <c r="A365" s="163"/>
      <c r="B365" s="158"/>
      <c r="C365" s="186" t="s">
        <v>461</v>
      </c>
      <c r="D365" s="163" t="s">
        <v>69</v>
      </c>
      <c r="E365" s="163"/>
      <c r="F365" s="163"/>
      <c r="G365" s="163"/>
      <c r="H365" s="163"/>
    </row>
    <row r="366" spans="1:8">
      <c r="A366" s="163"/>
      <c r="B366" s="337" t="s">
        <v>34</v>
      </c>
      <c r="C366" s="338">
        <v>12948</v>
      </c>
      <c r="D366" s="163"/>
      <c r="E366" s="163"/>
      <c r="F366" s="163"/>
      <c r="G366" s="163"/>
      <c r="H366" s="163"/>
    </row>
    <row r="367" spans="1:8">
      <c r="A367" s="163"/>
      <c r="B367" s="337" t="s">
        <v>31</v>
      </c>
      <c r="C367" s="338">
        <v>15941</v>
      </c>
      <c r="D367" s="163"/>
      <c r="E367" s="163"/>
      <c r="F367" s="163"/>
      <c r="G367" s="163"/>
      <c r="H367" s="163"/>
    </row>
    <row r="368" spans="1:8">
      <c r="A368" s="163"/>
      <c r="B368" s="337" t="s">
        <v>27</v>
      </c>
      <c r="C368" s="338">
        <v>20306</v>
      </c>
      <c r="D368" s="163"/>
      <c r="E368" s="163"/>
      <c r="F368" s="163"/>
      <c r="G368" s="163"/>
      <c r="H368" s="163"/>
    </row>
    <row r="369" spans="1:8">
      <c r="A369" s="163"/>
      <c r="B369" s="337" t="s">
        <v>18</v>
      </c>
      <c r="C369" s="338">
        <v>22811</v>
      </c>
      <c r="D369" s="163"/>
      <c r="E369" s="163"/>
      <c r="F369" s="163"/>
      <c r="G369" s="163"/>
      <c r="H369" s="163"/>
    </row>
    <row r="370" spans="1:8">
      <c r="A370" s="163"/>
      <c r="B370" s="337" t="s">
        <v>21</v>
      </c>
      <c r="C370" s="338">
        <v>27195</v>
      </c>
      <c r="D370" s="163"/>
      <c r="E370" s="163"/>
      <c r="F370" s="163"/>
      <c r="G370" s="163"/>
      <c r="H370" s="163"/>
    </row>
    <row r="371" spans="1:8">
      <c r="A371" s="163"/>
      <c r="B371" s="337" t="s">
        <v>38</v>
      </c>
      <c r="C371" s="338">
        <v>35460</v>
      </c>
      <c r="D371" s="163"/>
      <c r="E371" s="163"/>
      <c r="F371" s="163"/>
      <c r="G371" s="163"/>
      <c r="H371" s="163"/>
    </row>
    <row r="372" spans="1:8">
      <c r="A372" s="163"/>
      <c r="B372" s="337" t="s">
        <v>35</v>
      </c>
      <c r="C372" s="338">
        <v>55412</v>
      </c>
      <c r="D372" s="163"/>
      <c r="E372" s="163"/>
      <c r="F372" s="163"/>
      <c r="G372" s="163"/>
      <c r="H372" s="163"/>
    </row>
    <row r="373" spans="1:8">
      <c r="A373" s="163"/>
      <c r="B373" s="337" t="s">
        <v>26</v>
      </c>
      <c r="C373" s="338">
        <v>62962</v>
      </c>
      <c r="D373" s="163"/>
      <c r="E373" s="163"/>
      <c r="F373" s="163"/>
      <c r="G373" s="163"/>
      <c r="H373" s="163"/>
    </row>
    <row r="374" spans="1:8">
      <c r="A374" s="163"/>
      <c r="B374" s="337" t="s">
        <v>20</v>
      </c>
      <c r="C374" s="338">
        <v>69973</v>
      </c>
      <c r="D374" s="163"/>
      <c r="E374" s="163"/>
      <c r="F374" s="163"/>
      <c r="G374" s="163"/>
      <c r="H374" s="163"/>
    </row>
    <row r="375" spans="1:8">
      <c r="A375" s="163"/>
      <c r="B375" s="337" t="s">
        <v>29</v>
      </c>
      <c r="C375" s="338">
        <v>77967</v>
      </c>
      <c r="D375" s="163"/>
      <c r="E375" s="163"/>
      <c r="F375" s="163"/>
      <c r="G375" s="163"/>
      <c r="H375" s="163"/>
    </row>
    <row r="376" spans="1:8">
      <c r="A376" s="163"/>
      <c r="B376" s="337" t="s">
        <v>22</v>
      </c>
      <c r="C376" s="338">
        <v>91220</v>
      </c>
      <c r="D376" s="163"/>
      <c r="E376" s="163"/>
      <c r="F376" s="163"/>
      <c r="G376" s="163"/>
      <c r="H376" s="163"/>
    </row>
    <row r="377" spans="1:8">
      <c r="A377" s="163"/>
      <c r="B377" s="337" t="s">
        <v>19</v>
      </c>
      <c r="C377" s="338">
        <v>102167</v>
      </c>
      <c r="D377" s="163"/>
      <c r="E377" s="163"/>
      <c r="F377" s="163"/>
      <c r="G377" s="163"/>
      <c r="H377" s="163"/>
    </row>
    <row r="378" spans="1:8">
      <c r="A378" s="163"/>
      <c r="B378" s="337" t="s">
        <v>32</v>
      </c>
      <c r="C378" s="338">
        <v>113661</v>
      </c>
      <c r="D378" s="163"/>
      <c r="E378" s="163"/>
      <c r="F378" s="163"/>
      <c r="G378" s="163"/>
      <c r="H378" s="163"/>
    </row>
    <row r="379" spans="1:8">
      <c r="A379" s="163"/>
      <c r="B379" s="337" t="s">
        <v>37</v>
      </c>
      <c r="C379" s="338">
        <v>118661</v>
      </c>
      <c r="D379" s="163"/>
      <c r="E379" s="163"/>
      <c r="F379" s="163"/>
      <c r="G379" s="163"/>
      <c r="H379" s="163"/>
    </row>
    <row r="380" spans="1:8">
      <c r="A380" s="163"/>
      <c r="B380" s="337" t="s">
        <v>24</v>
      </c>
      <c r="C380" s="338">
        <v>129478</v>
      </c>
      <c r="D380" s="163"/>
      <c r="E380" s="163"/>
      <c r="F380" s="163"/>
      <c r="G380" s="163"/>
      <c r="H380" s="163"/>
    </row>
    <row r="381" spans="1:8">
      <c r="A381" s="163"/>
      <c r="B381" s="337" t="s">
        <v>28</v>
      </c>
      <c r="C381" s="338">
        <v>129760</v>
      </c>
      <c r="D381" s="163"/>
      <c r="E381" s="163"/>
      <c r="F381" s="163"/>
      <c r="G381" s="163"/>
      <c r="H381" s="163"/>
    </row>
    <row r="382" spans="1:8">
      <c r="A382" s="163"/>
      <c r="B382" s="337" t="s">
        <v>36</v>
      </c>
      <c r="C382" s="338">
        <v>136356</v>
      </c>
      <c r="D382" s="163"/>
      <c r="E382" s="163"/>
      <c r="F382" s="163"/>
      <c r="G382" s="163"/>
      <c r="H382" s="163"/>
    </row>
    <row r="383" spans="1:8">
      <c r="A383" s="163"/>
      <c r="B383" s="337" t="s">
        <v>30</v>
      </c>
      <c r="C383" s="338">
        <v>146540</v>
      </c>
      <c r="D383" s="163"/>
      <c r="E383" s="163"/>
      <c r="F383" s="163"/>
      <c r="G383" s="163"/>
      <c r="H383" s="163"/>
    </row>
    <row r="384" spans="1:8">
      <c r="A384" s="163"/>
      <c r="B384" s="337" t="s">
        <v>25</v>
      </c>
      <c r="C384" s="338">
        <v>177926</v>
      </c>
      <c r="D384" s="163"/>
      <c r="E384" s="163"/>
      <c r="F384" s="163"/>
      <c r="G384" s="163"/>
      <c r="H384" s="163"/>
    </row>
    <row r="385" spans="1:20">
      <c r="A385" s="163"/>
      <c r="B385" s="280" t="s">
        <v>33</v>
      </c>
      <c r="D385" s="280" t="s">
        <v>665</v>
      </c>
      <c r="E385" s="163"/>
      <c r="F385" s="163"/>
      <c r="G385" s="163"/>
      <c r="H385" s="163"/>
    </row>
    <row r="386" spans="1:20">
      <c r="A386" s="163"/>
      <c r="B386" s="60" t="s">
        <v>23</v>
      </c>
      <c r="C386" s="60" t="s">
        <v>666</v>
      </c>
      <c r="D386" s="163"/>
      <c r="E386" s="163"/>
      <c r="F386" s="163"/>
      <c r="G386" s="163"/>
      <c r="H386" s="163"/>
    </row>
    <row r="387" spans="1:20">
      <c r="A387" s="163"/>
      <c r="B387" s="60"/>
      <c r="C387" s="60"/>
      <c r="D387" s="163"/>
      <c r="E387" s="163"/>
      <c r="F387" s="163"/>
      <c r="G387" s="163"/>
      <c r="H387" s="163"/>
    </row>
    <row r="388" spans="1:20">
      <c r="A388" s="163"/>
      <c r="B388" s="60" t="s">
        <v>60</v>
      </c>
      <c r="C388" s="60" t="s">
        <v>667</v>
      </c>
      <c r="D388" s="163"/>
      <c r="E388" s="163"/>
      <c r="F388" s="163"/>
      <c r="G388" s="163"/>
      <c r="H388" s="163"/>
    </row>
    <row r="389" spans="1:20">
      <c r="A389" s="186"/>
      <c r="B389" s="186"/>
      <c r="C389" s="186"/>
      <c r="D389" s="186"/>
      <c r="E389" s="186"/>
      <c r="F389" s="186"/>
      <c r="G389" s="186"/>
      <c r="H389" s="186"/>
    </row>
    <row r="390" spans="1:20" ht="21" customHeight="1">
      <c r="A390" s="410" t="s">
        <v>462</v>
      </c>
      <c r="B390" s="410"/>
      <c r="C390" s="410"/>
      <c r="D390" s="410"/>
      <c r="E390" s="410"/>
      <c r="F390" s="410"/>
      <c r="G390" s="410"/>
      <c r="H390" s="186"/>
    </row>
    <row r="391" spans="1:20" ht="21" customHeight="1">
      <c r="A391" s="410" t="s">
        <v>396</v>
      </c>
      <c r="B391" s="410"/>
      <c r="C391" s="410"/>
      <c r="D391" s="410"/>
      <c r="E391" s="410"/>
      <c r="F391" s="410"/>
      <c r="G391" s="410"/>
      <c r="H391" s="186"/>
    </row>
    <row r="392" spans="1:20" ht="21" customHeight="1">
      <c r="A392" s="410" t="s">
        <v>61</v>
      </c>
      <c r="B392" s="410"/>
      <c r="C392" s="186"/>
      <c r="D392" s="186"/>
      <c r="E392" s="186"/>
      <c r="F392" s="186"/>
      <c r="G392" s="186"/>
      <c r="H392" s="186"/>
    </row>
    <row r="393" spans="1:20" ht="15" customHeight="1">
      <c r="A393" s="410" t="s">
        <v>62</v>
      </c>
      <c r="B393" s="410"/>
      <c r="C393" s="163"/>
      <c r="D393" s="163"/>
      <c r="E393" s="163"/>
      <c r="F393" s="163"/>
      <c r="G393" s="163"/>
      <c r="H393" s="163"/>
    </row>
    <row r="394" spans="1:20">
      <c r="A394" s="186"/>
      <c r="B394" s="186"/>
      <c r="C394" s="163"/>
      <c r="D394" s="163"/>
      <c r="E394" s="163"/>
      <c r="F394" s="163"/>
      <c r="G394" s="163"/>
      <c r="H394" s="163"/>
    </row>
    <row r="395" spans="1:20" s="74" customFormat="1">
      <c r="A395" s="409" t="s">
        <v>356</v>
      </c>
      <c r="B395" s="409"/>
      <c r="C395" s="409"/>
      <c r="D395" s="409"/>
      <c r="E395" s="409"/>
      <c r="F395" s="409"/>
      <c r="G395" s="409"/>
      <c r="H395" s="139"/>
    </row>
    <row r="396" spans="1:20" s="163" customFormat="1"/>
    <row r="397" spans="1:20" s="163" customFormat="1" ht="48">
      <c r="B397" s="263"/>
      <c r="C397" s="263" t="s">
        <v>357</v>
      </c>
      <c r="D397" s="266" t="s">
        <v>386</v>
      </c>
      <c r="E397" s="266" t="s">
        <v>63</v>
      </c>
      <c r="F397" s="266" t="s">
        <v>387</v>
      </c>
      <c r="G397" s="266" t="s">
        <v>65</v>
      </c>
      <c r="H397" s="266" t="s">
        <v>388</v>
      </c>
      <c r="I397" s="266" t="s">
        <v>66</v>
      </c>
      <c r="J397" s="284" t="s">
        <v>358</v>
      </c>
      <c r="K397" s="71"/>
      <c r="L397"/>
      <c r="M397" t="s">
        <v>668</v>
      </c>
      <c r="N397" t="s">
        <v>669</v>
      </c>
      <c r="O397" t="s">
        <v>670</v>
      </c>
      <c r="P397" t="s">
        <v>671</v>
      </c>
      <c r="Q397" t="s">
        <v>672</v>
      </c>
      <c r="R397" t="s">
        <v>673</v>
      </c>
      <c r="S397" t="s">
        <v>674</v>
      </c>
      <c r="T397" t="s">
        <v>675</v>
      </c>
    </row>
    <row r="398" spans="1:20" s="163" customFormat="1">
      <c r="B398" s="263" t="s">
        <v>35</v>
      </c>
      <c r="C398" s="263"/>
      <c r="D398" s="278">
        <v>16156</v>
      </c>
      <c r="E398" s="273">
        <v>0.29160000000000003</v>
      </c>
      <c r="F398" s="278">
        <v>19384</v>
      </c>
      <c r="G398" s="273">
        <v>0.3498</v>
      </c>
      <c r="H398" s="278">
        <v>19872</v>
      </c>
      <c r="I398" s="273">
        <v>0.35859999999999997</v>
      </c>
      <c r="J398" s="278"/>
      <c r="K398" s="144"/>
      <c r="L398" t="s">
        <v>35</v>
      </c>
      <c r="M398" s="278">
        <v>7041</v>
      </c>
      <c r="N398" s="278">
        <v>6378</v>
      </c>
      <c r="O398" s="278">
        <v>2737</v>
      </c>
      <c r="P398" s="278">
        <v>8939</v>
      </c>
      <c r="Q398" s="278">
        <v>10445</v>
      </c>
      <c r="R398" s="278">
        <v>10333</v>
      </c>
      <c r="S398" s="278">
        <v>9539</v>
      </c>
      <c r="T398">
        <v>55412</v>
      </c>
    </row>
    <row r="399" spans="1:20" s="163" customFormat="1">
      <c r="B399" s="264" t="s">
        <v>23</v>
      </c>
      <c r="C399" s="264"/>
      <c r="D399" s="278">
        <v>58936</v>
      </c>
      <c r="E399" s="273">
        <v>0.30059999999999998</v>
      </c>
      <c r="F399" s="278">
        <v>64666</v>
      </c>
      <c r="G399" s="273">
        <v>0.32979999999999998</v>
      </c>
      <c r="H399" s="278">
        <v>72465</v>
      </c>
      <c r="I399" s="273">
        <v>0.36959999999999998</v>
      </c>
      <c r="J399" s="230"/>
      <c r="K399" s="152"/>
      <c r="L399" t="s">
        <v>23</v>
      </c>
      <c r="M399" s="278">
        <v>29558</v>
      </c>
      <c r="N399" s="278">
        <v>19615</v>
      </c>
      <c r="O399" s="278">
        <v>9763</v>
      </c>
      <c r="P399" s="278">
        <v>31574</v>
      </c>
      <c r="Q399" s="278">
        <v>33092</v>
      </c>
      <c r="R399" s="278">
        <v>36361</v>
      </c>
      <c r="S399" s="278">
        <v>36104</v>
      </c>
      <c r="T399">
        <v>196067</v>
      </c>
    </row>
    <row r="400" spans="1:20" s="163" customFormat="1">
      <c r="B400" s="264" t="s">
        <v>22</v>
      </c>
      <c r="C400" s="263"/>
      <c r="D400" s="278">
        <v>28176</v>
      </c>
      <c r="E400" s="273">
        <v>0.30890000000000001</v>
      </c>
      <c r="F400" s="278">
        <v>30467</v>
      </c>
      <c r="G400" s="273">
        <v>0.33400000000000002</v>
      </c>
      <c r="H400" s="278">
        <v>32577</v>
      </c>
      <c r="I400" s="273">
        <v>0.35709999999999997</v>
      </c>
      <c r="J400" s="230"/>
      <c r="K400" s="152"/>
      <c r="L400" t="s">
        <v>22</v>
      </c>
      <c r="M400" s="278">
        <v>13185</v>
      </c>
      <c r="N400" s="278">
        <v>9548</v>
      </c>
      <c r="O400" s="278">
        <v>5443</v>
      </c>
      <c r="P400" s="278">
        <v>14971</v>
      </c>
      <c r="Q400" s="278">
        <v>15496</v>
      </c>
      <c r="R400" s="278">
        <v>16425</v>
      </c>
      <c r="S400" s="278">
        <v>16152</v>
      </c>
      <c r="T400">
        <v>91220</v>
      </c>
    </row>
    <row r="401" spans="2:20" s="163" customFormat="1">
      <c r="B401" s="264" t="s">
        <v>32</v>
      </c>
      <c r="C401" s="263"/>
      <c r="D401" s="278">
        <v>36314</v>
      </c>
      <c r="E401" s="273">
        <v>0.31950000000000001</v>
      </c>
      <c r="F401" s="278">
        <v>38497</v>
      </c>
      <c r="G401" s="273">
        <v>0.3387</v>
      </c>
      <c r="H401" s="278">
        <v>38850</v>
      </c>
      <c r="I401" s="273">
        <v>0.34179999999999999</v>
      </c>
      <c r="J401" s="230"/>
      <c r="K401" s="152"/>
      <c r="L401" t="s">
        <v>32</v>
      </c>
      <c r="M401" s="278">
        <v>17438</v>
      </c>
      <c r="N401" s="278">
        <v>12842</v>
      </c>
      <c r="O401" s="278">
        <v>6034</v>
      </c>
      <c r="P401" s="278">
        <v>19236</v>
      </c>
      <c r="Q401" s="278">
        <v>19261</v>
      </c>
      <c r="R401" s="278">
        <v>19520</v>
      </c>
      <c r="S401" s="278">
        <v>19330</v>
      </c>
      <c r="T401">
        <v>113661</v>
      </c>
    </row>
    <row r="402" spans="2:20" s="163" customFormat="1">
      <c r="B402" s="263" t="s">
        <v>31</v>
      </c>
      <c r="C402" s="263"/>
      <c r="D402" s="278">
        <v>4640</v>
      </c>
      <c r="E402" s="273">
        <v>0.29110000000000003</v>
      </c>
      <c r="F402" s="278">
        <v>5636</v>
      </c>
      <c r="G402" s="273">
        <v>0.35360000000000003</v>
      </c>
      <c r="H402" s="278">
        <v>5665</v>
      </c>
      <c r="I402" s="273">
        <v>0.35539999999999999</v>
      </c>
      <c r="J402" s="230"/>
      <c r="K402" s="144"/>
      <c r="L402" t="s">
        <v>31</v>
      </c>
      <c r="M402" s="278">
        <v>2155</v>
      </c>
      <c r="N402" s="278">
        <v>1457</v>
      </c>
      <c r="O402" s="278">
        <v>1028</v>
      </c>
      <c r="P402" s="278">
        <v>3052</v>
      </c>
      <c r="Q402" s="278">
        <v>2584</v>
      </c>
      <c r="R402" s="278">
        <v>2961</v>
      </c>
      <c r="S402" s="278">
        <v>2704</v>
      </c>
      <c r="T402">
        <v>15941</v>
      </c>
    </row>
    <row r="403" spans="2:20" s="163" customFormat="1">
      <c r="B403" s="263" t="s">
        <v>38</v>
      </c>
      <c r="C403" s="263"/>
      <c r="D403" s="278">
        <v>10707</v>
      </c>
      <c r="E403" s="273">
        <v>0.3019</v>
      </c>
      <c r="F403" s="278">
        <v>12902</v>
      </c>
      <c r="G403" s="273">
        <v>0.36380000000000001</v>
      </c>
      <c r="H403" s="278">
        <v>11851</v>
      </c>
      <c r="I403" s="273">
        <v>0.3342</v>
      </c>
      <c r="J403" s="230"/>
      <c r="K403" s="144"/>
      <c r="L403" t="s">
        <v>38</v>
      </c>
      <c r="M403" s="278">
        <v>4291</v>
      </c>
      <c r="N403" s="278">
        <v>3895</v>
      </c>
      <c r="O403" s="278">
        <v>2521</v>
      </c>
      <c r="P403" s="278">
        <v>5723</v>
      </c>
      <c r="Q403" s="278">
        <v>7179</v>
      </c>
      <c r="R403" s="278">
        <v>6274</v>
      </c>
      <c r="S403" s="278">
        <v>5577</v>
      </c>
      <c r="T403">
        <v>35460</v>
      </c>
    </row>
    <row r="404" spans="2:20" s="163" customFormat="1">
      <c r="B404" s="282" t="s">
        <v>33</v>
      </c>
      <c r="C404" s="282">
        <v>1</v>
      </c>
      <c r="D404" s="246">
        <v>62175</v>
      </c>
      <c r="E404" s="274">
        <v>0.32900000000000001</v>
      </c>
      <c r="F404" s="246">
        <v>62140</v>
      </c>
      <c r="G404" s="274">
        <v>0.32890000000000003</v>
      </c>
      <c r="H404" s="246">
        <v>64645</v>
      </c>
      <c r="I404" s="274">
        <v>0.34210000000000002</v>
      </c>
      <c r="J404" s="246">
        <v>1</v>
      </c>
      <c r="K404" s="151"/>
      <c r="L404" s="282" t="s">
        <v>33</v>
      </c>
      <c r="M404" s="246">
        <v>29192</v>
      </c>
      <c r="N404" s="246">
        <v>23440</v>
      </c>
      <c r="O404" s="246">
        <v>9543</v>
      </c>
      <c r="P404" s="246">
        <v>27795</v>
      </c>
      <c r="Q404" s="246">
        <v>34345</v>
      </c>
      <c r="R404" s="246">
        <v>34074</v>
      </c>
      <c r="S404" s="246">
        <v>30571</v>
      </c>
      <c r="T404" s="282">
        <v>188960</v>
      </c>
    </row>
    <row r="405" spans="2:20" s="163" customFormat="1">
      <c r="B405" s="264" t="s">
        <v>26</v>
      </c>
      <c r="C405" s="264"/>
      <c r="D405" s="278">
        <v>19052</v>
      </c>
      <c r="E405" s="273">
        <v>0.30259999999999998</v>
      </c>
      <c r="F405" s="278">
        <v>20063</v>
      </c>
      <c r="G405" s="273">
        <v>0.31869999999999998</v>
      </c>
      <c r="H405" s="278">
        <v>23847</v>
      </c>
      <c r="I405" s="273">
        <v>0.37880000000000003</v>
      </c>
      <c r="J405" s="230"/>
      <c r="K405" s="152"/>
      <c r="L405" t="s">
        <v>26</v>
      </c>
      <c r="M405" s="278">
        <v>10248</v>
      </c>
      <c r="N405" s="278">
        <v>5014</v>
      </c>
      <c r="O405" s="278">
        <v>3790</v>
      </c>
      <c r="P405" s="278">
        <v>11110</v>
      </c>
      <c r="Q405" s="278">
        <v>8953</v>
      </c>
      <c r="R405" s="278">
        <v>12377</v>
      </c>
      <c r="S405" s="278">
        <v>11470</v>
      </c>
      <c r="T405">
        <v>62962</v>
      </c>
    </row>
    <row r="406" spans="2:20" s="163" customFormat="1">
      <c r="B406" s="264" t="s">
        <v>36</v>
      </c>
      <c r="C406" s="263"/>
      <c r="D406" s="278">
        <v>53905</v>
      </c>
      <c r="E406" s="273">
        <v>0.39529999999999998</v>
      </c>
      <c r="F406" s="278">
        <v>43302</v>
      </c>
      <c r="G406" s="273">
        <v>0.31759999999999999</v>
      </c>
      <c r="H406" s="278">
        <v>39149</v>
      </c>
      <c r="I406" s="273">
        <v>0.28710000000000002</v>
      </c>
      <c r="J406" s="230"/>
      <c r="K406" s="152"/>
      <c r="L406" t="s">
        <v>36</v>
      </c>
      <c r="M406" s="278">
        <v>28081</v>
      </c>
      <c r="N406" s="278">
        <v>18344</v>
      </c>
      <c r="O406" s="278">
        <v>7480</v>
      </c>
      <c r="P406" s="278">
        <v>21897</v>
      </c>
      <c r="Q406" s="278">
        <v>21405</v>
      </c>
      <c r="R406" s="278">
        <v>20246</v>
      </c>
      <c r="S406" s="278">
        <v>18903</v>
      </c>
      <c r="T406">
        <v>136356</v>
      </c>
    </row>
    <row r="407" spans="2:20" s="163" customFormat="1">
      <c r="B407" s="264" t="s">
        <v>18</v>
      </c>
      <c r="C407" s="263"/>
      <c r="D407" s="278">
        <v>5971</v>
      </c>
      <c r="E407" s="273">
        <v>0.26179999999999998</v>
      </c>
      <c r="F407" s="278">
        <v>8349</v>
      </c>
      <c r="G407" s="273">
        <v>0.36599999999999999</v>
      </c>
      <c r="H407" s="278">
        <v>8491</v>
      </c>
      <c r="I407" s="273">
        <v>0.37219999999999998</v>
      </c>
      <c r="J407" s="230"/>
      <c r="K407" s="152"/>
      <c r="L407" t="s">
        <v>18</v>
      </c>
      <c r="M407" s="278">
        <v>3589</v>
      </c>
      <c r="N407" s="278">
        <v>1358</v>
      </c>
      <c r="O407" s="278">
        <v>1024</v>
      </c>
      <c r="P407" s="278">
        <v>3638</v>
      </c>
      <c r="Q407" s="278">
        <v>4711</v>
      </c>
      <c r="R407" s="278">
        <v>3849</v>
      </c>
      <c r="S407" s="278">
        <v>4642</v>
      </c>
      <c r="T407">
        <v>22811</v>
      </c>
    </row>
    <row r="408" spans="2:20" s="163" customFormat="1">
      <c r="B408" s="263" t="s">
        <v>29</v>
      </c>
      <c r="C408" s="263"/>
      <c r="D408" s="278">
        <v>25727</v>
      </c>
      <c r="E408" s="273">
        <v>0.33</v>
      </c>
      <c r="F408" s="278">
        <v>25465</v>
      </c>
      <c r="G408" s="273">
        <v>0.3266</v>
      </c>
      <c r="H408" s="278">
        <v>26775</v>
      </c>
      <c r="I408" s="273">
        <v>0.34339999999999998</v>
      </c>
      <c r="J408" s="230"/>
      <c r="K408" s="144"/>
      <c r="L408" t="s">
        <v>29</v>
      </c>
      <c r="M408" s="278">
        <v>9802</v>
      </c>
      <c r="N408" s="278">
        <v>10949</v>
      </c>
      <c r="O408" s="278">
        <v>4976</v>
      </c>
      <c r="P408" s="278">
        <v>12614</v>
      </c>
      <c r="Q408" s="278">
        <v>12851</v>
      </c>
      <c r="R408" s="278">
        <v>13135</v>
      </c>
      <c r="S408" s="278">
        <v>13640</v>
      </c>
      <c r="T408">
        <v>77967</v>
      </c>
    </row>
    <row r="409" spans="2:20" s="163" customFormat="1">
      <c r="B409" s="263" t="s">
        <v>25</v>
      </c>
      <c r="C409" s="263"/>
      <c r="D409" s="278">
        <v>56466</v>
      </c>
      <c r="E409" s="273">
        <v>0.31740000000000002</v>
      </c>
      <c r="F409" s="278">
        <v>57469</v>
      </c>
      <c r="G409" s="273">
        <v>0.32300000000000001</v>
      </c>
      <c r="H409" s="278">
        <v>63991</v>
      </c>
      <c r="I409" s="273">
        <v>0.35959999999999998</v>
      </c>
      <c r="J409" s="230"/>
      <c r="K409" s="144"/>
      <c r="L409" t="s">
        <v>25</v>
      </c>
      <c r="M409" s="278">
        <v>28118</v>
      </c>
      <c r="N409" s="278">
        <v>18913</v>
      </c>
      <c r="O409" s="278">
        <v>9435</v>
      </c>
      <c r="P409" s="278">
        <v>29208</v>
      </c>
      <c r="Q409" s="278">
        <v>28261</v>
      </c>
      <c r="R409" s="278">
        <v>33131</v>
      </c>
      <c r="S409" s="278">
        <v>30860</v>
      </c>
      <c r="T409">
        <v>177926</v>
      </c>
    </row>
    <row r="410" spans="2:20" s="163" customFormat="1">
      <c r="B410" s="264" t="s">
        <v>24</v>
      </c>
      <c r="C410" s="263"/>
      <c r="D410" s="278">
        <v>36043</v>
      </c>
      <c r="E410" s="273">
        <v>0.27839999999999998</v>
      </c>
      <c r="F410" s="278">
        <v>45883</v>
      </c>
      <c r="G410" s="273">
        <v>0.35439999999999999</v>
      </c>
      <c r="H410" s="278">
        <v>47552</v>
      </c>
      <c r="I410" s="273">
        <v>0.36730000000000002</v>
      </c>
      <c r="J410" s="230"/>
      <c r="K410" s="152"/>
      <c r="L410" t="s">
        <v>24</v>
      </c>
      <c r="M410" s="278">
        <v>17964</v>
      </c>
      <c r="N410" s="278">
        <v>12358</v>
      </c>
      <c r="O410" s="278">
        <v>5721</v>
      </c>
      <c r="P410" s="278">
        <v>23814</v>
      </c>
      <c r="Q410" s="278">
        <v>22069</v>
      </c>
      <c r="R410" s="278">
        <v>22137</v>
      </c>
      <c r="S410" s="278">
        <v>25415</v>
      </c>
      <c r="T410">
        <v>129478</v>
      </c>
    </row>
    <row r="411" spans="2:20" s="163" customFormat="1">
      <c r="B411" s="263" t="s">
        <v>19</v>
      </c>
      <c r="C411" s="263"/>
      <c r="D411" s="278">
        <v>28636</v>
      </c>
      <c r="E411" s="273">
        <v>0.28029999999999999</v>
      </c>
      <c r="F411" s="278">
        <v>35735</v>
      </c>
      <c r="G411" s="273">
        <v>0.3498</v>
      </c>
      <c r="H411" s="278">
        <v>37796</v>
      </c>
      <c r="I411" s="273">
        <v>0.36990000000000001</v>
      </c>
      <c r="J411" s="230"/>
      <c r="K411" s="144"/>
      <c r="L411" t="s">
        <v>19</v>
      </c>
      <c r="M411" s="278">
        <v>14239</v>
      </c>
      <c r="N411" s="278">
        <v>10241</v>
      </c>
      <c r="O411" s="278">
        <v>4156</v>
      </c>
      <c r="P411" s="278">
        <v>16502</v>
      </c>
      <c r="Q411" s="278">
        <v>19233</v>
      </c>
      <c r="R411" s="278">
        <v>17671</v>
      </c>
      <c r="S411" s="278">
        <v>20125</v>
      </c>
      <c r="T411">
        <v>102167</v>
      </c>
    </row>
    <row r="412" spans="2:20" s="163" customFormat="1">
      <c r="B412" s="263" t="s">
        <v>30</v>
      </c>
      <c r="C412" s="263"/>
      <c r="D412" s="278">
        <v>50386</v>
      </c>
      <c r="E412" s="273">
        <v>0.34379999999999999</v>
      </c>
      <c r="F412" s="278">
        <v>49841</v>
      </c>
      <c r="G412" s="273">
        <v>0.34010000000000001</v>
      </c>
      <c r="H412" s="278">
        <v>46313</v>
      </c>
      <c r="I412" s="273">
        <v>0.316</v>
      </c>
      <c r="J412" s="230"/>
      <c r="K412" s="144"/>
      <c r="L412" t="s">
        <v>30</v>
      </c>
      <c r="M412" s="278">
        <v>26611</v>
      </c>
      <c r="N412" s="278">
        <v>16349</v>
      </c>
      <c r="O412" s="278">
        <v>7426</v>
      </c>
      <c r="P412" s="278">
        <v>24606</v>
      </c>
      <c r="Q412" s="278">
        <v>25235</v>
      </c>
      <c r="R412" s="278">
        <v>23858</v>
      </c>
      <c r="S412" s="278">
        <v>22455</v>
      </c>
      <c r="T412">
        <v>146540</v>
      </c>
    </row>
    <row r="413" spans="2:20" s="163" customFormat="1">
      <c r="B413" s="264" t="s">
        <v>37</v>
      </c>
      <c r="C413" s="264"/>
      <c r="D413" s="278">
        <v>39400</v>
      </c>
      <c r="E413" s="273">
        <v>0.33200000000000002</v>
      </c>
      <c r="F413" s="278">
        <v>37002</v>
      </c>
      <c r="G413" s="273">
        <v>0.31180000000000002</v>
      </c>
      <c r="H413" s="278">
        <v>42259</v>
      </c>
      <c r="I413" s="273">
        <v>0.35610000000000003</v>
      </c>
      <c r="J413" s="248"/>
      <c r="K413" s="152"/>
      <c r="L413" t="s">
        <v>37</v>
      </c>
      <c r="M413" s="278">
        <v>19071</v>
      </c>
      <c r="N413" s="278">
        <v>14532</v>
      </c>
      <c r="O413" s="278">
        <v>5797</v>
      </c>
      <c r="P413" s="278">
        <v>17883</v>
      </c>
      <c r="Q413" s="278">
        <v>19119</v>
      </c>
      <c r="R413" s="278">
        <v>22793</v>
      </c>
      <c r="S413" s="278">
        <v>19466</v>
      </c>
      <c r="T413">
        <v>118661</v>
      </c>
    </row>
    <row r="414" spans="2:20" s="163" customFormat="1">
      <c r="B414" s="264" t="s">
        <v>34</v>
      </c>
      <c r="C414" s="263"/>
      <c r="D414" s="278">
        <v>4409</v>
      </c>
      <c r="E414" s="273">
        <v>0.34050000000000002</v>
      </c>
      <c r="F414" s="278">
        <v>4045</v>
      </c>
      <c r="G414" s="273">
        <v>0.31240000000000001</v>
      </c>
      <c r="H414" s="278">
        <v>4494</v>
      </c>
      <c r="I414" s="273">
        <v>0.34710000000000002</v>
      </c>
      <c r="J414" s="230"/>
      <c r="K414" s="152"/>
      <c r="L414" t="s">
        <v>34</v>
      </c>
      <c r="M414" s="278">
        <v>1327</v>
      </c>
      <c r="N414" s="278">
        <v>2192</v>
      </c>
      <c r="O414">
        <v>890</v>
      </c>
      <c r="P414" s="278">
        <v>1785</v>
      </c>
      <c r="Q414" s="278">
        <v>2260</v>
      </c>
      <c r="R414" s="278">
        <v>2030</v>
      </c>
      <c r="S414" s="278">
        <v>2464</v>
      </c>
      <c r="T414">
        <v>12948</v>
      </c>
    </row>
    <row r="415" spans="2:20" s="163" customFormat="1">
      <c r="B415" s="264" t="s">
        <v>20</v>
      </c>
      <c r="C415" s="263"/>
      <c r="D415" s="278">
        <v>20000</v>
      </c>
      <c r="E415" s="273">
        <v>0.2858</v>
      </c>
      <c r="F415" s="278">
        <v>23739</v>
      </c>
      <c r="G415" s="273">
        <v>0.33929999999999999</v>
      </c>
      <c r="H415" s="278">
        <v>26234</v>
      </c>
      <c r="I415" s="273">
        <v>0.37490000000000001</v>
      </c>
      <c r="J415" s="230"/>
      <c r="K415" s="152"/>
      <c r="L415" t="s">
        <v>20</v>
      </c>
      <c r="M415" s="278">
        <v>7724</v>
      </c>
      <c r="N415" s="278">
        <v>7743</v>
      </c>
      <c r="O415" s="278">
        <v>4533</v>
      </c>
      <c r="P415" s="278">
        <v>11299</v>
      </c>
      <c r="Q415" s="278">
        <v>12440</v>
      </c>
      <c r="R415" s="278">
        <v>12553</v>
      </c>
      <c r="S415" s="278">
        <v>13681</v>
      </c>
      <c r="T415">
        <v>69973</v>
      </c>
    </row>
    <row r="416" spans="2:20" s="163" customFormat="1">
      <c r="B416" s="264" t="s">
        <v>21</v>
      </c>
      <c r="C416" s="263"/>
      <c r="D416" s="278">
        <v>7191</v>
      </c>
      <c r="E416" s="273">
        <v>0.26440000000000002</v>
      </c>
      <c r="F416" s="278">
        <v>9909</v>
      </c>
      <c r="G416" s="273">
        <v>0.3644</v>
      </c>
      <c r="H416" s="278">
        <v>10095</v>
      </c>
      <c r="I416" s="273">
        <v>0.37119999999999997</v>
      </c>
      <c r="J416" s="230"/>
      <c r="K416" s="152"/>
      <c r="L416" t="s">
        <v>21</v>
      </c>
      <c r="M416" s="278">
        <v>3281</v>
      </c>
      <c r="N416" s="278">
        <v>2780</v>
      </c>
      <c r="O416" s="278">
        <v>1130</v>
      </c>
      <c r="P416" s="278">
        <v>3930</v>
      </c>
      <c r="Q416" s="278">
        <v>5979</v>
      </c>
      <c r="R416" s="278">
        <v>4697</v>
      </c>
      <c r="S416" s="278">
        <v>5398</v>
      </c>
      <c r="T416">
        <v>27195</v>
      </c>
    </row>
    <row r="417" spans="1:20" s="163" customFormat="1">
      <c r="B417" s="264" t="s">
        <v>28</v>
      </c>
      <c r="C417" s="263"/>
      <c r="D417" s="278">
        <v>42413</v>
      </c>
      <c r="E417" s="273">
        <v>0.32690000000000002</v>
      </c>
      <c r="F417" s="278">
        <v>41993</v>
      </c>
      <c r="G417" s="273">
        <v>0.3236</v>
      </c>
      <c r="H417" s="278">
        <v>45354</v>
      </c>
      <c r="I417" s="273">
        <v>0.34949999999999998</v>
      </c>
      <c r="J417" s="230"/>
      <c r="K417" s="152"/>
      <c r="L417" t="s">
        <v>28</v>
      </c>
      <c r="M417" s="278">
        <v>19994</v>
      </c>
      <c r="N417" s="278">
        <v>15153</v>
      </c>
      <c r="O417" s="278">
        <v>7266</v>
      </c>
      <c r="P417" s="278">
        <v>21034</v>
      </c>
      <c r="Q417" s="278">
        <v>20959</v>
      </c>
      <c r="R417" s="278">
        <v>23715</v>
      </c>
      <c r="S417" s="278">
        <v>21639</v>
      </c>
      <c r="T417">
        <v>129760</v>
      </c>
    </row>
    <row r="418" spans="1:20" s="163" customFormat="1">
      <c r="B418" s="263" t="s">
        <v>27</v>
      </c>
      <c r="C418" s="263"/>
      <c r="D418" s="278">
        <v>6641</v>
      </c>
      <c r="E418" s="273">
        <v>0.32700000000000001</v>
      </c>
      <c r="F418" s="278">
        <v>5786</v>
      </c>
      <c r="G418" s="273">
        <v>0.28489999999999999</v>
      </c>
      <c r="H418" s="278">
        <v>7879</v>
      </c>
      <c r="I418" s="273">
        <v>0.38800000000000001</v>
      </c>
      <c r="J418" s="230"/>
      <c r="K418" s="144"/>
      <c r="L418" t="s">
        <v>27</v>
      </c>
      <c r="M418" s="278">
        <v>3710</v>
      </c>
      <c r="N418" s="278">
        <v>1393</v>
      </c>
      <c r="O418" s="278">
        <v>1538</v>
      </c>
      <c r="P418" s="278">
        <v>2582</v>
      </c>
      <c r="Q418" s="278">
        <v>3204</v>
      </c>
      <c r="R418" s="278">
        <v>4050</v>
      </c>
      <c r="S418" s="278">
        <v>3829</v>
      </c>
      <c r="T418">
        <v>20306</v>
      </c>
    </row>
    <row r="419" spans="1:20" s="163" customFormat="1">
      <c r="B419" s="263" t="s">
        <v>52</v>
      </c>
      <c r="C419" s="263"/>
      <c r="D419" s="278">
        <v>613344</v>
      </c>
      <c r="E419" s="273">
        <v>0.3175</v>
      </c>
      <c r="F419" s="278">
        <v>642273</v>
      </c>
      <c r="G419" s="273">
        <v>0.33250000000000002</v>
      </c>
      <c r="H419" s="278">
        <v>676154</v>
      </c>
      <c r="I419" s="273">
        <v>0.35</v>
      </c>
      <c r="J419" s="247"/>
      <c r="K419" s="144"/>
      <c r="L419" t="s">
        <v>52</v>
      </c>
      <c r="M419" s="278">
        <v>296619</v>
      </c>
      <c r="N419" s="278">
        <v>214494</v>
      </c>
      <c r="O419" s="278">
        <v>102231</v>
      </c>
      <c r="P419" s="278">
        <v>313192</v>
      </c>
      <c r="Q419" s="278">
        <v>329081</v>
      </c>
      <c r="R419" s="278">
        <v>342190</v>
      </c>
      <c r="S419" s="278">
        <v>333964</v>
      </c>
      <c r="T419">
        <v>1931771</v>
      </c>
    </row>
    <row r="420" spans="1:20" s="163" customFormat="1">
      <c r="D420" s="144"/>
      <c r="F420" s="144"/>
      <c r="H420" s="144"/>
    </row>
    <row r="421" spans="1:20" s="163" customFormat="1">
      <c r="A421" s="411" t="s">
        <v>463</v>
      </c>
      <c r="B421" s="411"/>
      <c r="C421" s="411"/>
      <c r="D421" s="411"/>
      <c r="E421" s="411"/>
      <c r="F421" s="411"/>
      <c r="G421" s="411"/>
      <c r="H421" s="140"/>
    </row>
    <row r="422" spans="1:20" s="163" customFormat="1">
      <c r="A422" s="412" t="s">
        <v>540</v>
      </c>
      <c r="B422" s="410"/>
      <c r="C422" s="410"/>
      <c r="D422" s="410"/>
      <c r="E422" s="410"/>
      <c r="F422" s="410"/>
      <c r="G422" s="410"/>
      <c r="H422" s="218"/>
    </row>
    <row r="423" spans="1:20" s="163" customFormat="1">
      <c r="A423" s="237"/>
      <c r="B423" s="237"/>
      <c r="C423" s="237"/>
      <c r="D423" s="237"/>
      <c r="E423" s="237"/>
      <c r="F423" s="237"/>
      <c r="G423" s="237"/>
      <c r="H423" s="237"/>
    </row>
    <row r="424" spans="1:20" s="163" customFormat="1"/>
    <row r="425" spans="1:20" s="74" customFormat="1">
      <c r="A425" s="409" t="s">
        <v>411</v>
      </c>
      <c r="B425" s="409"/>
      <c r="C425" s="409"/>
      <c r="D425" s="409"/>
      <c r="E425" s="409"/>
      <c r="F425" s="409"/>
      <c r="G425" s="409"/>
      <c r="H425" s="409"/>
      <c r="I425" s="409"/>
    </row>
    <row r="427" spans="1:20" ht="48">
      <c r="A427" s="163"/>
      <c r="B427" s="163"/>
      <c r="C427" s="71" t="s">
        <v>367</v>
      </c>
    </row>
    <row r="428" spans="1:20">
      <c r="A428" s="244">
        <v>1</v>
      </c>
      <c r="B428" s="267" t="s">
        <v>327</v>
      </c>
      <c r="C428" s="267">
        <v>68864</v>
      </c>
    </row>
    <row r="429" spans="1:20" s="163" customFormat="1">
      <c r="A429" s="244">
        <v>2</v>
      </c>
      <c r="B429" s="267" t="s">
        <v>318</v>
      </c>
      <c r="C429" s="267">
        <v>15422</v>
      </c>
    </row>
    <row r="430" spans="1:20" s="163" customFormat="1">
      <c r="A430" s="244">
        <v>3</v>
      </c>
      <c r="B430" s="267" t="s">
        <v>322</v>
      </c>
      <c r="C430" s="267">
        <v>13698</v>
      </c>
    </row>
    <row r="431" spans="1:20" s="163" customFormat="1">
      <c r="A431" s="244">
        <v>4</v>
      </c>
      <c r="B431" s="267" t="s">
        <v>314</v>
      </c>
      <c r="C431" s="267">
        <v>10184</v>
      </c>
    </row>
    <row r="432" spans="1:20" s="163" customFormat="1">
      <c r="A432" s="244">
        <v>5</v>
      </c>
      <c r="B432" s="267" t="s">
        <v>334</v>
      </c>
      <c r="C432" s="267">
        <v>9791</v>
      </c>
    </row>
    <row r="433" spans="1:9" s="163" customFormat="1">
      <c r="A433" s="244">
        <v>6</v>
      </c>
      <c r="B433" s="267" t="s">
        <v>326</v>
      </c>
      <c r="C433" s="267">
        <v>9582</v>
      </c>
    </row>
    <row r="434" spans="1:9" s="163" customFormat="1">
      <c r="A434" s="244">
        <v>7</v>
      </c>
      <c r="B434" s="267" t="s">
        <v>313</v>
      </c>
      <c r="C434" s="267">
        <v>7798</v>
      </c>
    </row>
    <row r="435" spans="1:9">
      <c r="A435" s="244">
        <v>8</v>
      </c>
      <c r="B435" s="267" t="s">
        <v>323</v>
      </c>
      <c r="C435" s="267">
        <v>7589</v>
      </c>
    </row>
    <row r="436" spans="1:9">
      <c r="A436" s="244">
        <v>9</v>
      </c>
      <c r="B436" s="267" t="s">
        <v>317</v>
      </c>
      <c r="C436" s="267">
        <v>7558</v>
      </c>
    </row>
    <row r="437" spans="1:9">
      <c r="A437" s="244">
        <v>10</v>
      </c>
      <c r="B437" s="267" t="s">
        <v>324</v>
      </c>
      <c r="C437" s="267">
        <v>7028</v>
      </c>
    </row>
    <row r="438" spans="1:9" s="244" customFormat="1">
      <c r="A438" s="244">
        <v>11</v>
      </c>
      <c r="B438" s="267" t="s">
        <v>325</v>
      </c>
      <c r="C438" s="267">
        <v>6342</v>
      </c>
      <c r="D438" s="211"/>
      <c r="E438" s="207"/>
      <c r="F438" s="211"/>
      <c r="G438" s="207"/>
      <c r="H438" s="211"/>
      <c r="I438" s="230"/>
    </row>
    <row r="439" spans="1:9" s="244" customFormat="1">
      <c r="A439" s="244">
        <v>12</v>
      </c>
      <c r="B439" s="267" t="s">
        <v>329</v>
      </c>
      <c r="C439" s="267">
        <v>5847</v>
      </c>
      <c r="D439" s="211"/>
      <c r="E439" s="207"/>
      <c r="F439" s="211"/>
      <c r="G439" s="207"/>
      <c r="H439" s="211"/>
      <c r="I439" s="230"/>
    </row>
    <row r="440" spans="1:9" s="244" customFormat="1">
      <c r="A440" s="244">
        <v>13</v>
      </c>
      <c r="B440" s="267" t="s">
        <v>331</v>
      </c>
      <c r="C440" s="267">
        <v>3153</v>
      </c>
      <c r="D440" s="211"/>
      <c r="E440" s="207"/>
      <c r="F440" s="211"/>
      <c r="G440" s="207"/>
      <c r="H440" s="211"/>
      <c r="I440" s="230"/>
    </row>
    <row r="441" spans="1:9" s="244" customFormat="1">
      <c r="A441" s="244">
        <v>14</v>
      </c>
      <c r="B441" s="267" t="s">
        <v>332</v>
      </c>
      <c r="C441" s="267">
        <v>2992</v>
      </c>
      <c r="D441" s="211"/>
      <c r="E441" s="207"/>
      <c r="F441" s="211"/>
      <c r="G441" s="207"/>
      <c r="H441" s="211"/>
      <c r="I441" s="230"/>
    </row>
    <row r="442" spans="1:9" s="244" customFormat="1">
      <c r="A442" s="244">
        <v>15</v>
      </c>
      <c r="B442" s="267" t="s">
        <v>321</v>
      </c>
      <c r="C442" s="267">
        <v>2465</v>
      </c>
      <c r="D442" s="211"/>
      <c r="E442" s="207"/>
      <c r="F442" s="211"/>
      <c r="G442" s="207"/>
      <c r="H442" s="211"/>
      <c r="I442" s="230"/>
    </row>
    <row r="443" spans="1:9" s="244" customFormat="1">
      <c r="A443" s="244">
        <v>16</v>
      </c>
      <c r="B443" s="267" t="s">
        <v>333</v>
      </c>
      <c r="C443" s="267">
        <v>2275</v>
      </c>
      <c r="D443" s="211"/>
      <c r="E443" s="207"/>
      <c r="F443" s="211"/>
      <c r="G443" s="207"/>
      <c r="H443" s="211"/>
      <c r="I443" s="230"/>
    </row>
    <row r="444" spans="1:9" s="244" customFormat="1">
      <c r="A444" s="244">
        <v>17</v>
      </c>
      <c r="B444" s="267" t="s">
        <v>316</v>
      </c>
      <c r="C444" s="267">
        <v>2212</v>
      </c>
      <c r="D444" s="211"/>
      <c r="E444" s="207"/>
      <c r="F444" s="211"/>
      <c r="G444" s="207"/>
      <c r="H444" s="211"/>
      <c r="I444" s="230"/>
    </row>
    <row r="445" spans="1:9" s="244" customFormat="1">
      <c r="A445" s="244">
        <v>18</v>
      </c>
      <c r="B445" s="267" t="s">
        <v>328</v>
      </c>
      <c r="C445" s="267">
        <v>1656</v>
      </c>
      <c r="D445" s="211"/>
      <c r="E445" s="207"/>
      <c r="F445" s="211"/>
      <c r="G445" s="207"/>
      <c r="H445" s="211"/>
      <c r="I445" s="230"/>
    </row>
    <row r="446" spans="1:9" s="244" customFormat="1">
      <c r="A446" s="244">
        <v>19</v>
      </c>
      <c r="B446" s="267" t="s">
        <v>320</v>
      </c>
      <c r="C446" s="267">
        <v>1521</v>
      </c>
      <c r="D446" s="211"/>
      <c r="E446" s="207"/>
      <c r="F446" s="211"/>
      <c r="G446" s="207"/>
      <c r="H446" s="211"/>
      <c r="I446" s="230"/>
    </row>
    <row r="447" spans="1:9" s="244" customFormat="1">
      <c r="A447" s="244">
        <v>20</v>
      </c>
      <c r="B447" s="267" t="s">
        <v>315</v>
      </c>
      <c r="C447" s="267">
        <v>1322</v>
      </c>
      <c r="D447" s="211"/>
      <c r="E447" s="207"/>
      <c r="F447" s="211"/>
      <c r="G447" s="207"/>
      <c r="H447" s="211"/>
      <c r="I447" s="230"/>
    </row>
    <row r="448" spans="1:9" s="163" customFormat="1">
      <c r="C448" s="144"/>
      <c r="E448" s="144"/>
      <c r="G448" s="144"/>
      <c r="I448" s="230"/>
    </row>
    <row r="449" spans="1:8">
      <c r="A449" s="411" t="s">
        <v>464</v>
      </c>
      <c r="B449" s="411"/>
      <c r="C449" s="411"/>
      <c r="D449" s="411"/>
      <c r="E449" s="411"/>
      <c r="F449" s="411"/>
      <c r="G449" s="411"/>
      <c r="H449" s="140"/>
    </row>
    <row r="450" spans="1:8" ht="15" customHeight="1">
      <c r="A450" s="410" t="s">
        <v>67</v>
      </c>
      <c r="B450" s="410"/>
      <c r="C450" s="410"/>
      <c r="D450" s="410"/>
      <c r="E450" s="410"/>
      <c r="F450" s="410"/>
      <c r="G450" s="410"/>
      <c r="H450" s="186"/>
    </row>
    <row r="452" spans="1:8" s="74" customFormat="1">
      <c r="A452" s="409" t="s">
        <v>68</v>
      </c>
      <c r="B452" s="409"/>
      <c r="C452" s="409"/>
      <c r="D452" s="409"/>
      <c r="E452" s="409"/>
      <c r="F452" s="409"/>
      <c r="G452" s="409"/>
      <c r="H452" s="139"/>
    </row>
    <row r="454" spans="1:8">
      <c r="A454" s="163"/>
      <c r="B454" s="163" t="s">
        <v>69</v>
      </c>
      <c r="C454" t="s">
        <v>368</v>
      </c>
      <c r="D454" s="163" t="s">
        <v>70</v>
      </c>
      <c r="E454" s="163" t="s">
        <v>71</v>
      </c>
      <c r="F454" t="s">
        <v>72</v>
      </c>
      <c r="G454" s="163" t="s">
        <v>369</v>
      </c>
      <c r="H454" s="163"/>
    </row>
    <row r="455" spans="1:8">
      <c r="A455" s="163"/>
      <c r="B455" t="s">
        <v>18</v>
      </c>
      <c r="D455">
        <v>310</v>
      </c>
      <c r="E455">
        <v>11</v>
      </c>
      <c r="F455">
        <v>321</v>
      </c>
      <c r="G455" s="163"/>
      <c r="H455" s="163"/>
    </row>
    <row r="456" spans="1:8">
      <c r="A456" s="163"/>
      <c r="B456" t="s">
        <v>21</v>
      </c>
      <c r="D456">
        <v>536</v>
      </c>
      <c r="E456">
        <v>45</v>
      </c>
      <c r="F456">
        <v>581</v>
      </c>
      <c r="G456" s="163"/>
      <c r="H456" s="163"/>
    </row>
    <row r="457" spans="1:8">
      <c r="B457" t="s">
        <v>34</v>
      </c>
      <c r="D457">
        <v>595</v>
      </c>
      <c r="E457">
        <v>83</v>
      </c>
      <c r="F457">
        <v>678</v>
      </c>
    </row>
    <row r="458" spans="1:8">
      <c r="B458" t="s">
        <v>31</v>
      </c>
      <c r="D458">
        <v>606</v>
      </c>
      <c r="E458">
        <v>107</v>
      </c>
      <c r="F458">
        <v>713</v>
      </c>
    </row>
    <row r="459" spans="1:8">
      <c r="B459" t="s">
        <v>27</v>
      </c>
      <c r="D459">
        <v>665</v>
      </c>
      <c r="E459">
        <v>42</v>
      </c>
      <c r="F459">
        <v>707</v>
      </c>
    </row>
    <row r="460" spans="1:8">
      <c r="B460" t="s">
        <v>20</v>
      </c>
      <c r="D460">
        <v>781</v>
      </c>
      <c r="E460">
        <v>55</v>
      </c>
      <c r="F460">
        <v>836</v>
      </c>
    </row>
    <row r="461" spans="1:8">
      <c r="B461" t="s">
        <v>19</v>
      </c>
      <c r="D461">
        <v>1140</v>
      </c>
      <c r="E461">
        <v>70</v>
      </c>
      <c r="F461">
        <v>1210</v>
      </c>
    </row>
    <row r="462" spans="1:8">
      <c r="B462" t="s">
        <v>29</v>
      </c>
      <c r="D462">
        <v>1362</v>
      </c>
      <c r="E462">
        <v>312</v>
      </c>
      <c r="F462">
        <v>1674</v>
      </c>
    </row>
    <row r="463" spans="1:8">
      <c r="B463" t="s">
        <v>24</v>
      </c>
      <c r="D463">
        <v>1556</v>
      </c>
      <c r="E463">
        <v>157</v>
      </c>
      <c r="F463">
        <v>1713</v>
      </c>
    </row>
    <row r="464" spans="1:8">
      <c r="B464" t="s">
        <v>22</v>
      </c>
      <c r="D464">
        <v>1592</v>
      </c>
      <c r="E464">
        <v>204</v>
      </c>
      <c r="F464">
        <v>1796</v>
      </c>
    </row>
    <row r="465" spans="1:8">
      <c r="B465" t="s">
        <v>26</v>
      </c>
      <c r="D465">
        <v>1626</v>
      </c>
      <c r="E465">
        <v>261</v>
      </c>
      <c r="F465">
        <v>1887</v>
      </c>
    </row>
    <row r="466" spans="1:8">
      <c r="B466" t="s">
        <v>23</v>
      </c>
      <c r="D466">
        <v>1673</v>
      </c>
      <c r="E466">
        <v>157</v>
      </c>
      <c r="F466">
        <v>1830</v>
      </c>
    </row>
    <row r="467" spans="1:8">
      <c r="B467" t="s">
        <v>38</v>
      </c>
      <c r="D467">
        <v>1694</v>
      </c>
      <c r="E467">
        <v>239</v>
      </c>
      <c r="F467">
        <v>1933</v>
      </c>
    </row>
    <row r="468" spans="1:8">
      <c r="B468" t="s">
        <v>35</v>
      </c>
      <c r="D468">
        <v>1739</v>
      </c>
      <c r="E468">
        <v>232</v>
      </c>
      <c r="F468">
        <v>1971</v>
      </c>
    </row>
    <row r="469" spans="1:8">
      <c r="B469" t="s">
        <v>28</v>
      </c>
      <c r="D469">
        <v>1982</v>
      </c>
      <c r="E469">
        <v>243</v>
      </c>
      <c r="F469">
        <v>2225</v>
      </c>
    </row>
    <row r="470" spans="1:8">
      <c r="B470" t="s">
        <v>37</v>
      </c>
      <c r="D470">
        <v>2317</v>
      </c>
      <c r="E470">
        <v>196</v>
      </c>
      <c r="F470">
        <v>2513</v>
      </c>
    </row>
    <row r="471" spans="1:8">
      <c r="B471" t="s">
        <v>30</v>
      </c>
      <c r="D471">
        <v>2446</v>
      </c>
      <c r="E471">
        <v>297</v>
      </c>
      <c r="F471">
        <v>2743</v>
      </c>
    </row>
    <row r="472" spans="1:8">
      <c r="B472" t="s">
        <v>36</v>
      </c>
      <c r="D472">
        <v>2869</v>
      </c>
      <c r="E472">
        <v>251</v>
      </c>
      <c r="F472">
        <v>3120</v>
      </c>
    </row>
    <row r="473" spans="1:8">
      <c r="A473" s="163"/>
      <c r="B473" t="s">
        <v>25</v>
      </c>
      <c r="D473">
        <v>2937</v>
      </c>
      <c r="E473">
        <v>186</v>
      </c>
      <c r="F473">
        <v>3123</v>
      </c>
      <c r="G473" s="163"/>
      <c r="H473" s="163"/>
    </row>
    <row r="474" spans="1:8">
      <c r="A474" s="163"/>
      <c r="B474" s="282" t="s">
        <v>33</v>
      </c>
      <c r="C474" s="282">
        <v>4144</v>
      </c>
      <c r="D474" s="282">
        <v>4144</v>
      </c>
      <c r="E474" s="282">
        <v>752</v>
      </c>
      <c r="F474" s="282">
        <v>4896</v>
      </c>
      <c r="G474" s="282">
        <v>4896</v>
      </c>
      <c r="H474" s="163"/>
    </row>
    <row r="475" spans="1:8">
      <c r="A475" s="163"/>
      <c r="B475" t="s">
        <v>32</v>
      </c>
      <c r="D475">
        <v>4600</v>
      </c>
      <c r="E475">
        <v>542</v>
      </c>
      <c r="F475">
        <v>5142</v>
      </c>
      <c r="G475" s="8"/>
      <c r="H475" s="163"/>
    </row>
    <row r="477" spans="1:8">
      <c r="A477" s="163"/>
      <c r="B477" t="s">
        <v>50</v>
      </c>
      <c r="D477">
        <v>3004</v>
      </c>
      <c r="E477">
        <v>16</v>
      </c>
      <c r="F477">
        <v>3020</v>
      </c>
      <c r="G477" s="163"/>
      <c r="H477" s="163"/>
    </row>
    <row r="478" spans="1:8">
      <c r="A478" s="163"/>
      <c r="B478" s="282" t="s">
        <v>73</v>
      </c>
      <c r="D478" s="282">
        <v>40174</v>
      </c>
      <c r="E478" s="282">
        <v>4458</v>
      </c>
      <c r="F478" s="282">
        <v>44632</v>
      </c>
      <c r="G478" s="163" t="s">
        <v>74</v>
      </c>
      <c r="H478" s="163"/>
    </row>
    <row r="479" spans="1:8">
      <c r="A479" s="163"/>
      <c r="B479" t="s">
        <v>75</v>
      </c>
      <c r="D479">
        <v>1770</v>
      </c>
      <c r="E479">
        <v>211.52</v>
      </c>
      <c r="F479">
        <v>1981.52</v>
      </c>
      <c r="G479" s="163" t="s">
        <v>76</v>
      </c>
      <c r="H479" s="163"/>
    </row>
    <row r="481" spans="1:8">
      <c r="A481" s="163" t="s">
        <v>466</v>
      </c>
      <c r="B481" s="163"/>
      <c r="C481" s="163"/>
      <c r="D481" s="163"/>
      <c r="E481" s="163"/>
      <c r="F481" s="163"/>
      <c r="G481" s="163"/>
      <c r="H481" s="163"/>
    </row>
    <row r="482" spans="1:8">
      <c r="A482" s="163" t="s">
        <v>465</v>
      </c>
      <c r="B482" s="163"/>
      <c r="C482" s="163"/>
      <c r="D482" s="163"/>
      <c r="E482" s="163"/>
      <c r="F482" s="163"/>
      <c r="G482" s="163"/>
      <c r="H482" s="163"/>
    </row>
    <row r="484" spans="1:8" s="74" customFormat="1">
      <c r="A484" s="409" t="s">
        <v>395</v>
      </c>
      <c r="B484" s="409"/>
      <c r="C484" s="409"/>
      <c r="D484" s="409"/>
      <c r="E484" s="409"/>
      <c r="F484" s="409"/>
      <c r="G484" s="409"/>
      <c r="H484" s="139"/>
    </row>
    <row r="486" spans="1:8">
      <c r="A486" s="163"/>
      <c r="B486" s="163"/>
      <c r="C486" s="163"/>
      <c r="D486" s="163" t="s">
        <v>77</v>
      </c>
      <c r="E486" s="163" t="s">
        <v>385</v>
      </c>
      <c r="F486" s="163"/>
      <c r="G486" s="163"/>
      <c r="H486" s="163"/>
    </row>
    <row r="487" spans="1:8">
      <c r="A487" s="163"/>
      <c r="B487" s="163" t="s">
        <v>33</v>
      </c>
      <c r="C487" s="163">
        <v>2012</v>
      </c>
      <c r="D487" s="163">
        <v>371</v>
      </c>
      <c r="E487" s="244">
        <v>896</v>
      </c>
      <c r="F487" s="163"/>
      <c r="G487" s="163"/>
      <c r="H487" s="163"/>
    </row>
    <row r="488" spans="1:8">
      <c r="A488" s="163"/>
      <c r="B488" s="163" t="s">
        <v>33</v>
      </c>
      <c r="C488" s="163">
        <v>2013</v>
      </c>
      <c r="D488" s="163">
        <v>412</v>
      </c>
      <c r="E488" s="244">
        <v>862</v>
      </c>
      <c r="F488" s="163"/>
      <c r="G488" s="163"/>
      <c r="H488" s="243"/>
    </row>
    <row r="489" spans="1:8">
      <c r="A489" s="163"/>
      <c r="B489" s="163" t="s">
        <v>33</v>
      </c>
      <c r="C489" s="163">
        <v>2014</v>
      </c>
      <c r="D489" s="163">
        <v>430</v>
      </c>
      <c r="E489" s="244">
        <v>748</v>
      </c>
    </row>
    <row r="490" spans="1:8">
      <c r="A490" s="163"/>
      <c r="B490" s="163" t="s">
        <v>33</v>
      </c>
      <c r="C490" s="163">
        <v>2015</v>
      </c>
      <c r="D490" s="163">
        <v>392</v>
      </c>
      <c r="E490" s="244">
        <v>739</v>
      </c>
    </row>
    <row r="491" spans="1:8">
      <c r="A491" s="163"/>
      <c r="B491" s="163" t="s">
        <v>33</v>
      </c>
      <c r="C491" s="163">
        <v>2016</v>
      </c>
      <c r="D491" s="163">
        <v>345</v>
      </c>
      <c r="E491" s="244">
        <v>720</v>
      </c>
    </row>
    <row r="492" spans="1:8">
      <c r="A492" s="163"/>
      <c r="B492" s="163" t="s">
        <v>33</v>
      </c>
      <c r="C492" s="163">
        <v>2017</v>
      </c>
      <c r="D492" s="163">
        <v>342</v>
      </c>
      <c r="E492" s="244">
        <v>713</v>
      </c>
    </row>
    <row r="493" spans="1:8">
      <c r="A493" s="163"/>
      <c r="B493" s="163" t="s">
        <v>33</v>
      </c>
      <c r="C493" s="163">
        <v>2018</v>
      </c>
      <c r="D493" s="163">
        <v>344</v>
      </c>
      <c r="E493" s="244">
        <v>660</v>
      </c>
    </row>
    <row r="494" spans="1:8">
      <c r="A494" s="163"/>
      <c r="B494" s="163" t="s">
        <v>33</v>
      </c>
      <c r="C494">
        <v>2019</v>
      </c>
      <c r="D494">
        <v>267</v>
      </c>
      <c r="E494">
        <v>485</v>
      </c>
    </row>
    <row r="495" spans="1:8">
      <c r="A495" s="163"/>
      <c r="B495" s="282" t="s">
        <v>279</v>
      </c>
      <c r="C495" s="282">
        <v>0</v>
      </c>
      <c r="D495" s="282">
        <v>2903</v>
      </c>
      <c r="E495" s="282">
        <v>5823</v>
      </c>
    </row>
    <row r="497" spans="1:4">
      <c r="A497" s="163" t="s">
        <v>466</v>
      </c>
      <c r="B497" s="163"/>
      <c r="C497" s="163"/>
      <c r="D497" s="163"/>
    </row>
    <row r="498" spans="1:4">
      <c r="A498" s="163" t="s">
        <v>397</v>
      </c>
      <c r="B498" s="163"/>
      <c r="C498" s="163"/>
      <c r="D498" s="163"/>
    </row>
  </sheetData>
  <sortState ref="B289:E310">
    <sortCondition descending="1" ref="C168"/>
  </sortState>
  <mergeCells count="39">
    <mergeCell ref="A360:G360"/>
    <mergeCell ref="A361:G361"/>
    <mergeCell ref="A271:G271"/>
    <mergeCell ref="A280:G280"/>
    <mergeCell ref="A269:G269"/>
    <mergeCell ref="A281:G281"/>
    <mergeCell ref="A283:G283"/>
    <mergeCell ref="A242:G242"/>
    <mergeCell ref="A124:G124"/>
    <mergeCell ref="A153:G153"/>
    <mergeCell ref="A162:G162"/>
    <mergeCell ref="A240:G240"/>
    <mergeCell ref="A163:G163"/>
    <mergeCell ref="A165:G165"/>
    <mergeCell ref="A239:G239"/>
    <mergeCell ref="A42:G42"/>
    <mergeCell ref="A44:G44"/>
    <mergeCell ref="A152:G152"/>
    <mergeCell ref="A122:G122"/>
    <mergeCell ref="A121:G121"/>
    <mergeCell ref="A151:G151"/>
    <mergeCell ref="A1:G1"/>
    <mergeCell ref="A28:G28"/>
    <mergeCell ref="A29:G29"/>
    <mergeCell ref="A31:G31"/>
    <mergeCell ref="A41:G41"/>
    <mergeCell ref="A484:G484"/>
    <mergeCell ref="A452:G452"/>
    <mergeCell ref="A363:G363"/>
    <mergeCell ref="A390:G390"/>
    <mergeCell ref="A392:B392"/>
    <mergeCell ref="A393:B393"/>
    <mergeCell ref="A391:G391"/>
    <mergeCell ref="A449:G449"/>
    <mergeCell ref="A450:G450"/>
    <mergeCell ref="A395:G395"/>
    <mergeCell ref="A421:G421"/>
    <mergeCell ref="A422:G422"/>
    <mergeCell ref="A425:I4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zoomScale="78" zoomScaleNormal="78" workbookViewId="0">
      <selection activeCell="I56" sqref="I56"/>
    </sheetView>
  </sheetViews>
  <sheetFormatPr defaultColWidth="8.81640625" defaultRowHeight="14.5"/>
  <cols>
    <col min="2" max="2" width="26.453125" bestFit="1" customWidth="1"/>
  </cols>
  <sheetData>
    <row r="1" spans="1:18" s="199" customFormat="1" ht="14.25" customHeight="1">
      <c r="A1" s="414" t="s">
        <v>467</v>
      </c>
      <c r="B1" s="414"/>
      <c r="C1" s="414"/>
      <c r="D1" s="414"/>
      <c r="E1" s="414"/>
      <c r="F1" s="414"/>
      <c r="G1" s="414"/>
      <c r="H1" s="414"/>
      <c r="I1" s="414"/>
      <c r="J1" s="414"/>
      <c r="K1" s="414"/>
      <c r="L1" s="414"/>
      <c r="M1" s="414"/>
      <c r="N1" s="414"/>
      <c r="O1" s="414"/>
      <c r="P1" s="414"/>
      <c r="Q1" s="414"/>
      <c r="R1" s="414"/>
    </row>
    <row r="2" spans="1:18" s="163" customFormat="1"/>
    <row r="3" spans="1:18" s="163" customFormat="1">
      <c r="B3"/>
      <c r="C3" s="60" t="s">
        <v>78</v>
      </c>
      <c r="D3" s="60" t="s">
        <v>46</v>
      </c>
      <c r="E3" t="s">
        <v>69</v>
      </c>
      <c r="F3" t="s">
        <v>469</v>
      </c>
      <c r="G3" t="s">
        <v>470</v>
      </c>
    </row>
    <row r="4" spans="1:18" s="163" customFormat="1">
      <c r="B4" s="267" t="s">
        <v>18</v>
      </c>
      <c r="C4" s="273">
        <v>1.2999999999999999E-2</v>
      </c>
      <c r="D4" s="267">
        <v>1.7</v>
      </c>
      <c r="E4" s="267"/>
      <c r="F4" s="276">
        <v>0.13800000000000001</v>
      </c>
      <c r="G4" s="276">
        <v>9.6000000000000002E-2</v>
      </c>
    </row>
    <row r="5" spans="1:18" s="163" customFormat="1">
      <c r="B5" s="267" t="s">
        <v>20</v>
      </c>
      <c r="C5" s="273">
        <v>4.2000000000000003E-2</v>
      </c>
      <c r="D5" s="267">
        <v>2.2000000000000002</v>
      </c>
      <c r="E5" s="267"/>
      <c r="F5" s="276">
        <v>0.13800000000000001</v>
      </c>
      <c r="G5" s="276">
        <v>9.6000000000000002E-2</v>
      </c>
    </row>
    <row r="6" spans="1:18" s="163" customFormat="1">
      <c r="B6" s="267" t="s">
        <v>23</v>
      </c>
      <c r="C6" s="273">
        <v>4.9000000000000002E-2</v>
      </c>
      <c r="D6" s="267">
        <v>1.2</v>
      </c>
      <c r="E6" s="267"/>
      <c r="F6" s="276">
        <v>0.13800000000000001</v>
      </c>
      <c r="G6" s="276">
        <v>9.6000000000000002E-2</v>
      </c>
    </row>
    <row r="7" spans="1:18" s="163" customFormat="1">
      <c r="B7" s="267" t="s">
        <v>24</v>
      </c>
      <c r="C7" s="273">
        <v>0.05</v>
      </c>
      <c r="D7" s="267">
        <v>1.3</v>
      </c>
      <c r="E7" s="267"/>
      <c r="F7" s="276">
        <v>0.13800000000000001</v>
      </c>
      <c r="G7" s="276">
        <v>9.6000000000000002E-2</v>
      </c>
    </row>
    <row r="8" spans="1:18" s="163" customFormat="1">
      <c r="B8" s="267" t="s">
        <v>19</v>
      </c>
      <c r="C8" s="273">
        <v>5.2999999999999999E-2</v>
      </c>
      <c r="D8" s="267">
        <v>1.7</v>
      </c>
      <c r="E8" s="267"/>
      <c r="F8" s="276">
        <v>0.13800000000000001</v>
      </c>
      <c r="G8" s="276">
        <v>9.6000000000000002E-2</v>
      </c>
    </row>
    <row r="9" spans="1:18" s="163" customFormat="1">
      <c r="B9" s="267" t="s">
        <v>22</v>
      </c>
      <c r="C9" s="273">
        <v>0.06</v>
      </c>
      <c r="D9" s="267">
        <v>2.2000000000000002</v>
      </c>
      <c r="E9" s="267"/>
      <c r="F9" s="276">
        <v>0.13800000000000001</v>
      </c>
      <c r="G9" s="276">
        <v>9.6000000000000002E-2</v>
      </c>
    </row>
    <row r="10" spans="1:18" s="163" customFormat="1">
      <c r="B10" s="267" t="s">
        <v>676</v>
      </c>
      <c r="C10" s="273">
        <v>6.2E-2</v>
      </c>
      <c r="D10" s="267">
        <v>3.3</v>
      </c>
      <c r="E10" s="267"/>
      <c r="F10" s="276">
        <v>0.13800000000000001</v>
      </c>
      <c r="G10" s="276">
        <v>9.6000000000000002E-2</v>
      </c>
    </row>
    <row r="11" spans="1:18" s="163" customFormat="1">
      <c r="B11" s="267" t="s">
        <v>26</v>
      </c>
      <c r="C11" s="273">
        <v>6.3E-2</v>
      </c>
      <c r="D11" s="267">
        <v>2.4</v>
      </c>
      <c r="E11" s="267"/>
      <c r="F11" s="276">
        <v>0.13800000000000001</v>
      </c>
      <c r="G11" s="276">
        <v>9.6000000000000002E-2</v>
      </c>
    </row>
    <row r="12" spans="1:18" s="163" customFormat="1">
      <c r="B12" s="267" t="s">
        <v>27</v>
      </c>
      <c r="C12" s="273">
        <v>7.0999999999999994E-2</v>
      </c>
      <c r="D12" s="267">
        <v>4.3</v>
      </c>
      <c r="E12" s="267"/>
      <c r="F12" s="276">
        <v>0.13800000000000001</v>
      </c>
      <c r="G12" s="276">
        <v>9.6000000000000002E-2</v>
      </c>
    </row>
    <row r="13" spans="1:18" s="163" customFormat="1">
      <c r="B13" s="267" t="s">
        <v>25</v>
      </c>
      <c r="C13" s="273">
        <v>8.6999999999999994E-2</v>
      </c>
      <c r="D13" s="267">
        <v>1.8</v>
      </c>
      <c r="E13" s="267"/>
      <c r="F13" s="276">
        <v>0.13800000000000001</v>
      </c>
      <c r="G13" s="276">
        <v>9.6000000000000002E-2</v>
      </c>
    </row>
    <row r="14" spans="1:18" s="163" customFormat="1">
      <c r="B14" s="267" t="s">
        <v>28</v>
      </c>
      <c r="C14" s="273">
        <v>9.2999999999999999E-2</v>
      </c>
      <c r="D14" s="267">
        <v>2.2000000000000002</v>
      </c>
      <c r="E14" s="267"/>
      <c r="F14" s="276">
        <v>0.13800000000000001</v>
      </c>
      <c r="G14" s="276">
        <v>9.6000000000000002E-2</v>
      </c>
    </row>
    <row r="15" spans="1:18" s="163" customFormat="1">
      <c r="B15" s="267" t="s">
        <v>30</v>
      </c>
      <c r="C15" s="273">
        <v>9.9000000000000005E-2</v>
      </c>
      <c r="D15" s="267">
        <v>2.5</v>
      </c>
      <c r="E15" s="267"/>
      <c r="F15" s="276">
        <v>0.13800000000000001</v>
      </c>
      <c r="G15" s="276">
        <v>9.6000000000000002E-2</v>
      </c>
    </row>
    <row r="16" spans="1:18" s="163" customFormat="1">
      <c r="B16" s="267" t="s">
        <v>29</v>
      </c>
      <c r="C16" s="273">
        <v>0.111</v>
      </c>
      <c r="D16" s="267">
        <v>2.5</v>
      </c>
      <c r="E16" s="267"/>
      <c r="F16" s="276">
        <v>0.13800000000000001</v>
      </c>
      <c r="G16" s="276">
        <v>9.6000000000000002E-2</v>
      </c>
    </row>
    <row r="17" spans="1:18" s="163" customFormat="1">
      <c r="B17" s="267" t="s">
        <v>42</v>
      </c>
      <c r="C17" s="273">
        <v>0.11600000000000001</v>
      </c>
      <c r="D17" s="267">
        <v>7.2</v>
      </c>
      <c r="E17" s="267"/>
      <c r="F17" s="276">
        <v>0.13800000000000001</v>
      </c>
      <c r="G17" s="276">
        <v>9.6000000000000002E-2</v>
      </c>
    </row>
    <row r="18" spans="1:18" s="163" customFormat="1">
      <c r="B18" s="267" t="s">
        <v>32</v>
      </c>
      <c r="C18" s="273">
        <v>0.11899999999999999</v>
      </c>
      <c r="D18" s="267">
        <v>2.6</v>
      </c>
      <c r="E18" s="267"/>
      <c r="F18" s="276">
        <v>0.13800000000000001</v>
      </c>
      <c r="G18" s="276">
        <v>9.6000000000000002E-2</v>
      </c>
    </row>
    <row r="19" spans="1:18" s="163" customFormat="1">
      <c r="B19" s="264" t="s">
        <v>35</v>
      </c>
      <c r="C19" s="265">
        <v>0.13400000000000001</v>
      </c>
      <c r="D19" s="264">
        <v>3.8</v>
      </c>
      <c r="E19" s="264"/>
      <c r="F19" s="289">
        <v>0.13800000000000001</v>
      </c>
      <c r="G19" s="289">
        <v>9.6000000000000002E-2</v>
      </c>
      <c r="K19" s="20"/>
      <c r="L19" s="20"/>
      <c r="M19" s="20"/>
      <c r="N19" s="20"/>
      <c r="O19" s="20"/>
      <c r="P19" s="20"/>
    </row>
    <row r="20" spans="1:18" s="163" customFormat="1">
      <c r="B20" s="267" t="s">
        <v>38</v>
      </c>
      <c r="C20" s="273">
        <v>0.13400000000000001</v>
      </c>
      <c r="D20" s="267">
        <v>4.0999999999999996</v>
      </c>
      <c r="E20" s="267"/>
      <c r="F20" s="276">
        <v>0.13800000000000001</v>
      </c>
      <c r="G20" s="276">
        <v>9.6000000000000002E-2</v>
      </c>
    </row>
    <row r="21" spans="1:18" s="163" customFormat="1">
      <c r="B21" s="267" t="s">
        <v>36</v>
      </c>
      <c r="C21" s="273">
        <v>0.151</v>
      </c>
      <c r="D21" s="267">
        <v>2.2999999999999998</v>
      </c>
      <c r="E21" s="267"/>
      <c r="F21" s="276">
        <v>0.13800000000000001</v>
      </c>
      <c r="G21" s="276">
        <v>9.6000000000000002E-2</v>
      </c>
    </row>
    <row r="22" spans="1:18" s="163" customFormat="1">
      <c r="B22" s="282" t="s">
        <v>33</v>
      </c>
      <c r="C22" s="282"/>
      <c r="D22" s="282">
        <v>2.2999999999999998</v>
      </c>
      <c r="E22" s="274">
        <v>0.161</v>
      </c>
      <c r="F22" s="288">
        <v>0.13800000000000001</v>
      </c>
      <c r="G22" s="288">
        <v>9.6000000000000002E-2</v>
      </c>
    </row>
    <row r="23" spans="1:18" s="163" customFormat="1">
      <c r="B23" s="267" t="s">
        <v>37</v>
      </c>
      <c r="C23" s="273">
        <v>0.16200000000000001</v>
      </c>
      <c r="D23" s="267">
        <v>2</v>
      </c>
      <c r="E23" s="267"/>
      <c r="F23" s="276">
        <v>0.13800000000000001</v>
      </c>
      <c r="G23" s="276">
        <v>9.6000000000000002E-2</v>
      </c>
    </row>
    <row r="24" spans="1:18" s="163" customFormat="1">
      <c r="B24" s="267" t="s">
        <v>34</v>
      </c>
      <c r="C24" s="273">
        <v>0.16900000000000001</v>
      </c>
      <c r="D24" s="267">
        <v>8.6999999999999993</v>
      </c>
      <c r="E24" s="267"/>
      <c r="F24" s="276">
        <v>0.13800000000000001</v>
      </c>
      <c r="G24" s="276">
        <v>9.6000000000000002E-2</v>
      </c>
      <c r="K24" s="20"/>
      <c r="L24" s="20"/>
      <c r="M24" s="20"/>
      <c r="N24" s="20"/>
      <c r="O24" s="20"/>
      <c r="P24" s="20"/>
    </row>
    <row r="25" spans="1:18" s="163" customFormat="1">
      <c r="B25" s="82" t="s">
        <v>52</v>
      </c>
      <c r="C25" s="317">
        <v>9.6000000000000002E-2</v>
      </c>
      <c r="D25" s="318">
        <v>0.5</v>
      </c>
      <c r="E25" s="267"/>
      <c r="F25" s="276">
        <v>0.13800000000000001</v>
      </c>
      <c r="G25" s="276">
        <v>9.6000000000000002E-2</v>
      </c>
    </row>
    <row r="26" spans="1:18" s="163" customFormat="1">
      <c r="B26" s="81" t="s">
        <v>56</v>
      </c>
      <c r="C26" s="317">
        <v>0.13800000000000001</v>
      </c>
      <c r="D26" s="318">
        <v>0.1</v>
      </c>
      <c r="E26" s="267"/>
      <c r="F26" s="276">
        <v>0.13800000000000001</v>
      </c>
      <c r="G26" s="276">
        <v>9.6000000000000002E-2</v>
      </c>
      <c r="K26" s="20"/>
      <c r="L26" s="20"/>
      <c r="M26" s="20"/>
      <c r="N26" s="20"/>
      <c r="O26" s="20"/>
      <c r="P26" s="20"/>
    </row>
    <row r="27" spans="1:18" s="163" customFormat="1"/>
    <row r="28" spans="1:18" s="163" customFormat="1" ht="14.25" customHeight="1">
      <c r="A28" s="410" t="s">
        <v>468</v>
      </c>
      <c r="B28" s="410"/>
      <c r="C28" s="410"/>
      <c r="D28" s="410"/>
      <c r="E28" s="410"/>
      <c r="F28" s="410"/>
      <c r="G28" s="410"/>
      <c r="H28" s="410"/>
      <c r="I28" s="410"/>
    </row>
    <row r="29" spans="1:18" s="163" customFormat="1">
      <c r="A29" s="410" t="s">
        <v>79</v>
      </c>
      <c r="B29" s="410"/>
      <c r="C29" s="410"/>
      <c r="D29" s="410"/>
      <c r="E29" s="410"/>
      <c r="F29" s="410"/>
      <c r="G29" s="410"/>
      <c r="H29" s="410"/>
      <c r="I29" s="410"/>
    </row>
    <row r="30" spans="1:18" s="163" customFormat="1">
      <c r="A30" s="218"/>
      <c r="B30" s="218"/>
      <c r="C30" s="218"/>
      <c r="D30" s="218"/>
      <c r="E30" s="218"/>
      <c r="F30" s="218"/>
      <c r="G30" s="218"/>
      <c r="H30" s="218"/>
      <c r="I30" s="218"/>
    </row>
    <row r="31" spans="1:18" s="199" customFormat="1" ht="14.25" customHeight="1">
      <c r="A31" s="414" t="s">
        <v>337</v>
      </c>
      <c r="B31" s="414"/>
      <c r="C31" s="414"/>
      <c r="D31" s="414"/>
      <c r="E31" s="414"/>
      <c r="F31" s="414"/>
      <c r="G31" s="414"/>
      <c r="H31" s="414"/>
      <c r="I31" s="414"/>
      <c r="J31" s="414"/>
      <c r="K31" s="414"/>
      <c r="L31" s="414"/>
      <c r="M31" s="414"/>
      <c r="N31" s="414"/>
      <c r="O31" s="414"/>
      <c r="P31" s="414"/>
      <c r="Q31" s="414"/>
      <c r="R31" s="414"/>
    </row>
    <row r="32" spans="1:18">
      <c r="A32" s="186"/>
      <c r="B32" s="186"/>
      <c r="C32" s="186"/>
      <c r="D32" s="186"/>
      <c r="E32" s="186"/>
      <c r="F32" s="186"/>
      <c r="G32" s="186"/>
      <c r="H32" s="186"/>
      <c r="I32" s="186"/>
      <c r="J32" s="163"/>
      <c r="K32" s="163"/>
      <c r="L32" s="163"/>
      <c r="M32" s="163"/>
      <c r="N32" s="163"/>
      <c r="O32" s="163"/>
      <c r="P32" s="163"/>
      <c r="Q32" s="163"/>
      <c r="R32" s="163"/>
    </row>
    <row r="33" spans="1:16" ht="24">
      <c r="A33" s="163"/>
      <c r="B33" s="72"/>
      <c r="C33" s="72" t="s">
        <v>78</v>
      </c>
      <c r="D33" s="72" t="s">
        <v>46</v>
      </c>
      <c r="E33" s="163"/>
      <c r="F33" s="163"/>
      <c r="G33" s="163"/>
      <c r="H33" s="163"/>
      <c r="I33" s="163"/>
      <c r="J33" s="163"/>
      <c r="K33" s="163"/>
      <c r="L33" s="163"/>
      <c r="M33" s="163"/>
      <c r="N33" s="163"/>
      <c r="O33" s="163"/>
      <c r="P33" s="163"/>
    </row>
    <row r="34" spans="1:16">
      <c r="A34" s="163"/>
      <c r="B34" s="268">
        <v>2015</v>
      </c>
      <c r="C34" s="207">
        <v>0.218</v>
      </c>
      <c r="D34" s="275">
        <v>1.8</v>
      </c>
      <c r="E34" s="163"/>
      <c r="F34" s="163"/>
      <c r="G34" s="163"/>
      <c r="H34" s="163"/>
      <c r="I34" s="163"/>
      <c r="J34" s="163"/>
      <c r="K34" s="163"/>
      <c r="L34" s="163"/>
      <c r="M34" s="163"/>
      <c r="N34" s="163"/>
      <c r="O34" s="163"/>
      <c r="P34" s="163"/>
    </row>
    <row r="35" spans="1:16">
      <c r="A35" s="163"/>
      <c r="B35" s="269">
        <v>2016</v>
      </c>
      <c r="C35" s="207">
        <v>0.182</v>
      </c>
      <c r="D35" s="275">
        <v>2.1</v>
      </c>
      <c r="E35" s="163"/>
      <c r="F35" s="163"/>
      <c r="G35" s="163"/>
      <c r="H35" s="163"/>
      <c r="I35" s="163"/>
      <c r="J35" s="163"/>
      <c r="K35" s="163"/>
      <c r="L35" s="163"/>
      <c r="M35" s="163"/>
      <c r="N35" s="163"/>
      <c r="O35" s="163"/>
      <c r="P35" s="163"/>
    </row>
    <row r="36" spans="1:16">
      <c r="A36" s="163"/>
      <c r="B36" s="269">
        <v>2017</v>
      </c>
      <c r="C36" s="207">
        <v>0.17299999999999999</v>
      </c>
      <c r="D36" s="275">
        <v>2.2999999999999998</v>
      </c>
      <c r="E36" s="163"/>
      <c r="F36" s="163"/>
      <c r="G36" s="163"/>
      <c r="H36" s="163"/>
      <c r="I36" s="163"/>
      <c r="J36" s="163"/>
      <c r="K36" s="163"/>
      <c r="L36" s="163"/>
      <c r="M36" s="163"/>
      <c r="N36" s="163"/>
      <c r="O36" s="163"/>
      <c r="P36" s="163"/>
    </row>
    <row r="37" spans="1:16">
      <c r="A37" s="163"/>
      <c r="B37" s="67">
        <v>2018</v>
      </c>
      <c r="C37" s="207">
        <v>0.18099999999999999</v>
      </c>
      <c r="D37" s="161">
        <v>2.4</v>
      </c>
      <c r="E37" s="163"/>
      <c r="F37" s="163"/>
      <c r="G37" s="163"/>
      <c r="H37" s="163"/>
      <c r="I37" s="163"/>
      <c r="J37" s="163"/>
      <c r="K37" s="163"/>
      <c r="L37" s="163"/>
      <c r="M37" s="163"/>
      <c r="N37" s="163"/>
      <c r="O37" s="163"/>
      <c r="P37" s="163"/>
    </row>
    <row r="38" spans="1:16">
      <c r="A38" s="163"/>
      <c r="B38" s="67">
        <v>2019</v>
      </c>
      <c r="C38" s="207">
        <v>0.161</v>
      </c>
      <c r="D38" s="161">
        <v>2.2999999999999998</v>
      </c>
      <c r="E38" s="163"/>
      <c r="F38" s="163"/>
      <c r="G38" s="163"/>
      <c r="H38" s="163"/>
      <c r="I38" s="163"/>
      <c r="J38" s="163"/>
      <c r="K38" s="163"/>
      <c r="L38" s="163"/>
      <c r="M38" s="163"/>
      <c r="N38" s="163"/>
      <c r="O38" s="163"/>
      <c r="P38" s="163"/>
    </row>
    <row r="40" spans="1:16" ht="14.25" customHeight="1">
      <c r="A40" s="410" t="s">
        <v>471</v>
      </c>
      <c r="B40" s="410"/>
      <c r="C40" s="410"/>
      <c r="D40" s="410"/>
      <c r="E40" s="410"/>
      <c r="F40" s="410"/>
      <c r="G40" s="410"/>
      <c r="H40" s="410"/>
      <c r="I40" s="410"/>
      <c r="J40" s="163"/>
      <c r="K40" s="163"/>
      <c r="L40" s="163"/>
      <c r="M40" s="163"/>
      <c r="N40" s="163"/>
      <c r="O40" s="163"/>
      <c r="P40" s="163"/>
    </row>
    <row r="41" spans="1:16">
      <c r="A41" s="410" t="s">
        <v>79</v>
      </c>
      <c r="B41" s="410"/>
      <c r="C41" s="410"/>
      <c r="D41" s="410"/>
      <c r="E41" s="410"/>
      <c r="F41" s="410"/>
      <c r="G41" s="410"/>
      <c r="H41" s="410"/>
      <c r="I41" s="410"/>
      <c r="J41" s="163"/>
      <c r="K41" s="163"/>
      <c r="L41" s="163"/>
      <c r="M41" s="163"/>
      <c r="N41" s="163"/>
      <c r="O41" s="163"/>
      <c r="P41" s="163"/>
    </row>
    <row r="43" spans="1:16" s="74" customFormat="1">
      <c r="A43" s="409" t="s">
        <v>472</v>
      </c>
      <c r="B43" s="409"/>
      <c r="C43" s="409"/>
      <c r="D43" s="409"/>
      <c r="E43" s="409"/>
      <c r="F43" s="409"/>
      <c r="G43" s="409"/>
      <c r="H43" s="409"/>
      <c r="I43" s="409"/>
      <c r="K43" s="200"/>
      <c r="L43" s="200"/>
      <c r="M43" s="200"/>
      <c r="N43" s="200"/>
      <c r="O43" s="200"/>
      <c r="P43" s="200"/>
    </row>
    <row r="44" spans="1:16">
      <c r="A44" s="163"/>
      <c r="B44" s="163"/>
      <c r="C44" s="163"/>
      <c r="D44" s="163"/>
      <c r="E44" s="163"/>
      <c r="F44" s="163"/>
      <c r="G44" s="163"/>
      <c r="H44" s="163"/>
      <c r="I44" s="163"/>
      <c r="J44" s="163"/>
      <c r="K44" s="20"/>
      <c r="L44" s="20"/>
      <c r="M44" s="20"/>
      <c r="N44" s="20"/>
      <c r="O44" s="20"/>
      <c r="P44" s="20"/>
    </row>
    <row r="45" spans="1:16" ht="24">
      <c r="A45" s="163"/>
      <c r="B45" s="1"/>
      <c r="C45" s="72" t="s">
        <v>78</v>
      </c>
      <c r="D45" s="72" t="s">
        <v>46</v>
      </c>
      <c r="E45" s="163" t="s">
        <v>663</v>
      </c>
      <c r="F45" s="163"/>
      <c r="G45" s="163"/>
      <c r="H45" s="163"/>
      <c r="I45" s="163"/>
      <c r="J45" s="163"/>
      <c r="K45" s="20"/>
      <c r="L45" s="20"/>
      <c r="M45" s="20"/>
      <c r="N45" s="20"/>
      <c r="O45" s="20"/>
      <c r="P45" s="20"/>
    </row>
    <row r="46" spans="1:16">
      <c r="A46" s="163"/>
      <c r="B46" s="161" t="s">
        <v>299</v>
      </c>
      <c r="C46" s="304">
        <v>0.33299999999999996</v>
      </c>
      <c r="D46" s="275">
        <v>1.9</v>
      </c>
      <c r="E46" s="144">
        <v>0.187</v>
      </c>
      <c r="F46" s="163"/>
      <c r="G46" s="163"/>
      <c r="H46" s="163"/>
      <c r="I46" s="163"/>
      <c r="J46" s="163"/>
      <c r="K46" s="20"/>
      <c r="L46" s="20"/>
      <c r="M46" s="20"/>
      <c r="N46" s="20"/>
      <c r="O46" s="20"/>
      <c r="P46" s="20"/>
    </row>
    <row r="47" spans="1:16" s="163" customFormat="1">
      <c r="B47" s="161" t="s">
        <v>289</v>
      </c>
      <c r="C47" s="304">
        <v>0.249</v>
      </c>
      <c r="D47" s="275">
        <v>5.8</v>
      </c>
      <c r="E47" s="273">
        <v>0.187</v>
      </c>
      <c r="G47" s="267"/>
      <c r="K47" s="20"/>
      <c r="L47" s="20"/>
      <c r="M47" s="20"/>
      <c r="N47" s="20"/>
      <c r="O47" s="20"/>
      <c r="P47" s="20"/>
    </row>
    <row r="48" spans="1:16" s="163" customFormat="1">
      <c r="B48" s="161" t="s">
        <v>294</v>
      </c>
      <c r="C48" s="304">
        <v>0.24600000000000002</v>
      </c>
      <c r="D48" s="275">
        <v>4.4000000000000004</v>
      </c>
      <c r="E48" s="273">
        <v>0.187</v>
      </c>
      <c r="G48" s="267"/>
      <c r="K48" s="20"/>
      <c r="L48" s="20"/>
      <c r="M48" s="20"/>
      <c r="N48" s="20"/>
      <c r="O48" s="20"/>
      <c r="P48" s="20"/>
    </row>
    <row r="49" spans="1:16" s="163" customFormat="1">
      <c r="B49" s="161" t="s">
        <v>290</v>
      </c>
      <c r="C49" s="304">
        <v>0.222</v>
      </c>
      <c r="D49" s="275">
        <v>3.3</v>
      </c>
      <c r="E49" s="273">
        <v>0.187</v>
      </c>
      <c r="G49" s="267"/>
      <c r="K49" s="20"/>
      <c r="L49" s="20"/>
      <c r="M49" s="20"/>
      <c r="N49" s="20"/>
      <c r="O49" s="20"/>
      <c r="P49" s="20"/>
    </row>
    <row r="50" spans="1:16" s="163" customFormat="1">
      <c r="B50" s="161" t="s">
        <v>285</v>
      </c>
      <c r="C50" s="304">
        <v>0.14099999999999999</v>
      </c>
      <c r="D50" s="275">
        <v>4.2</v>
      </c>
      <c r="E50" s="273">
        <v>0.187</v>
      </c>
      <c r="G50" s="267"/>
      <c r="K50" s="20"/>
      <c r="L50" s="20"/>
      <c r="M50" s="20"/>
      <c r="N50" s="20"/>
      <c r="O50" s="20"/>
      <c r="P50" s="20"/>
    </row>
    <row r="51" spans="1:16" s="163" customFormat="1">
      <c r="B51" s="161" t="s">
        <v>286</v>
      </c>
      <c r="C51" s="304">
        <v>8.900000000000001E-2</v>
      </c>
      <c r="D51" s="275">
        <v>2.8</v>
      </c>
      <c r="E51" s="273">
        <v>0.187</v>
      </c>
      <c r="G51" s="267"/>
      <c r="K51" s="20"/>
      <c r="L51" s="20"/>
      <c r="M51" s="20"/>
      <c r="N51" s="20"/>
      <c r="O51" s="20"/>
      <c r="P51" s="20"/>
    </row>
    <row r="52" spans="1:16" s="163" customFormat="1">
      <c r="B52" s="161" t="s">
        <v>287</v>
      </c>
      <c r="C52" s="304">
        <v>7.0999999999999994E-2</v>
      </c>
      <c r="D52" s="275">
        <v>5.3</v>
      </c>
      <c r="E52" s="273">
        <v>0.187</v>
      </c>
      <c r="G52" s="267"/>
      <c r="K52" s="20"/>
      <c r="L52" s="20"/>
      <c r="M52" s="20"/>
      <c r="N52" s="20"/>
      <c r="O52" s="20"/>
      <c r="P52" s="20"/>
    </row>
    <row r="53" spans="1:16">
      <c r="A53" s="163"/>
      <c r="B53" s="161" t="s">
        <v>296</v>
      </c>
      <c r="C53" s="304">
        <v>6.8000000000000005E-2</v>
      </c>
      <c r="D53" s="275">
        <v>4</v>
      </c>
      <c r="E53" s="273">
        <v>0.187</v>
      </c>
      <c r="F53" s="163"/>
      <c r="G53" s="267"/>
      <c r="H53" s="163"/>
      <c r="I53" s="163"/>
      <c r="J53" s="163"/>
      <c r="K53" s="20"/>
      <c r="L53" s="20"/>
      <c r="M53" s="20"/>
      <c r="N53" s="20"/>
      <c r="O53" s="20"/>
      <c r="P53" s="20"/>
    </row>
    <row r="54" spans="1:16">
      <c r="A54" s="163"/>
      <c r="B54" s="161" t="s">
        <v>306</v>
      </c>
      <c r="C54" s="304">
        <v>6.5000000000000002E-2</v>
      </c>
      <c r="D54" s="275">
        <v>2.5</v>
      </c>
      <c r="E54" s="273">
        <v>0.187</v>
      </c>
      <c r="F54" s="163"/>
      <c r="G54" s="267"/>
      <c r="H54" s="163"/>
      <c r="I54" s="163"/>
      <c r="J54" s="163"/>
      <c r="K54" s="20"/>
      <c r="L54" s="20"/>
      <c r="M54" s="20"/>
      <c r="N54" s="20"/>
      <c r="O54" s="20"/>
      <c r="P54" s="20"/>
    </row>
    <row r="55" spans="1:16">
      <c r="A55" s="163"/>
      <c r="B55" s="161" t="s">
        <v>298</v>
      </c>
      <c r="C55" s="304">
        <v>6.3E-2</v>
      </c>
      <c r="D55" s="275">
        <v>1.9</v>
      </c>
      <c r="E55" s="273">
        <v>0.187</v>
      </c>
      <c r="F55" s="163"/>
      <c r="G55" s="267"/>
      <c r="H55" s="163"/>
      <c r="I55" s="163"/>
      <c r="J55" s="163"/>
      <c r="K55" s="20"/>
      <c r="L55" s="20"/>
      <c r="M55" s="20"/>
      <c r="N55" s="20"/>
      <c r="O55" s="20"/>
      <c r="P55" s="20"/>
    </row>
    <row r="56" spans="1:16">
      <c r="A56" s="163"/>
      <c r="B56" s="161" t="s">
        <v>293</v>
      </c>
      <c r="C56" s="304">
        <v>5.4000000000000006E-2</v>
      </c>
      <c r="D56" s="275">
        <v>6.3</v>
      </c>
      <c r="E56" s="273">
        <v>0.187</v>
      </c>
      <c r="F56" s="163"/>
      <c r="G56" s="267"/>
      <c r="H56" s="163"/>
      <c r="I56" s="163"/>
      <c r="J56" s="163"/>
      <c r="K56" s="20"/>
      <c r="L56" s="20"/>
      <c r="M56" s="20"/>
      <c r="N56" s="20"/>
      <c r="O56" s="20"/>
      <c r="P56" s="20"/>
    </row>
    <row r="57" spans="1:16">
      <c r="A57" s="163"/>
      <c r="B57" s="161" t="s">
        <v>297</v>
      </c>
      <c r="C57" s="304">
        <v>0.05</v>
      </c>
      <c r="D57" s="275">
        <v>2.4</v>
      </c>
      <c r="E57" s="273">
        <v>0.187</v>
      </c>
      <c r="F57" s="163"/>
      <c r="G57" s="267"/>
      <c r="H57" s="163"/>
      <c r="I57" s="163"/>
      <c r="J57" s="163"/>
      <c r="K57" s="20"/>
      <c r="L57" s="20"/>
      <c r="M57" s="20"/>
      <c r="N57" s="20"/>
      <c r="O57" s="20"/>
      <c r="P57" s="20"/>
    </row>
    <row r="58" spans="1:16">
      <c r="A58" s="163"/>
      <c r="B58" s="161" t="s">
        <v>301</v>
      </c>
      <c r="C58" s="304">
        <v>4.8000000000000001E-2</v>
      </c>
      <c r="D58" s="275">
        <v>2.1</v>
      </c>
      <c r="E58" s="273">
        <v>0.187</v>
      </c>
      <c r="F58" s="163"/>
      <c r="G58" s="267"/>
      <c r="H58" s="163"/>
      <c r="I58" s="163"/>
      <c r="J58" s="163"/>
      <c r="K58" s="20"/>
      <c r="L58" s="20"/>
      <c r="M58" s="20"/>
      <c r="N58" s="20"/>
      <c r="O58" s="20"/>
      <c r="P58" s="20"/>
    </row>
    <row r="59" spans="1:16">
      <c r="A59" s="163"/>
      <c r="B59" s="161" t="s">
        <v>304</v>
      </c>
      <c r="C59" s="304">
        <v>2.7000000000000003E-2</v>
      </c>
      <c r="D59" s="275">
        <v>2.6</v>
      </c>
      <c r="E59" s="273">
        <v>0.187</v>
      </c>
      <c r="F59" s="163"/>
      <c r="G59" s="267"/>
      <c r="H59" s="163"/>
      <c r="I59" s="163"/>
      <c r="J59" s="163"/>
      <c r="K59" s="20"/>
      <c r="L59" s="20"/>
      <c r="M59" s="20"/>
      <c r="N59" s="20"/>
      <c r="O59" s="20"/>
      <c r="P59" s="20"/>
    </row>
    <row r="60" spans="1:16">
      <c r="A60" s="163"/>
      <c r="B60" s="161" t="s">
        <v>295</v>
      </c>
      <c r="C60" s="304">
        <v>2.5000000000000001E-2</v>
      </c>
      <c r="D60" s="275">
        <v>2.2999999999999998</v>
      </c>
      <c r="E60" s="273">
        <v>0.187</v>
      </c>
      <c r="F60" s="163"/>
      <c r="G60" s="267"/>
      <c r="H60" s="163"/>
      <c r="I60" s="163"/>
      <c r="J60" s="163"/>
      <c r="K60" s="20"/>
      <c r="L60" s="20"/>
      <c r="M60" s="20"/>
      <c r="N60" s="20"/>
      <c r="O60" s="20"/>
      <c r="P60" s="20"/>
    </row>
    <row r="61" spans="1:16">
      <c r="A61" s="163"/>
      <c r="B61" s="161" t="s">
        <v>303</v>
      </c>
      <c r="C61" s="304">
        <v>1.8000000000000002E-2</v>
      </c>
      <c r="D61" s="275">
        <v>1.8</v>
      </c>
      <c r="E61" s="273">
        <v>0.187</v>
      </c>
      <c r="F61" s="163"/>
      <c r="G61" s="267"/>
      <c r="H61" s="163"/>
      <c r="I61" s="163"/>
      <c r="J61" s="163"/>
      <c r="K61" s="20"/>
      <c r="L61" s="20"/>
      <c r="M61" s="20"/>
      <c r="N61" s="20"/>
      <c r="O61" s="20"/>
      <c r="P61" s="20"/>
    </row>
    <row r="62" spans="1:16">
      <c r="A62" s="163"/>
      <c r="B62" s="161" t="s">
        <v>305</v>
      </c>
      <c r="C62" s="304">
        <v>1.2E-2</v>
      </c>
      <c r="D62" s="275">
        <v>1.3</v>
      </c>
      <c r="E62" s="273">
        <v>0.187</v>
      </c>
      <c r="F62" s="163"/>
      <c r="G62" s="267"/>
      <c r="H62" s="163"/>
      <c r="I62" s="163"/>
      <c r="J62" s="163"/>
      <c r="K62" s="20"/>
      <c r="L62" s="20"/>
      <c r="M62" s="20"/>
      <c r="N62" s="20"/>
      <c r="O62" s="20"/>
      <c r="P62" s="20"/>
    </row>
    <row r="63" spans="1:16">
      <c r="A63" s="163"/>
      <c r="B63" s="161" t="s">
        <v>291</v>
      </c>
      <c r="C63" s="304">
        <v>1.1000000000000001E-2</v>
      </c>
      <c r="D63" s="275">
        <v>1.7</v>
      </c>
      <c r="E63" s="273">
        <v>0.187</v>
      </c>
      <c r="F63" s="163"/>
      <c r="G63" s="267"/>
      <c r="H63" s="163"/>
      <c r="I63" s="163"/>
      <c r="J63" s="163"/>
      <c r="K63" s="20"/>
      <c r="L63" s="20"/>
      <c r="M63" s="20"/>
      <c r="N63" s="20"/>
      <c r="O63" s="20"/>
      <c r="P63" s="20"/>
    </row>
    <row r="64" spans="1:16">
      <c r="A64" s="163"/>
      <c r="B64" s="161" t="s">
        <v>288</v>
      </c>
      <c r="C64" s="304">
        <v>6.0000000000000001E-3</v>
      </c>
      <c r="D64" s="275">
        <v>1</v>
      </c>
      <c r="E64" s="273">
        <v>0.187</v>
      </c>
      <c r="F64" s="163"/>
      <c r="G64" s="267"/>
      <c r="H64" s="163"/>
      <c r="I64" s="163"/>
      <c r="J64" s="163"/>
      <c r="K64" s="20"/>
      <c r="L64" s="20"/>
      <c r="M64" s="20"/>
      <c r="N64" s="20"/>
      <c r="O64" s="20"/>
      <c r="P64" s="20"/>
    </row>
    <row r="65" spans="1:16">
      <c r="A65" s="163"/>
      <c r="B65" s="161" t="s">
        <v>292</v>
      </c>
      <c r="C65" s="304">
        <v>0</v>
      </c>
      <c r="D65" s="275">
        <v>4.2</v>
      </c>
      <c r="E65" s="273">
        <v>0.187</v>
      </c>
      <c r="F65" s="163"/>
      <c r="G65" s="267"/>
      <c r="H65" s="163"/>
      <c r="I65" s="163"/>
      <c r="J65" s="163"/>
      <c r="K65" s="20"/>
      <c r="L65" s="20"/>
      <c r="M65" s="20"/>
      <c r="N65" s="20"/>
      <c r="O65" s="20"/>
      <c r="P65" s="20"/>
    </row>
    <row r="66" spans="1:16">
      <c r="A66" s="163"/>
      <c r="B66" s="161" t="s">
        <v>300</v>
      </c>
      <c r="C66" s="304">
        <v>0</v>
      </c>
      <c r="D66" s="275">
        <v>3.4</v>
      </c>
      <c r="E66" s="273">
        <v>0.187</v>
      </c>
      <c r="F66" s="163"/>
      <c r="G66" s="267"/>
      <c r="H66" s="163"/>
      <c r="I66" s="163"/>
      <c r="J66" s="163"/>
      <c r="K66" s="20"/>
      <c r="L66" s="20"/>
      <c r="M66" s="20"/>
      <c r="N66" s="20"/>
      <c r="O66" s="20"/>
      <c r="P66" s="20"/>
    </row>
    <row r="67" spans="1:16">
      <c r="A67" s="163"/>
      <c r="B67" s="161" t="s">
        <v>302</v>
      </c>
      <c r="C67" s="304">
        <v>0</v>
      </c>
      <c r="D67" s="275">
        <v>4.9000000000000004</v>
      </c>
      <c r="E67" s="273">
        <v>0.187</v>
      </c>
      <c r="F67" s="163"/>
      <c r="G67" s="267"/>
      <c r="H67" s="163"/>
      <c r="I67" s="163"/>
      <c r="J67" s="163"/>
      <c r="K67" s="20"/>
      <c r="L67" s="20"/>
      <c r="M67" s="20"/>
      <c r="N67" s="20"/>
      <c r="O67" s="20"/>
      <c r="P67" s="20"/>
    </row>
    <row r="68" spans="1:16">
      <c r="A68" s="163"/>
      <c r="B68" s="163"/>
      <c r="C68" s="163"/>
      <c r="D68" s="163"/>
      <c r="E68" s="163"/>
      <c r="F68" s="163"/>
      <c r="G68" s="163"/>
      <c r="H68" s="163"/>
      <c r="I68" s="163"/>
      <c r="J68" s="163"/>
      <c r="K68" s="20"/>
      <c r="L68" s="20"/>
      <c r="M68" s="20"/>
      <c r="N68" s="20"/>
      <c r="O68" s="20"/>
      <c r="P68" s="20"/>
    </row>
    <row r="69" spans="1:16" ht="14.25" customHeight="1">
      <c r="J69" s="163"/>
      <c r="K69" s="163"/>
      <c r="L69" s="163"/>
      <c r="M69" s="163"/>
      <c r="N69" s="163"/>
      <c r="O69" s="163"/>
      <c r="P69" s="163"/>
    </row>
    <row r="117" spans="1:9">
      <c r="A117" s="410" t="s">
        <v>473</v>
      </c>
      <c r="B117" s="410"/>
      <c r="C117" s="410"/>
      <c r="D117" s="410"/>
      <c r="E117" s="410"/>
      <c r="F117" s="410"/>
      <c r="G117" s="410"/>
      <c r="H117" s="410"/>
      <c r="I117" s="410"/>
    </row>
    <row r="118" spans="1:9">
      <c r="A118" s="410" t="s">
        <v>79</v>
      </c>
      <c r="B118" s="410"/>
      <c r="C118" s="410"/>
      <c r="D118" s="410"/>
      <c r="E118" s="410"/>
      <c r="F118" s="410"/>
      <c r="G118" s="410"/>
      <c r="H118" s="410"/>
      <c r="I118" s="410"/>
    </row>
    <row r="119" spans="1:9">
      <c r="A119" s="6"/>
      <c r="B119" s="6"/>
      <c r="C119" s="6"/>
      <c r="D119" s="6"/>
      <c r="E119" s="6"/>
      <c r="F119" s="6"/>
      <c r="G119" s="6"/>
      <c r="H119" s="6"/>
      <c r="I119" s="6"/>
    </row>
  </sheetData>
  <sortState ref="B46:E67">
    <sortCondition descending="1" ref="C4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F31" sqref="F31"/>
    </sheetView>
  </sheetViews>
  <sheetFormatPr defaultColWidth="8.81640625" defaultRowHeight="14.5"/>
  <cols>
    <col min="1" max="1" width="10" customWidth="1"/>
    <col min="2" max="2" width="14.26953125" customWidth="1"/>
    <col min="3" max="3" width="9.26953125" bestFit="1" customWidth="1"/>
    <col min="4" max="4" width="9.179687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39" customFormat="1">
      <c r="A1" s="139" t="s">
        <v>80</v>
      </c>
    </row>
    <row r="3" spans="1:11" ht="24">
      <c r="A3" s="163"/>
      <c r="B3" s="163"/>
      <c r="C3" s="71" t="s">
        <v>81</v>
      </c>
      <c r="D3" s="71" t="s">
        <v>82</v>
      </c>
      <c r="E3" s="71" t="s">
        <v>83</v>
      </c>
      <c r="F3" s="71" t="s">
        <v>84</v>
      </c>
      <c r="G3" s="71" t="s">
        <v>85</v>
      </c>
      <c r="H3" s="71" t="s">
        <v>86</v>
      </c>
      <c r="I3" s="71" t="s">
        <v>87</v>
      </c>
      <c r="J3" s="71" t="s">
        <v>88</v>
      </c>
      <c r="K3" s="71" t="s">
        <v>89</v>
      </c>
    </row>
    <row r="4" spans="1:11">
      <c r="A4" s="52"/>
      <c r="B4" s="52" t="s">
        <v>35</v>
      </c>
      <c r="C4" s="166">
        <v>1312</v>
      </c>
      <c r="D4" s="166">
        <v>789</v>
      </c>
      <c r="E4" s="166">
        <v>1511</v>
      </c>
      <c r="F4" s="166">
        <v>1177</v>
      </c>
      <c r="G4" s="166">
        <v>1078</v>
      </c>
      <c r="H4" s="166">
        <v>848</v>
      </c>
      <c r="I4" s="166">
        <v>1049</v>
      </c>
      <c r="J4" s="166">
        <v>7763</v>
      </c>
      <c r="K4" s="166">
        <v>93158</v>
      </c>
    </row>
    <row r="5" spans="1:11">
      <c r="A5" s="52"/>
      <c r="B5" s="52" t="s">
        <v>23</v>
      </c>
      <c r="C5" s="166">
        <v>1671</v>
      </c>
      <c r="D5" s="166">
        <v>870</v>
      </c>
      <c r="E5" s="166">
        <v>1699</v>
      </c>
      <c r="F5" s="166">
        <v>1059</v>
      </c>
      <c r="G5" s="166">
        <v>1125</v>
      </c>
      <c r="H5" s="166">
        <v>1025</v>
      </c>
      <c r="I5" s="166">
        <v>1304</v>
      </c>
      <c r="J5" s="166">
        <v>8754</v>
      </c>
      <c r="K5" s="76">
        <v>105042</v>
      </c>
    </row>
    <row r="6" spans="1:11">
      <c r="A6" s="52"/>
      <c r="B6" s="52" t="s">
        <v>22</v>
      </c>
      <c r="C6" s="166">
        <v>1397</v>
      </c>
      <c r="D6" s="166">
        <v>749</v>
      </c>
      <c r="E6" s="166">
        <v>1527</v>
      </c>
      <c r="F6" s="166">
        <v>1249</v>
      </c>
      <c r="G6" s="166">
        <v>1078</v>
      </c>
      <c r="H6" s="166">
        <v>866</v>
      </c>
      <c r="I6" s="166">
        <v>1093</v>
      </c>
      <c r="J6" s="166">
        <v>7958</v>
      </c>
      <c r="K6" s="76">
        <v>95493</v>
      </c>
    </row>
    <row r="7" spans="1:11">
      <c r="A7" s="52"/>
      <c r="B7" s="52" t="s">
        <v>32</v>
      </c>
      <c r="C7" s="166">
        <v>1132</v>
      </c>
      <c r="D7" s="166">
        <v>789</v>
      </c>
      <c r="E7" s="166">
        <v>1386</v>
      </c>
      <c r="F7" s="166">
        <v>1192</v>
      </c>
      <c r="G7" s="166">
        <v>1078</v>
      </c>
      <c r="H7" s="166">
        <v>775</v>
      </c>
      <c r="I7" s="166">
        <v>941</v>
      </c>
      <c r="J7" s="166">
        <v>7292</v>
      </c>
      <c r="K7" s="76">
        <v>87509</v>
      </c>
    </row>
    <row r="8" spans="1:11">
      <c r="A8" s="52"/>
      <c r="B8" s="52" t="s">
        <v>31</v>
      </c>
      <c r="C8" s="166">
        <v>1127</v>
      </c>
      <c r="D8" s="166">
        <v>939</v>
      </c>
      <c r="E8" s="166">
        <v>1437</v>
      </c>
      <c r="F8" s="166">
        <v>1223</v>
      </c>
      <c r="G8" s="166">
        <v>1078</v>
      </c>
      <c r="H8" s="166">
        <v>833</v>
      </c>
      <c r="I8" s="166">
        <v>1026</v>
      </c>
      <c r="J8" s="166">
        <v>7662</v>
      </c>
      <c r="K8" s="76">
        <v>91949</v>
      </c>
    </row>
    <row r="9" spans="1:11">
      <c r="A9" s="52"/>
      <c r="B9" s="52" t="s">
        <v>38</v>
      </c>
      <c r="C9" s="166">
        <v>1155</v>
      </c>
      <c r="D9" s="166">
        <v>701</v>
      </c>
      <c r="E9" s="166">
        <v>1427</v>
      </c>
      <c r="F9" s="166">
        <v>1222</v>
      </c>
      <c r="G9" s="166">
        <v>1125</v>
      </c>
      <c r="H9" s="166">
        <v>749</v>
      </c>
      <c r="I9" s="166">
        <v>948</v>
      </c>
      <c r="J9" s="166">
        <v>7327</v>
      </c>
      <c r="K9" s="76">
        <v>87920</v>
      </c>
    </row>
    <row r="10" spans="1:11">
      <c r="A10" s="52"/>
      <c r="B10" s="53" t="s">
        <v>33</v>
      </c>
      <c r="C10" s="172">
        <v>1228</v>
      </c>
      <c r="D10" s="172">
        <v>982</v>
      </c>
      <c r="E10" s="172">
        <v>1453</v>
      </c>
      <c r="F10" s="172">
        <v>936</v>
      </c>
      <c r="G10" s="172">
        <v>1125</v>
      </c>
      <c r="H10" s="172">
        <v>891</v>
      </c>
      <c r="I10" s="172">
        <v>1019</v>
      </c>
      <c r="J10" s="172">
        <v>7633</v>
      </c>
      <c r="K10" s="192">
        <v>91592</v>
      </c>
    </row>
    <row r="11" spans="1:11">
      <c r="A11" s="52"/>
      <c r="B11" s="52" t="s">
        <v>26</v>
      </c>
      <c r="C11" s="166">
        <v>1240</v>
      </c>
      <c r="D11" s="166">
        <v>731</v>
      </c>
      <c r="E11" s="166">
        <v>1444</v>
      </c>
      <c r="F11" s="166">
        <v>1321</v>
      </c>
      <c r="G11" s="166">
        <v>1078</v>
      </c>
      <c r="H11" s="166">
        <v>795</v>
      </c>
      <c r="I11" s="166">
        <v>1017</v>
      </c>
      <c r="J11" s="166">
        <v>7627</v>
      </c>
      <c r="K11" s="76">
        <v>91520</v>
      </c>
    </row>
    <row r="12" spans="1:11">
      <c r="A12" s="52"/>
      <c r="B12" s="52" t="s">
        <v>36</v>
      </c>
      <c r="C12" s="166">
        <v>1614</v>
      </c>
      <c r="D12" s="166">
        <v>802</v>
      </c>
      <c r="E12" s="166">
        <v>1635</v>
      </c>
      <c r="F12" s="166">
        <v>653</v>
      </c>
      <c r="G12" s="166">
        <v>1125</v>
      </c>
      <c r="H12" s="166">
        <v>975</v>
      </c>
      <c r="I12" s="166">
        <v>1075</v>
      </c>
      <c r="J12" s="166">
        <v>7878</v>
      </c>
      <c r="K12" s="76">
        <v>94533</v>
      </c>
    </row>
    <row r="13" spans="1:11">
      <c r="A13" s="52"/>
      <c r="B13" s="52" t="s">
        <v>18</v>
      </c>
      <c r="C13" s="166">
        <v>1634</v>
      </c>
      <c r="D13" s="166">
        <v>969</v>
      </c>
      <c r="E13" s="166">
        <v>1678</v>
      </c>
      <c r="F13" s="166">
        <v>1348</v>
      </c>
      <c r="G13" s="166">
        <v>1136</v>
      </c>
      <c r="H13" s="166">
        <v>1050</v>
      </c>
      <c r="I13" s="166">
        <v>1474</v>
      </c>
      <c r="J13" s="166">
        <v>9288</v>
      </c>
      <c r="K13" s="76">
        <v>111459</v>
      </c>
    </row>
    <row r="14" spans="1:11">
      <c r="A14" s="52"/>
      <c r="B14" s="52" t="s">
        <v>29</v>
      </c>
      <c r="C14" s="166">
        <v>1329</v>
      </c>
      <c r="D14" s="166">
        <v>797</v>
      </c>
      <c r="E14" s="166">
        <v>1516</v>
      </c>
      <c r="F14" s="166">
        <v>1155</v>
      </c>
      <c r="G14" s="166">
        <v>1125</v>
      </c>
      <c r="H14" s="166">
        <v>858</v>
      </c>
      <c r="I14" s="166">
        <v>1068</v>
      </c>
      <c r="J14" s="166">
        <v>7848</v>
      </c>
      <c r="K14" s="76">
        <v>94171</v>
      </c>
    </row>
    <row r="15" spans="1:11">
      <c r="A15" s="52"/>
      <c r="B15" s="52" t="s">
        <v>25</v>
      </c>
      <c r="C15" s="166">
        <v>1598</v>
      </c>
      <c r="D15" s="166">
        <v>764</v>
      </c>
      <c r="E15" s="166">
        <v>1659</v>
      </c>
      <c r="F15" s="166">
        <v>1167</v>
      </c>
      <c r="G15" s="166">
        <v>1125</v>
      </c>
      <c r="H15" s="166">
        <v>953</v>
      </c>
      <c r="I15" s="166">
        <v>1229</v>
      </c>
      <c r="J15" s="166">
        <v>8494</v>
      </c>
      <c r="K15" s="76">
        <v>101927</v>
      </c>
    </row>
    <row r="16" spans="1:11">
      <c r="A16" s="52"/>
      <c r="B16" s="52" t="s">
        <v>24</v>
      </c>
      <c r="C16" s="166">
        <v>1414</v>
      </c>
      <c r="D16" s="166">
        <v>822</v>
      </c>
      <c r="E16" s="166">
        <v>1579</v>
      </c>
      <c r="F16" s="166">
        <v>1232</v>
      </c>
      <c r="G16" s="166">
        <v>1078</v>
      </c>
      <c r="H16" s="166">
        <v>902</v>
      </c>
      <c r="I16" s="166">
        <v>1142</v>
      </c>
      <c r="J16" s="166">
        <v>8170</v>
      </c>
      <c r="K16" s="76">
        <v>98043</v>
      </c>
    </row>
    <row r="17" spans="1:11">
      <c r="A17" s="52"/>
      <c r="B17" s="52" t="s">
        <v>19</v>
      </c>
      <c r="C17" s="166">
        <v>1560</v>
      </c>
      <c r="D17" s="166">
        <v>870</v>
      </c>
      <c r="E17" s="166">
        <v>1634</v>
      </c>
      <c r="F17" s="166">
        <v>1226</v>
      </c>
      <c r="G17" s="166">
        <v>1125</v>
      </c>
      <c r="H17" s="166">
        <v>980</v>
      </c>
      <c r="I17" s="166">
        <v>1282</v>
      </c>
      <c r="J17" s="166">
        <v>8677</v>
      </c>
      <c r="K17" s="76">
        <v>104121</v>
      </c>
    </row>
    <row r="18" spans="1:11">
      <c r="A18" s="52"/>
      <c r="B18" s="52" t="s">
        <v>30</v>
      </c>
      <c r="C18" s="166">
        <v>1510</v>
      </c>
      <c r="D18" s="166">
        <v>802</v>
      </c>
      <c r="E18" s="166">
        <v>1633</v>
      </c>
      <c r="F18" s="166">
        <v>1276</v>
      </c>
      <c r="G18" s="166">
        <v>1078</v>
      </c>
      <c r="H18" s="166">
        <v>933</v>
      </c>
      <c r="I18" s="166">
        <v>1216</v>
      </c>
      <c r="J18" s="166">
        <v>8447</v>
      </c>
      <c r="K18" s="76">
        <v>101370</v>
      </c>
    </row>
    <row r="19" spans="1:11">
      <c r="A19" s="36"/>
      <c r="B19" s="21" t="s">
        <v>37</v>
      </c>
      <c r="C19" s="166">
        <v>1468</v>
      </c>
      <c r="D19" s="166">
        <v>807</v>
      </c>
      <c r="E19" s="166">
        <v>1588</v>
      </c>
      <c r="F19" s="166">
        <v>1088</v>
      </c>
      <c r="G19" s="166">
        <v>1125</v>
      </c>
      <c r="H19" s="166">
        <v>918</v>
      </c>
      <c r="I19" s="166">
        <v>1132</v>
      </c>
      <c r="J19" s="166">
        <v>8124</v>
      </c>
      <c r="K19" s="76">
        <v>97494</v>
      </c>
    </row>
    <row r="20" spans="1:11">
      <c r="A20" s="52"/>
      <c r="B20" s="52" t="s">
        <v>34</v>
      </c>
      <c r="C20" s="166">
        <v>1127</v>
      </c>
      <c r="D20" s="166">
        <v>893</v>
      </c>
      <c r="E20" s="166">
        <v>1384</v>
      </c>
      <c r="F20" s="166">
        <v>1315</v>
      </c>
      <c r="G20" s="166">
        <v>1125</v>
      </c>
      <c r="H20" s="166">
        <v>815</v>
      </c>
      <c r="I20" s="166">
        <v>1032</v>
      </c>
      <c r="J20" s="166">
        <v>7691</v>
      </c>
      <c r="K20" s="76">
        <v>92286</v>
      </c>
    </row>
    <row r="21" spans="1:11">
      <c r="A21" s="52"/>
      <c r="B21" s="52" t="s">
        <v>20</v>
      </c>
      <c r="C21" s="166">
        <v>1736</v>
      </c>
      <c r="D21" s="166">
        <v>863</v>
      </c>
      <c r="E21" s="166">
        <v>1734</v>
      </c>
      <c r="F21" s="166">
        <v>1241</v>
      </c>
      <c r="G21" s="166">
        <v>1125</v>
      </c>
      <c r="H21" s="166">
        <v>1048</v>
      </c>
      <c r="I21" s="166">
        <v>1441</v>
      </c>
      <c r="J21" s="166">
        <v>9187</v>
      </c>
      <c r="K21" s="76">
        <v>110247</v>
      </c>
    </row>
    <row r="22" spans="1:11">
      <c r="A22" s="52"/>
      <c r="B22" s="52" t="s">
        <v>21</v>
      </c>
      <c r="C22" s="166">
        <v>1385</v>
      </c>
      <c r="D22" s="166">
        <v>906</v>
      </c>
      <c r="E22" s="166">
        <v>1539</v>
      </c>
      <c r="F22" s="166">
        <v>1320</v>
      </c>
      <c r="G22" s="166">
        <v>1125</v>
      </c>
      <c r="H22" s="166">
        <v>924</v>
      </c>
      <c r="I22" s="166">
        <v>1203</v>
      </c>
      <c r="J22" s="166">
        <v>8401</v>
      </c>
      <c r="K22" s="76">
        <v>100814</v>
      </c>
    </row>
    <row r="23" spans="1:11">
      <c r="A23" s="52"/>
      <c r="B23" s="52" t="s">
        <v>28</v>
      </c>
      <c r="C23" s="166">
        <v>1350</v>
      </c>
      <c r="D23" s="166">
        <v>764</v>
      </c>
      <c r="E23" s="166">
        <v>1519</v>
      </c>
      <c r="F23" s="166">
        <v>1090</v>
      </c>
      <c r="G23" s="166">
        <v>1125</v>
      </c>
      <c r="H23" s="166">
        <v>853</v>
      </c>
      <c r="I23" s="166">
        <v>1044</v>
      </c>
      <c r="J23" s="166">
        <v>7745</v>
      </c>
      <c r="K23" s="76">
        <v>92937</v>
      </c>
    </row>
    <row r="24" spans="1:11">
      <c r="A24" s="52"/>
      <c r="B24" s="52" t="s">
        <v>27</v>
      </c>
      <c r="C24" s="166">
        <v>1228</v>
      </c>
      <c r="D24" s="166">
        <v>896</v>
      </c>
      <c r="E24" s="166">
        <v>1447</v>
      </c>
      <c r="F24" s="166">
        <v>1278</v>
      </c>
      <c r="G24" s="166">
        <v>1125</v>
      </c>
      <c r="H24" s="166">
        <v>857</v>
      </c>
      <c r="I24" s="166">
        <v>1083</v>
      </c>
      <c r="J24" s="166">
        <v>7913</v>
      </c>
      <c r="K24" s="76">
        <v>94960</v>
      </c>
    </row>
    <row r="25" spans="1:11">
      <c r="A25" s="18"/>
      <c r="B25" s="53" t="s">
        <v>33</v>
      </c>
      <c r="C25" s="172">
        <v>1228</v>
      </c>
      <c r="D25" s="172">
        <v>982</v>
      </c>
      <c r="E25" s="172">
        <v>1453</v>
      </c>
      <c r="F25" s="172">
        <v>936</v>
      </c>
      <c r="G25" s="172">
        <v>1125</v>
      </c>
      <c r="H25" s="172">
        <v>891</v>
      </c>
      <c r="I25" s="172">
        <v>1019</v>
      </c>
      <c r="J25" s="172">
        <v>7633</v>
      </c>
      <c r="K25" s="192">
        <v>91592</v>
      </c>
    </row>
    <row r="26" spans="1:11">
      <c r="A26" s="415" t="s">
        <v>474</v>
      </c>
      <c r="B26" s="415"/>
      <c r="C26" s="415"/>
      <c r="D26" s="415"/>
      <c r="E26" s="415"/>
      <c r="F26" s="415"/>
      <c r="G26" s="415"/>
      <c r="H26" s="415"/>
      <c r="I26" s="415"/>
      <c r="J26" s="163"/>
      <c r="K26" s="163"/>
    </row>
    <row r="27" spans="1:11">
      <c r="A27" s="416" t="s">
        <v>475</v>
      </c>
      <c r="B27" s="416"/>
      <c r="C27" s="416"/>
      <c r="D27" s="416"/>
      <c r="E27" s="416"/>
      <c r="F27" s="416"/>
      <c r="G27" s="416"/>
      <c r="H27" s="416"/>
      <c r="I27" s="416"/>
      <c r="J27" s="163"/>
      <c r="K27" s="163"/>
    </row>
    <row r="29" spans="1:11" s="139" customFormat="1">
      <c r="A29" s="139" t="s">
        <v>338</v>
      </c>
    </row>
    <row r="31" spans="1:11">
      <c r="A31" s="163"/>
      <c r="B31" s="163" t="s">
        <v>69</v>
      </c>
      <c r="C31" s="163" t="s">
        <v>90</v>
      </c>
      <c r="D31" s="163" t="s">
        <v>69</v>
      </c>
      <c r="E31" s="163"/>
      <c r="F31" s="163"/>
      <c r="G31" s="163"/>
      <c r="H31" s="163"/>
      <c r="I31" s="163"/>
      <c r="J31" s="163"/>
      <c r="K31" s="163"/>
    </row>
    <row r="32" spans="1:11">
      <c r="A32" s="143" t="s">
        <v>91</v>
      </c>
      <c r="B32" s="52" t="s">
        <v>32</v>
      </c>
      <c r="C32" s="76">
        <v>87509</v>
      </c>
      <c r="E32" s="163"/>
      <c r="F32" s="163"/>
      <c r="G32" s="163"/>
      <c r="H32" s="163"/>
      <c r="I32" s="163"/>
      <c r="J32" s="163"/>
      <c r="K32" s="163"/>
    </row>
    <row r="33" spans="2:4">
      <c r="B33" s="52" t="s">
        <v>38</v>
      </c>
      <c r="C33" s="76">
        <v>87920</v>
      </c>
    </row>
    <row r="34" spans="2:4">
      <c r="B34" s="52" t="s">
        <v>26</v>
      </c>
      <c r="C34" s="76">
        <v>91520</v>
      </c>
    </row>
    <row r="35" spans="2:4">
      <c r="B35" s="53" t="s">
        <v>33</v>
      </c>
      <c r="D35" s="192">
        <v>91592</v>
      </c>
    </row>
    <row r="36" spans="2:4">
      <c r="B36" s="52" t="s">
        <v>31</v>
      </c>
      <c r="C36" s="76">
        <v>91949</v>
      </c>
    </row>
    <row r="37" spans="2:4">
      <c r="B37" s="52" t="s">
        <v>34</v>
      </c>
      <c r="C37" s="76">
        <v>92286</v>
      </c>
    </row>
    <row r="38" spans="2:4">
      <c r="B38" s="52" t="s">
        <v>28</v>
      </c>
      <c r="C38" s="76">
        <v>92937</v>
      </c>
    </row>
    <row r="39" spans="2:4">
      <c r="B39" s="52" t="s">
        <v>35</v>
      </c>
      <c r="C39" s="166">
        <v>93158</v>
      </c>
    </row>
    <row r="40" spans="2:4">
      <c r="B40" s="52" t="s">
        <v>29</v>
      </c>
      <c r="C40" s="76">
        <v>94171</v>
      </c>
    </row>
    <row r="41" spans="2:4">
      <c r="B41" s="52" t="s">
        <v>36</v>
      </c>
      <c r="C41" s="76">
        <v>94533</v>
      </c>
    </row>
    <row r="42" spans="2:4">
      <c r="B42" s="52" t="s">
        <v>27</v>
      </c>
      <c r="C42" s="76">
        <v>94960</v>
      </c>
    </row>
    <row r="43" spans="2:4">
      <c r="B43" s="52" t="s">
        <v>22</v>
      </c>
      <c r="C43" s="76">
        <v>95493</v>
      </c>
    </row>
    <row r="44" spans="2:4">
      <c r="B44" s="21" t="s">
        <v>37</v>
      </c>
      <c r="C44" s="76">
        <v>97494</v>
      </c>
    </row>
    <row r="45" spans="2:4">
      <c r="B45" s="52" t="s">
        <v>24</v>
      </c>
      <c r="C45" s="76">
        <v>98043</v>
      </c>
    </row>
    <row r="46" spans="2:4">
      <c r="B46" s="52" t="s">
        <v>21</v>
      </c>
      <c r="C46" s="76">
        <v>100814</v>
      </c>
    </row>
    <row r="47" spans="2:4">
      <c r="B47" s="52" t="s">
        <v>30</v>
      </c>
      <c r="C47" s="76">
        <v>101370</v>
      </c>
    </row>
    <row r="48" spans="2:4">
      <c r="B48" s="52" t="s">
        <v>25</v>
      </c>
      <c r="C48" s="76">
        <v>101927</v>
      </c>
    </row>
    <row r="49" spans="1:4">
      <c r="A49" s="163"/>
      <c r="B49" s="52" t="s">
        <v>19</v>
      </c>
      <c r="C49" s="76">
        <v>104121</v>
      </c>
    </row>
    <row r="50" spans="1:4">
      <c r="A50" s="163"/>
      <c r="B50" s="52" t="s">
        <v>23</v>
      </c>
      <c r="C50" s="76">
        <v>105042</v>
      </c>
    </row>
    <row r="51" spans="1:4">
      <c r="A51" s="163"/>
      <c r="B51" s="52" t="s">
        <v>20</v>
      </c>
      <c r="C51" s="76">
        <v>110247</v>
      </c>
    </row>
    <row r="52" spans="1:4">
      <c r="A52" s="143" t="s">
        <v>92</v>
      </c>
      <c r="B52" s="52" t="s">
        <v>18</v>
      </c>
      <c r="C52" s="76">
        <v>111459</v>
      </c>
    </row>
    <row r="54" spans="1:4">
      <c r="A54" s="163" t="s">
        <v>93</v>
      </c>
      <c r="B54" s="163"/>
      <c r="C54" s="163"/>
      <c r="D54" s="163"/>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70" zoomScaleNormal="70" workbookViewId="0">
      <selection activeCell="N15" sqref="N15"/>
    </sheetView>
  </sheetViews>
  <sheetFormatPr defaultColWidth="8.81640625" defaultRowHeight="14.5"/>
  <cols>
    <col min="2" max="2" width="13.453125" bestFit="1" customWidth="1"/>
    <col min="3" max="3" width="12.453125" customWidth="1"/>
  </cols>
  <sheetData>
    <row r="1" spans="1:8" s="74" customFormat="1">
      <c r="A1" s="409" t="s">
        <v>476</v>
      </c>
      <c r="B1" s="409"/>
      <c r="C1" s="409"/>
      <c r="D1" s="409"/>
      <c r="E1" s="409"/>
      <c r="F1" s="409"/>
      <c r="G1" s="409"/>
      <c r="H1" s="409"/>
    </row>
    <row r="3" spans="1:8" ht="36">
      <c r="A3" s="163"/>
      <c r="B3" s="52"/>
      <c r="C3" s="71" t="s">
        <v>94</v>
      </c>
      <c r="D3" s="71" t="s">
        <v>46</v>
      </c>
      <c r="E3" s="163" t="s">
        <v>69</v>
      </c>
      <c r="F3" s="163" t="s">
        <v>477</v>
      </c>
      <c r="G3" s="163" t="s">
        <v>478</v>
      </c>
      <c r="H3" s="163"/>
    </row>
    <row r="4" spans="1:8">
      <c r="A4" s="163"/>
      <c r="B4" s="376" t="s">
        <v>38</v>
      </c>
      <c r="C4" s="175">
        <v>54587</v>
      </c>
      <c r="D4" s="279" t="s">
        <v>637</v>
      </c>
      <c r="E4" s="267"/>
      <c r="F4" s="232">
        <v>85751</v>
      </c>
      <c r="G4" s="232">
        <v>65712</v>
      </c>
      <c r="H4" s="163"/>
    </row>
    <row r="5" spans="1:8">
      <c r="A5" s="163"/>
      <c r="B5" s="376" t="s">
        <v>35</v>
      </c>
      <c r="C5" s="394">
        <v>63389</v>
      </c>
      <c r="D5" s="279" t="s">
        <v>638</v>
      </c>
      <c r="E5" s="33"/>
      <c r="F5" s="232">
        <v>85751</v>
      </c>
      <c r="G5" s="232">
        <v>65712</v>
      </c>
      <c r="H5" s="163"/>
    </row>
    <row r="6" spans="1:8" s="282" customFormat="1">
      <c r="B6" s="53" t="s">
        <v>33</v>
      </c>
      <c r="D6" s="33" t="s">
        <v>639</v>
      </c>
      <c r="E6" s="135">
        <v>64626</v>
      </c>
      <c r="F6" s="232">
        <v>85751</v>
      </c>
      <c r="G6" s="232">
        <v>65712</v>
      </c>
    </row>
    <row r="7" spans="1:8">
      <c r="A7" s="163"/>
      <c r="B7" s="376" t="s">
        <v>34</v>
      </c>
      <c r="C7" s="175">
        <v>68531</v>
      </c>
      <c r="D7" s="279" t="s">
        <v>640</v>
      </c>
      <c r="E7" s="267"/>
      <c r="F7" s="232">
        <v>85751</v>
      </c>
      <c r="G7" s="232">
        <v>65712</v>
      </c>
      <c r="H7" s="163"/>
    </row>
    <row r="8" spans="1:8">
      <c r="A8" s="163"/>
      <c r="B8" s="376" t="s">
        <v>31</v>
      </c>
      <c r="C8" s="175">
        <v>69980</v>
      </c>
      <c r="D8" s="279" t="s">
        <v>641</v>
      </c>
      <c r="E8" s="267"/>
      <c r="F8" s="232">
        <v>85751</v>
      </c>
      <c r="G8" s="232">
        <v>65712</v>
      </c>
      <c r="H8" s="163"/>
    </row>
    <row r="9" spans="1:8">
      <c r="A9" s="163"/>
      <c r="B9" s="376" t="s">
        <v>32</v>
      </c>
      <c r="C9" s="175">
        <v>73672</v>
      </c>
      <c r="D9" s="279" t="s">
        <v>642</v>
      </c>
      <c r="E9" s="267"/>
      <c r="F9" s="232">
        <v>85751</v>
      </c>
      <c r="G9" s="232">
        <v>65712</v>
      </c>
      <c r="H9" s="163"/>
    </row>
    <row r="10" spans="1:8">
      <c r="A10" s="163"/>
      <c r="B10" s="376" t="s">
        <v>30</v>
      </c>
      <c r="C10" s="175">
        <v>76093</v>
      </c>
      <c r="D10" s="279" t="s">
        <v>643</v>
      </c>
      <c r="E10" s="267"/>
      <c r="F10" s="232">
        <v>85751</v>
      </c>
      <c r="G10" s="232">
        <v>65712</v>
      </c>
      <c r="H10" s="163"/>
    </row>
    <row r="11" spans="1:8">
      <c r="A11" s="163"/>
      <c r="B11" s="383" t="s">
        <v>37</v>
      </c>
      <c r="C11" s="175">
        <v>77040</v>
      </c>
      <c r="D11" s="279" t="s">
        <v>644</v>
      </c>
      <c r="E11" s="267"/>
      <c r="F11" s="232">
        <v>85751</v>
      </c>
      <c r="G11" s="232">
        <v>65712</v>
      </c>
      <c r="H11" s="163"/>
    </row>
    <row r="12" spans="1:8">
      <c r="A12" s="163"/>
      <c r="B12" s="376" t="s">
        <v>36</v>
      </c>
      <c r="C12" s="175">
        <v>78808</v>
      </c>
      <c r="D12" s="279" t="s">
        <v>645</v>
      </c>
      <c r="E12" s="267"/>
      <c r="F12" s="232">
        <v>85751</v>
      </c>
      <c r="G12" s="232">
        <v>65712</v>
      </c>
      <c r="H12" s="163"/>
    </row>
    <row r="13" spans="1:8">
      <c r="A13" s="163"/>
      <c r="B13" s="376" t="s">
        <v>29</v>
      </c>
      <c r="C13" s="175">
        <v>79492</v>
      </c>
      <c r="D13" s="279" t="s">
        <v>646</v>
      </c>
      <c r="E13" s="267"/>
      <c r="F13" s="232">
        <v>85751</v>
      </c>
      <c r="G13" s="232">
        <v>65712</v>
      </c>
      <c r="H13" s="163"/>
    </row>
    <row r="14" spans="1:8">
      <c r="A14" s="163"/>
      <c r="B14" s="376" t="s">
        <v>28</v>
      </c>
      <c r="C14" s="175">
        <v>80339</v>
      </c>
      <c r="D14" s="279" t="s">
        <v>647</v>
      </c>
      <c r="E14" s="267"/>
      <c r="F14" s="232">
        <v>85751</v>
      </c>
      <c r="G14" s="232">
        <v>65712</v>
      </c>
      <c r="H14" s="163"/>
    </row>
    <row r="15" spans="1:8">
      <c r="A15" s="163"/>
      <c r="B15" s="376" t="s">
        <v>27</v>
      </c>
      <c r="C15" s="175">
        <v>84479</v>
      </c>
      <c r="D15" s="279" t="s">
        <v>648</v>
      </c>
      <c r="E15" s="267"/>
      <c r="F15" s="232">
        <v>85751</v>
      </c>
      <c r="G15" s="232">
        <v>65712</v>
      </c>
      <c r="H15" s="163"/>
    </row>
    <row r="16" spans="1:8">
      <c r="A16" s="163"/>
      <c r="B16" s="376" t="s">
        <v>22</v>
      </c>
      <c r="C16" s="175">
        <v>88797</v>
      </c>
      <c r="D16" s="279" t="s">
        <v>649</v>
      </c>
      <c r="E16" s="267"/>
      <c r="F16" s="232">
        <v>85751</v>
      </c>
      <c r="G16" s="232">
        <v>65712</v>
      </c>
      <c r="H16" s="163"/>
    </row>
    <row r="17" spans="1:19">
      <c r="A17" s="163"/>
      <c r="B17" s="376" t="s">
        <v>26</v>
      </c>
      <c r="C17" s="175">
        <v>89447</v>
      </c>
      <c r="D17" s="279" t="s">
        <v>650</v>
      </c>
      <c r="E17" s="267"/>
      <c r="F17" s="232">
        <v>85751</v>
      </c>
      <c r="G17" s="232">
        <v>65712</v>
      </c>
      <c r="H17" s="163"/>
      <c r="I17" s="163"/>
      <c r="J17" s="163"/>
      <c r="K17" s="163"/>
      <c r="L17" s="163"/>
      <c r="M17" s="163"/>
      <c r="N17" s="163"/>
      <c r="O17" s="163"/>
      <c r="P17" s="163"/>
      <c r="Q17" s="163"/>
      <c r="R17" s="163"/>
      <c r="S17" s="163"/>
    </row>
    <row r="18" spans="1:19">
      <c r="A18" s="163"/>
      <c r="B18" s="376" t="s">
        <v>25</v>
      </c>
      <c r="C18" s="175">
        <v>93418</v>
      </c>
      <c r="D18" s="279" t="s">
        <v>651</v>
      </c>
      <c r="E18" s="267"/>
      <c r="F18" s="232">
        <v>85751</v>
      </c>
      <c r="G18" s="232">
        <v>65712</v>
      </c>
      <c r="H18" s="163"/>
      <c r="I18" s="163"/>
      <c r="J18" s="163"/>
      <c r="K18" s="163"/>
      <c r="L18" s="163"/>
      <c r="M18" s="163"/>
      <c r="N18" s="163"/>
      <c r="O18" s="163"/>
      <c r="P18" s="163"/>
      <c r="Q18" s="163"/>
      <c r="R18" s="163"/>
      <c r="S18" s="163"/>
    </row>
    <row r="19" spans="1:19">
      <c r="A19" s="163"/>
      <c r="B19" s="376" t="s">
        <v>21</v>
      </c>
      <c r="C19" s="175">
        <v>101130</v>
      </c>
      <c r="D19" s="279" t="s">
        <v>652</v>
      </c>
      <c r="E19" s="267"/>
      <c r="F19" s="232">
        <v>85751</v>
      </c>
      <c r="G19" s="232">
        <v>65712</v>
      </c>
      <c r="H19" s="163"/>
      <c r="I19" s="163"/>
      <c r="J19" s="163"/>
      <c r="K19" s="163"/>
      <c r="L19" s="163"/>
      <c r="M19" s="163"/>
      <c r="N19" s="163"/>
      <c r="O19" s="163"/>
      <c r="P19" s="163"/>
      <c r="Q19" s="163"/>
      <c r="R19" s="163"/>
      <c r="S19" s="163"/>
    </row>
    <row r="20" spans="1:19">
      <c r="A20" s="163"/>
      <c r="B20" s="376" t="s">
        <v>24</v>
      </c>
      <c r="C20" s="175">
        <v>102870</v>
      </c>
      <c r="D20" s="279" t="s">
        <v>653</v>
      </c>
      <c r="E20" s="267"/>
      <c r="F20" s="232">
        <v>85751</v>
      </c>
      <c r="G20" s="232">
        <v>65712</v>
      </c>
      <c r="H20" s="163"/>
      <c r="I20" s="163"/>
      <c r="J20" s="163"/>
      <c r="K20" s="163"/>
      <c r="L20" s="163"/>
      <c r="M20" s="163"/>
      <c r="N20" s="163"/>
      <c r="O20" s="163"/>
      <c r="P20" s="163"/>
      <c r="Q20" s="163"/>
      <c r="R20" s="163"/>
      <c r="S20" s="163"/>
    </row>
    <row r="21" spans="1:19">
      <c r="A21" s="163"/>
      <c r="B21" s="376" t="s">
        <v>23</v>
      </c>
      <c r="C21" s="175">
        <v>108827</v>
      </c>
      <c r="D21" s="279" t="s">
        <v>654</v>
      </c>
      <c r="E21" s="267"/>
      <c r="F21" s="232">
        <v>85751</v>
      </c>
      <c r="G21" s="232">
        <v>65712</v>
      </c>
      <c r="H21" s="163"/>
      <c r="I21" s="163"/>
      <c r="J21" s="163"/>
      <c r="K21" s="163"/>
      <c r="L21" s="163"/>
      <c r="M21" s="163"/>
      <c r="N21" s="163"/>
      <c r="O21" s="163"/>
      <c r="P21" s="163"/>
      <c r="Q21" s="163"/>
      <c r="R21" s="163"/>
      <c r="S21" s="163"/>
    </row>
    <row r="22" spans="1:19">
      <c r="A22" s="163"/>
      <c r="B22" s="376" t="s">
        <v>20</v>
      </c>
      <c r="C22" s="175">
        <v>111587</v>
      </c>
      <c r="D22" s="279" t="s">
        <v>655</v>
      </c>
      <c r="E22" s="267"/>
      <c r="F22" s="232">
        <v>85751</v>
      </c>
      <c r="G22" s="232">
        <v>65712</v>
      </c>
      <c r="H22" s="163"/>
      <c r="I22" s="163"/>
      <c r="J22" s="163"/>
      <c r="K22" s="163"/>
      <c r="L22" s="163"/>
      <c r="M22" s="163"/>
      <c r="N22" s="163"/>
      <c r="O22" s="163"/>
      <c r="P22" s="163"/>
      <c r="Q22" s="163"/>
      <c r="R22" s="163"/>
      <c r="S22" s="163"/>
    </row>
    <row r="23" spans="1:19">
      <c r="A23" s="163"/>
      <c r="B23" s="376" t="s">
        <v>18</v>
      </c>
      <c r="C23" s="175">
        <v>116155</v>
      </c>
      <c r="D23" s="279" t="s">
        <v>656</v>
      </c>
      <c r="E23" s="267"/>
      <c r="F23" s="232">
        <v>85751</v>
      </c>
      <c r="G23" s="232">
        <v>65712</v>
      </c>
      <c r="H23" s="163"/>
      <c r="I23" s="163"/>
      <c r="J23" s="163"/>
      <c r="K23" s="163"/>
      <c r="L23" s="163"/>
      <c r="M23" s="163"/>
      <c r="N23" s="163"/>
      <c r="O23" s="163"/>
      <c r="P23" s="163"/>
      <c r="Q23" s="163"/>
      <c r="R23" s="163"/>
      <c r="S23" s="163"/>
    </row>
    <row r="24" spans="1:19">
      <c r="A24" s="163"/>
      <c r="B24" s="376" t="s">
        <v>19</v>
      </c>
      <c r="C24" s="175">
        <v>116283</v>
      </c>
      <c r="D24" s="279" t="s">
        <v>657</v>
      </c>
      <c r="E24" s="267"/>
      <c r="F24" s="232">
        <v>85751</v>
      </c>
      <c r="G24" s="232">
        <v>65712</v>
      </c>
      <c r="H24" s="163"/>
      <c r="I24" s="163"/>
      <c r="J24" s="163"/>
      <c r="K24" s="163"/>
      <c r="L24" s="163"/>
      <c r="M24" s="163"/>
      <c r="N24" s="163"/>
      <c r="O24" s="163"/>
      <c r="P24" s="163"/>
      <c r="Q24" s="163"/>
      <c r="R24" s="163"/>
      <c r="S24" s="163"/>
    </row>
    <row r="25" spans="1:19">
      <c r="A25" s="163"/>
      <c r="B25" s="82" t="s">
        <v>56</v>
      </c>
      <c r="C25" s="82" t="s">
        <v>658</v>
      </c>
      <c r="D25" s="82" t="s">
        <v>659</v>
      </c>
      <c r="E25" s="267"/>
      <c r="F25" s="232">
        <v>85751</v>
      </c>
      <c r="G25" s="232">
        <v>65712</v>
      </c>
      <c r="H25" s="163"/>
      <c r="I25" s="163"/>
      <c r="J25" s="163"/>
      <c r="K25" s="163"/>
      <c r="L25" s="163"/>
      <c r="M25" s="163"/>
      <c r="N25" s="163"/>
      <c r="O25" s="163"/>
      <c r="P25" s="163"/>
      <c r="Q25" s="163"/>
      <c r="R25" s="163"/>
      <c r="S25" s="163"/>
    </row>
    <row r="26" spans="1:19">
      <c r="A26" s="163"/>
      <c r="B26" s="82" t="s">
        <v>52</v>
      </c>
      <c r="C26" s="82" t="s">
        <v>660</v>
      </c>
      <c r="D26" s="82" t="s">
        <v>661</v>
      </c>
      <c r="E26" s="267"/>
      <c r="F26" s="232">
        <v>85751</v>
      </c>
      <c r="G26" s="232">
        <v>65712</v>
      </c>
      <c r="H26" s="163"/>
      <c r="I26" s="163"/>
      <c r="J26" s="163"/>
      <c r="K26" s="163"/>
      <c r="L26" s="163"/>
      <c r="M26" s="163"/>
      <c r="N26" s="163"/>
      <c r="O26" s="163"/>
      <c r="P26" s="163"/>
      <c r="Q26" s="163"/>
      <c r="R26" s="163"/>
      <c r="S26" s="163"/>
    </row>
    <row r="27" spans="1:19">
      <c r="A27" s="163"/>
      <c r="B27" s="52"/>
      <c r="C27" s="163"/>
      <c r="D27" s="163"/>
      <c r="E27" s="163"/>
      <c r="F27" s="163"/>
      <c r="G27" s="163"/>
      <c r="H27" s="163"/>
      <c r="I27" s="163"/>
      <c r="J27" s="163"/>
      <c r="K27" s="163"/>
      <c r="L27" s="163"/>
      <c r="M27" s="163"/>
      <c r="N27" s="163"/>
      <c r="O27" s="163"/>
      <c r="P27" s="163"/>
      <c r="Q27" s="163"/>
      <c r="R27" s="163"/>
      <c r="S27" s="163"/>
    </row>
    <row r="28" spans="1:19">
      <c r="A28" s="411" t="s">
        <v>549</v>
      </c>
      <c r="B28" s="411"/>
      <c r="C28" s="411"/>
      <c r="D28" s="411"/>
      <c r="E28" s="411"/>
      <c r="F28" s="411"/>
      <c r="G28" s="411"/>
      <c r="H28" s="411"/>
      <c r="I28" s="163"/>
      <c r="J28" s="163"/>
      <c r="K28" s="163"/>
      <c r="L28" s="163"/>
      <c r="M28" s="163"/>
      <c r="N28" s="163"/>
      <c r="O28" s="163"/>
      <c r="P28" s="163"/>
      <c r="Q28" s="163"/>
      <c r="R28" s="163"/>
      <c r="S28" s="163"/>
    </row>
    <row r="29" spans="1:19">
      <c r="A29" s="410" t="s">
        <v>64</v>
      </c>
      <c r="B29" s="410"/>
      <c r="C29" s="410"/>
      <c r="D29" s="410"/>
      <c r="E29" s="410"/>
      <c r="F29" s="410"/>
      <c r="G29" s="410"/>
      <c r="H29" s="410"/>
      <c r="I29" s="163"/>
      <c r="J29" s="163"/>
      <c r="K29" s="163"/>
      <c r="L29" s="163"/>
      <c r="M29" s="163"/>
      <c r="N29" s="163"/>
      <c r="O29" s="163"/>
      <c r="P29" s="163"/>
      <c r="Q29" s="163"/>
      <c r="R29" s="163"/>
      <c r="S29" s="163"/>
    </row>
    <row r="31" spans="1:19" s="74" customFormat="1">
      <c r="A31" s="409" t="s">
        <v>339</v>
      </c>
      <c r="B31" s="409"/>
      <c r="C31" s="409"/>
      <c r="D31" s="409"/>
      <c r="E31" s="409"/>
      <c r="F31" s="409"/>
      <c r="G31" s="409"/>
      <c r="H31" s="409"/>
    </row>
    <row r="32" spans="1:19">
      <c r="A32" s="163"/>
      <c r="B32" s="163"/>
      <c r="C32" s="163"/>
      <c r="D32" s="163"/>
      <c r="E32" s="163"/>
      <c r="F32" s="163"/>
      <c r="G32" s="163"/>
      <c r="H32" s="163"/>
      <c r="I32" s="6"/>
      <c r="J32" s="6"/>
      <c r="K32" s="7"/>
      <c r="L32" s="7"/>
      <c r="M32" s="7"/>
      <c r="N32" s="7"/>
      <c r="O32" s="6"/>
      <c r="P32" s="6"/>
      <c r="Q32" s="6"/>
      <c r="R32" s="6"/>
      <c r="S32" s="6"/>
    </row>
    <row r="33" spans="1:19" ht="36">
      <c r="A33" s="163"/>
      <c r="B33" s="163"/>
      <c r="C33" s="72" t="s">
        <v>94</v>
      </c>
      <c r="D33" s="72" t="s">
        <v>46</v>
      </c>
      <c r="E33" s="14"/>
      <c r="F33" s="15"/>
      <c r="G33" s="163"/>
      <c r="H33" s="163"/>
      <c r="I33" s="6"/>
      <c r="J33" s="6"/>
      <c r="K33" s="7"/>
      <c r="L33" s="7"/>
      <c r="M33" s="7"/>
      <c r="N33" s="7"/>
      <c r="O33" s="6"/>
      <c r="P33" s="6"/>
      <c r="Q33" s="6"/>
      <c r="R33" s="6"/>
      <c r="S33" s="6"/>
    </row>
    <row r="34" spans="1:19">
      <c r="A34" s="163"/>
      <c r="B34" s="21">
        <v>2015</v>
      </c>
      <c r="C34" s="184">
        <v>52041</v>
      </c>
      <c r="D34" s="184">
        <v>1348</v>
      </c>
      <c r="E34" s="5"/>
      <c r="F34" s="5"/>
      <c r="G34" s="163"/>
      <c r="H34" s="163"/>
      <c r="I34" s="163"/>
      <c r="J34" s="163"/>
      <c r="K34" s="13"/>
      <c r="L34" s="13"/>
      <c r="M34" s="13"/>
      <c r="N34" s="13"/>
      <c r="O34" s="163"/>
      <c r="P34" s="163"/>
      <c r="Q34" s="163"/>
      <c r="R34" s="163"/>
      <c r="S34" s="163"/>
    </row>
    <row r="35" spans="1:19">
      <c r="A35" s="163"/>
      <c r="B35" s="22">
        <v>2016</v>
      </c>
      <c r="C35" s="184">
        <v>54277</v>
      </c>
      <c r="D35" s="184">
        <v>3129</v>
      </c>
      <c r="E35" s="5"/>
      <c r="F35" s="5"/>
      <c r="G35" s="163"/>
      <c r="H35" s="163"/>
      <c r="I35" s="163"/>
      <c r="J35" s="163"/>
      <c r="K35" s="13"/>
      <c r="L35" s="13"/>
      <c r="M35" s="13"/>
      <c r="N35" s="13"/>
      <c r="O35" s="163"/>
      <c r="P35" s="163"/>
      <c r="Q35" s="163"/>
      <c r="R35" s="163"/>
      <c r="S35" s="163"/>
    </row>
    <row r="36" spans="1:19">
      <c r="A36" s="163"/>
      <c r="B36" s="22">
        <v>2017</v>
      </c>
      <c r="C36" s="184">
        <v>60430</v>
      </c>
      <c r="D36" s="184">
        <v>2154</v>
      </c>
      <c r="E36" s="5"/>
      <c r="F36" s="5"/>
      <c r="G36" s="163"/>
      <c r="H36" s="163"/>
      <c r="I36" s="163"/>
      <c r="J36" s="163"/>
      <c r="K36" s="13"/>
      <c r="L36" s="13"/>
      <c r="M36" s="13"/>
      <c r="N36" s="13"/>
      <c r="O36" s="163"/>
      <c r="P36" s="163"/>
      <c r="Q36" s="163"/>
      <c r="R36" s="163"/>
      <c r="S36" s="163"/>
    </row>
    <row r="37" spans="1:19">
      <c r="A37" s="163"/>
      <c r="B37" s="281">
        <v>2018</v>
      </c>
      <c r="C37" s="184">
        <v>63368</v>
      </c>
      <c r="D37" s="184">
        <v>3408</v>
      </c>
      <c r="E37" s="5"/>
      <c r="F37" s="5"/>
      <c r="G37" s="163"/>
      <c r="H37" s="163"/>
      <c r="I37" s="163"/>
      <c r="J37" s="163"/>
      <c r="K37" s="13"/>
      <c r="L37" s="13"/>
      <c r="M37" s="13"/>
      <c r="N37" s="13"/>
      <c r="O37" s="163"/>
      <c r="P37" s="163"/>
      <c r="Q37" s="163"/>
      <c r="R37" s="163"/>
      <c r="S37" s="163"/>
    </row>
    <row r="38" spans="1:19">
      <c r="A38" s="163"/>
      <c r="B38" s="281">
        <v>2019</v>
      </c>
      <c r="C38" s="184">
        <v>64626</v>
      </c>
      <c r="D38" s="184">
        <v>2713</v>
      </c>
      <c r="E38" s="5"/>
      <c r="F38" s="5"/>
      <c r="G38" s="163"/>
      <c r="H38" s="163"/>
      <c r="I38" s="163"/>
      <c r="J38" s="163"/>
      <c r="K38" s="13"/>
      <c r="L38" s="13"/>
      <c r="M38" s="13"/>
      <c r="N38" s="13"/>
      <c r="O38" s="163"/>
      <c r="P38" s="163"/>
      <c r="Q38" s="163"/>
      <c r="R38" s="163"/>
      <c r="S38" s="163"/>
    </row>
    <row r="39" spans="1:19">
      <c r="A39" s="6"/>
      <c r="B39" s="6"/>
      <c r="C39" s="6"/>
      <c r="D39" s="6"/>
      <c r="E39" s="6"/>
      <c r="F39" s="6"/>
      <c r="G39" s="6"/>
      <c r="H39" s="6"/>
      <c r="I39" s="163"/>
      <c r="J39" s="163"/>
      <c r="K39" s="163"/>
      <c r="L39" s="163"/>
      <c r="M39" s="163"/>
      <c r="N39" s="163"/>
      <c r="O39" s="163"/>
      <c r="P39" s="163"/>
      <c r="Q39" s="163"/>
      <c r="R39" s="163"/>
      <c r="S39" s="163"/>
    </row>
    <row r="40" spans="1:19">
      <c r="A40" s="411" t="s">
        <v>548</v>
      </c>
      <c r="B40" s="411"/>
      <c r="C40" s="411"/>
      <c r="D40" s="411"/>
      <c r="E40" s="411"/>
      <c r="F40" s="411"/>
      <c r="G40" s="411"/>
      <c r="H40" s="411"/>
      <c r="I40" s="163"/>
      <c r="J40" s="163"/>
      <c r="K40" s="163"/>
      <c r="L40" s="163"/>
      <c r="M40" s="163"/>
      <c r="N40" s="163"/>
      <c r="O40" s="163"/>
      <c r="P40" s="163"/>
      <c r="Q40" s="163"/>
      <c r="R40" s="163"/>
      <c r="S40" s="163"/>
    </row>
    <row r="41" spans="1:19">
      <c r="A41" s="410" t="s">
        <v>64</v>
      </c>
      <c r="B41" s="410"/>
      <c r="C41" s="410"/>
      <c r="D41" s="410"/>
      <c r="E41" s="410"/>
      <c r="F41" s="410"/>
      <c r="G41" s="410"/>
      <c r="H41" s="410"/>
      <c r="I41" s="163"/>
      <c r="J41" s="163"/>
      <c r="K41" s="163"/>
      <c r="L41" s="163"/>
      <c r="M41" s="163"/>
      <c r="N41" s="163"/>
      <c r="O41" s="163"/>
      <c r="P41" s="163"/>
      <c r="Q41" s="163"/>
      <c r="R41" s="163"/>
      <c r="S41" s="163"/>
    </row>
    <row r="42" spans="1:19">
      <c r="A42" s="6"/>
      <c r="B42" s="6"/>
      <c r="C42" s="6"/>
      <c r="D42" s="6"/>
      <c r="E42" s="6"/>
      <c r="F42" s="6"/>
      <c r="G42" s="6"/>
      <c r="H42" s="6"/>
      <c r="I42" s="163"/>
      <c r="J42" s="20"/>
      <c r="K42" s="20"/>
      <c r="L42" s="20"/>
      <c r="M42" s="20"/>
      <c r="N42" s="20"/>
      <c r="O42" s="20"/>
      <c r="P42" s="163"/>
      <c r="Q42" s="163"/>
      <c r="R42" s="163"/>
      <c r="S42" s="163"/>
    </row>
    <row r="43" spans="1:19" s="74" customFormat="1">
      <c r="A43" s="409" t="s">
        <v>479</v>
      </c>
      <c r="B43" s="409"/>
      <c r="C43" s="409"/>
      <c r="D43" s="409"/>
      <c r="E43" s="409"/>
      <c r="F43" s="409"/>
      <c r="G43" s="409"/>
      <c r="H43" s="409"/>
    </row>
    <row r="44" spans="1:19">
      <c r="A44" s="163"/>
      <c r="B44" s="163"/>
      <c r="C44" s="163"/>
      <c r="D44" s="163"/>
      <c r="E44" s="163"/>
      <c r="F44" s="163"/>
      <c r="G44" s="163"/>
      <c r="H44" s="163"/>
      <c r="I44" s="6"/>
      <c r="J44" s="6"/>
      <c r="K44" s="7"/>
      <c r="L44" s="7"/>
      <c r="M44" s="7"/>
      <c r="N44" s="7"/>
      <c r="O44" s="6"/>
      <c r="P44" s="6"/>
      <c r="Q44" s="6"/>
      <c r="R44" s="6"/>
      <c r="S44" s="6"/>
    </row>
    <row r="45" spans="1:19" ht="58">
      <c r="A45" s="163"/>
      <c r="B45" s="163"/>
      <c r="C45" s="72" t="s">
        <v>94</v>
      </c>
      <c r="D45" s="72" t="s">
        <v>46</v>
      </c>
      <c r="E45" s="14" t="s">
        <v>662</v>
      </c>
      <c r="F45" s="15"/>
      <c r="G45" s="163"/>
      <c r="H45" s="163"/>
      <c r="I45" s="6"/>
      <c r="J45" s="6"/>
      <c r="K45" s="7"/>
      <c r="L45" s="7"/>
      <c r="M45" s="7"/>
      <c r="N45" s="7"/>
      <c r="O45" s="6"/>
      <c r="P45" s="6"/>
      <c r="Q45" s="6"/>
      <c r="R45" s="6"/>
      <c r="S45" s="6"/>
    </row>
    <row r="46" spans="1:19">
      <c r="A46" s="163"/>
      <c r="B46" s="161" t="s">
        <v>299</v>
      </c>
      <c r="C46" s="184">
        <v>35199</v>
      </c>
      <c r="D46" s="184">
        <v>1237</v>
      </c>
      <c r="E46" s="236">
        <v>61510</v>
      </c>
      <c r="F46" s="5"/>
      <c r="G46" s="163"/>
      <c r="H46" s="163"/>
      <c r="I46" s="163"/>
      <c r="J46" s="163"/>
      <c r="K46" s="13"/>
      <c r="L46" s="13"/>
      <c r="M46" s="13"/>
      <c r="N46" s="13"/>
      <c r="O46" s="163"/>
      <c r="P46" s="163"/>
      <c r="Q46" s="163"/>
      <c r="R46" s="163"/>
      <c r="S46" s="163"/>
    </row>
    <row r="47" spans="1:19">
      <c r="A47" s="163"/>
      <c r="B47" s="161" t="s">
        <v>289</v>
      </c>
      <c r="C47" s="184">
        <v>42966</v>
      </c>
      <c r="D47" s="184">
        <v>3540</v>
      </c>
      <c r="E47" s="283">
        <v>61510</v>
      </c>
      <c r="F47" s="5"/>
      <c r="G47" s="163"/>
      <c r="H47" s="163"/>
      <c r="I47" s="163"/>
      <c r="J47" s="163"/>
      <c r="K47" s="13"/>
      <c r="L47" s="13"/>
      <c r="M47" s="13"/>
      <c r="N47" s="13"/>
      <c r="O47" s="163"/>
      <c r="P47" s="163"/>
      <c r="Q47" s="163"/>
      <c r="R47" s="163"/>
      <c r="S47" s="163"/>
    </row>
    <row r="48" spans="1:19">
      <c r="A48" s="163"/>
      <c r="B48" s="161" t="s">
        <v>294</v>
      </c>
      <c r="C48" s="184">
        <v>45176</v>
      </c>
      <c r="D48" s="184">
        <v>2772</v>
      </c>
      <c r="E48" s="283">
        <v>61510</v>
      </c>
      <c r="F48" s="5"/>
      <c r="G48" s="163"/>
      <c r="H48" s="163"/>
      <c r="I48" s="163"/>
      <c r="J48" s="163"/>
      <c r="K48" s="13"/>
      <c r="L48" s="13"/>
      <c r="M48" s="13"/>
      <c r="N48" s="13"/>
      <c r="O48" s="163"/>
      <c r="P48" s="163"/>
      <c r="Q48" s="163"/>
      <c r="R48" s="163"/>
      <c r="S48" s="163"/>
    </row>
    <row r="49" spans="1:14" s="163" customFormat="1">
      <c r="B49" s="161" t="s">
        <v>290</v>
      </c>
      <c r="C49" s="184">
        <v>48072</v>
      </c>
      <c r="D49" s="184">
        <v>2535</v>
      </c>
      <c r="E49" s="283">
        <v>61510</v>
      </c>
      <c r="F49" s="5"/>
      <c r="K49" s="13"/>
      <c r="L49" s="13"/>
      <c r="M49" s="13"/>
      <c r="N49" s="13"/>
    </row>
    <row r="50" spans="1:14" s="163" customFormat="1">
      <c r="B50" s="161" t="s">
        <v>285</v>
      </c>
      <c r="C50" s="184">
        <v>70311</v>
      </c>
      <c r="D50" s="184">
        <v>3769</v>
      </c>
      <c r="E50" s="283">
        <v>61510</v>
      </c>
      <c r="F50" s="5"/>
      <c r="K50" s="13"/>
      <c r="L50" s="13"/>
      <c r="M50" s="13"/>
      <c r="N50" s="13"/>
    </row>
    <row r="51" spans="1:14" s="163" customFormat="1">
      <c r="B51" s="161" t="s">
        <v>286</v>
      </c>
      <c r="C51" s="184">
        <v>78034</v>
      </c>
      <c r="D51" s="184">
        <v>4053</v>
      </c>
      <c r="E51" s="283">
        <v>61510</v>
      </c>
      <c r="F51" s="5"/>
      <c r="K51" s="13"/>
      <c r="L51" s="13"/>
      <c r="M51" s="13"/>
      <c r="N51" s="13"/>
    </row>
    <row r="52" spans="1:14" s="163" customFormat="1">
      <c r="B52" s="161" t="s">
        <v>287</v>
      </c>
      <c r="C52" s="184">
        <v>96806</v>
      </c>
      <c r="D52" s="184">
        <v>10534</v>
      </c>
      <c r="E52" s="283">
        <v>61510</v>
      </c>
      <c r="F52" s="5"/>
      <c r="K52" s="13"/>
      <c r="L52" s="13"/>
      <c r="M52" s="13"/>
      <c r="N52" s="13"/>
    </row>
    <row r="53" spans="1:14" s="163" customFormat="1">
      <c r="B53" s="161" t="s">
        <v>301</v>
      </c>
      <c r="C53" s="184">
        <v>99276</v>
      </c>
      <c r="D53" s="184">
        <v>6700</v>
      </c>
      <c r="E53" s="283">
        <v>61510</v>
      </c>
      <c r="F53" s="5"/>
      <c r="K53" s="13"/>
      <c r="L53" s="13"/>
      <c r="M53" s="13"/>
      <c r="N53" s="13"/>
    </row>
    <row r="54" spans="1:14" s="163" customFormat="1">
      <c r="B54" s="161" t="s">
        <v>306</v>
      </c>
      <c r="C54" s="184">
        <v>105537</v>
      </c>
      <c r="D54" s="184">
        <v>6278</v>
      </c>
      <c r="E54" s="283">
        <v>61510</v>
      </c>
      <c r="F54" s="5"/>
      <c r="K54" s="13"/>
      <c r="L54" s="13"/>
      <c r="M54" s="13"/>
      <c r="N54" s="13"/>
    </row>
    <row r="55" spans="1:14">
      <c r="A55" s="163"/>
      <c r="B55" s="161" t="s">
        <v>292</v>
      </c>
      <c r="C55" s="184">
        <v>122364</v>
      </c>
      <c r="D55" s="184">
        <v>15831</v>
      </c>
      <c r="E55" s="283">
        <v>61510</v>
      </c>
      <c r="F55" s="5"/>
      <c r="G55" s="163"/>
      <c r="H55" s="163"/>
      <c r="I55" s="163"/>
      <c r="J55" s="163"/>
      <c r="K55" s="13"/>
      <c r="L55" s="13"/>
      <c r="M55" s="13"/>
      <c r="N55" s="13"/>
    </row>
    <row r="56" spans="1:14">
      <c r="A56" s="163"/>
      <c r="B56" s="161" t="s">
        <v>288</v>
      </c>
      <c r="C56" s="184">
        <v>123768</v>
      </c>
      <c r="D56" s="184">
        <v>9875</v>
      </c>
      <c r="E56" s="283">
        <v>61510</v>
      </c>
      <c r="F56" s="5"/>
      <c r="G56" s="163"/>
      <c r="H56" s="163"/>
      <c r="I56" s="163"/>
      <c r="J56" s="163"/>
      <c r="K56" s="13"/>
      <c r="L56" s="13"/>
      <c r="M56" s="13"/>
      <c r="N56" s="13"/>
    </row>
    <row r="57" spans="1:14">
      <c r="A57" s="163"/>
      <c r="B57" s="161" t="s">
        <v>298</v>
      </c>
      <c r="C57" s="184">
        <v>126844</v>
      </c>
      <c r="D57" s="184">
        <v>10804</v>
      </c>
      <c r="E57" s="283">
        <v>61510</v>
      </c>
      <c r="F57" s="5"/>
      <c r="G57" s="163"/>
      <c r="H57" s="163"/>
      <c r="I57" s="163"/>
      <c r="J57" s="163"/>
      <c r="K57" s="13"/>
      <c r="L57" s="13"/>
      <c r="M57" s="13"/>
      <c r="N57" s="13"/>
    </row>
    <row r="58" spans="1:14">
      <c r="A58" s="163"/>
      <c r="B58" s="161" t="s">
        <v>305</v>
      </c>
      <c r="C58" s="184">
        <v>127989</v>
      </c>
      <c r="D58" s="184">
        <v>8925</v>
      </c>
      <c r="E58" s="283">
        <v>61510</v>
      </c>
      <c r="F58" s="5"/>
      <c r="G58" s="163"/>
      <c r="H58" s="163"/>
      <c r="I58" s="163"/>
      <c r="J58" s="163"/>
      <c r="K58" s="13"/>
      <c r="L58" s="13"/>
      <c r="M58" s="13"/>
      <c r="N58" s="13"/>
    </row>
    <row r="59" spans="1:14">
      <c r="A59" s="163"/>
      <c r="B59" s="161" t="s">
        <v>304</v>
      </c>
      <c r="C59" s="184">
        <v>128060</v>
      </c>
      <c r="D59" s="184">
        <v>14770</v>
      </c>
      <c r="E59" s="283">
        <v>61510</v>
      </c>
      <c r="F59" s="5"/>
      <c r="G59" s="163"/>
      <c r="H59" s="163"/>
      <c r="I59" s="163"/>
      <c r="J59" s="163"/>
      <c r="K59" s="13"/>
      <c r="L59" s="13"/>
      <c r="M59" s="13"/>
      <c r="N59" s="13"/>
    </row>
    <row r="60" spans="1:14">
      <c r="A60" s="163"/>
      <c r="B60" s="161" t="s">
        <v>302</v>
      </c>
      <c r="C60" s="184">
        <v>129006</v>
      </c>
      <c r="D60" s="184">
        <v>30481</v>
      </c>
      <c r="E60" s="283">
        <v>61510</v>
      </c>
      <c r="F60" s="5"/>
      <c r="G60" s="163"/>
      <c r="H60" s="163"/>
      <c r="I60" s="163"/>
      <c r="J60" s="163"/>
      <c r="K60" s="13"/>
      <c r="L60" s="13"/>
      <c r="M60" s="13"/>
      <c r="N60" s="13"/>
    </row>
    <row r="61" spans="1:14" ht="29">
      <c r="A61" s="163"/>
      <c r="B61" s="161" t="s">
        <v>307</v>
      </c>
      <c r="C61" s="184">
        <v>139037</v>
      </c>
      <c r="D61" s="184">
        <v>12117</v>
      </c>
      <c r="E61" s="283">
        <v>61510</v>
      </c>
      <c r="F61" s="1"/>
      <c r="G61" s="163"/>
      <c r="H61" s="163"/>
      <c r="I61" s="163"/>
      <c r="J61" s="163"/>
      <c r="K61" s="13"/>
      <c r="L61" s="13"/>
      <c r="M61" s="13"/>
      <c r="N61" s="13"/>
    </row>
    <row r="62" spans="1:14">
      <c r="A62" s="163"/>
      <c r="B62" s="161" t="s">
        <v>296</v>
      </c>
      <c r="C62" s="184">
        <v>139081</v>
      </c>
      <c r="D62" s="184">
        <v>10728</v>
      </c>
      <c r="E62" s="283">
        <v>61510</v>
      </c>
      <c r="F62" s="1"/>
      <c r="G62" s="163"/>
      <c r="H62" s="163"/>
      <c r="I62" s="163"/>
      <c r="J62" s="163"/>
      <c r="K62" s="13"/>
      <c r="L62" s="13"/>
      <c r="M62" s="13"/>
      <c r="N62" s="13"/>
    </row>
    <row r="63" spans="1:14">
      <c r="A63" s="163"/>
      <c r="B63" s="161" t="s">
        <v>295</v>
      </c>
      <c r="C63" s="184">
        <v>166629</v>
      </c>
      <c r="D63" s="184">
        <v>9309</v>
      </c>
      <c r="E63" s="283">
        <v>61510</v>
      </c>
      <c r="F63" s="5"/>
      <c r="G63" s="163"/>
      <c r="H63" s="163"/>
      <c r="I63" s="163"/>
      <c r="J63" s="163"/>
      <c r="K63" s="13"/>
      <c r="L63" s="13"/>
      <c r="M63" s="13"/>
      <c r="N63" s="13"/>
    </row>
    <row r="64" spans="1:14">
      <c r="A64" s="163"/>
      <c r="B64" s="161" t="s">
        <v>300</v>
      </c>
      <c r="C64" s="184">
        <v>187734</v>
      </c>
      <c r="D64" s="184">
        <v>29828</v>
      </c>
      <c r="E64" s="283">
        <v>61510</v>
      </c>
      <c r="F64" s="5"/>
      <c r="G64" s="163"/>
      <c r="H64" s="163"/>
      <c r="I64" s="163"/>
      <c r="J64" s="163"/>
      <c r="K64" s="13"/>
      <c r="L64" s="13"/>
      <c r="M64" s="13"/>
      <c r="N64" s="13"/>
    </row>
    <row r="65" spans="1:14">
      <c r="A65" s="163"/>
      <c r="B65" s="161" t="s">
        <v>293</v>
      </c>
      <c r="C65" s="184">
        <v>202222</v>
      </c>
      <c r="D65" s="184">
        <v>28760</v>
      </c>
      <c r="E65" s="283">
        <v>61510</v>
      </c>
      <c r="F65" s="5"/>
      <c r="G65" s="163"/>
      <c r="H65" s="163"/>
      <c r="I65" s="163"/>
      <c r="J65" s="163"/>
      <c r="K65" s="13"/>
      <c r="L65" s="13"/>
      <c r="M65" s="13"/>
      <c r="N65" s="13"/>
    </row>
    <row r="66" spans="1:14">
      <c r="A66" s="163"/>
      <c r="B66" s="161" t="s">
        <v>291</v>
      </c>
      <c r="C66" s="184">
        <v>213088</v>
      </c>
      <c r="D66" s="184">
        <v>16241</v>
      </c>
      <c r="E66" s="283">
        <v>61510</v>
      </c>
      <c r="F66" s="5"/>
      <c r="G66" s="163"/>
      <c r="H66" s="163"/>
      <c r="I66" s="163"/>
      <c r="J66" s="163"/>
      <c r="K66" s="13"/>
      <c r="L66" s="13"/>
      <c r="M66" s="13"/>
      <c r="N66" s="13"/>
    </row>
    <row r="67" spans="1:14">
      <c r="A67" s="163"/>
      <c r="B67" s="161" t="s">
        <v>297</v>
      </c>
      <c r="C67" s="184">
        <v>225227</v>
      </c>
      <c r="D67" s="184">
        <v>25136</v>
      </c>
      <c r="E67" s="283">
        <v>61510</v>
      </c>
      <c r="F67" s="5"/>
      <c r="G67" s="163"/>
      <c r="H67" s="163"/>
      <c r="I67" s="163"/>
      <c r="J67" s="163"/>
      <c r="K67" s="13"/>
      <c r="L67" s="13"/>
      <c r="M67" s="13"/>
      <c r="N67" s="13"/>
    </row>
    <row r="68" spans="1:14">
      <c r="A68" s="163"/>
      <c r="B68" s="1"/>
      <c r="C68" s="3"/>
      <c r="D68" s="4"/>
      <c r="E68" s="1"/>
      <c r="F68" s="10"/>
      <c r="G68" s="163"/>
      <c r="H68" s="163"/>
      <c r="I68" s="163"/>
      <c r="J68" s="163"/>
      <c r="K68" s="13"/>
      <c r="L68" s="13"/>
      <c r="M68" s="13"/>
      <c r="N68" s="13"/>
    </row>
    <row r="69" spans="1:14">
      <c r="I69" s="163"/>
      <c r="J69" s="163"/>
      <c r="K69" s="163"/>
      <c r="L69" s="163"/>
      <c r="M69" s="163"/>
      <c r="N69" s="163"/>
    </row>
    <row r="70" spans="1:14">
      <c r="I70" s="163"/>
      <c r="J70" s="163"/>
      <c r="K70" s="163"/>
      <c r="L70" s="163"/>
      <c r="M70" s="163"/>
      <c r="N70" s="163"/>
    </row>
    <row r="117" spans="1:8">
      <c r="A117" s="411" t="s">
        <v>547</v>
      </c>
      <c r="B117" s="411"/>
      <c r="C117" s="411"/>
      <c r="D117" s="411"/>
      <c r="E117" s="411"/>
      <c r="F117" s="411"/>
      <c r="G117" s="411"/>
      <c r="H117" s="411"/>
    </row>
    <row r="118" spans="1:8">
      <c r="A118" s="410" t="s">
        <v>64</v>
      </c>
      <c r="B118" s="410"/>
      <c r="C118" s="410"/>
      <c r="D118" s="410"/>
      <c r="E118" s="410"/>
      <c r="F118" s="410"/>
      <c r="G118" s="410"/>
      <c r="H118" s="410"/>
    </row>
  </sheetData>
  <sortState ref="B46:E67">
    <sortCondition ref="C46:C6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70" zoomScaleNormal="70" workbookViewId="0">
      <selection activeCell="B25" sqref="B25"/>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4" customFormat="1">
      <c r="A1" s="409" t="s">
        <v>391</v>
      </c>
      <c r="B1" s="409"/>
      <c r="C1" s="409"/>
      <c r="D1" s="409"/>
      <c r="E1" s="409"/>
      <c r="F1" s="409"/>
      <c r="G1" s="409"/>
      <c r="H1" s="409"/>
      <c r="J1" s="200"/>
      <c r="K1" s="200"/>
      <c r="L1" s="200"/>
      <c r="M1" s="200"/>
      <c r="N1" s="200"/>
      <c r="O1" s="200"/>
    </row>
    <row r="2" spans="1:15">
      <c r="A2" s="186"/>
      <c r="B2" s="186"/>
      <c r="D2" s="186"/>
      <c r="E2" s="186"/>
      <c r="F2" s="186"/>
      <c r="G2" s="186"/>
      <c r="H2" s="186"/>
      <c r="I2" s="163"/>
      <c r="J2" s="163"/>
      <c r="K2" s="163"/>
      <c r="L2" s="163"/>
      <c r="M2" s="163"/>
      <c r="N2" s="163"/>
      <c r="O2" s="163"/>
    </row>
    <row r="3" spans="1:15" ht="24.5">
      <c r="A3" s="163"/>
      <c r="B3" s="52"/>
      <c r="C3" s="186" t="s">
        <v>278</v>
      </c>
      <c r="D3" s="136" t="s">
        <v>46</v>
      </c>
      <c r="E3" s="163" t="s">
        <v>69</v>
      </c>
      <c r="F3" s="163" t="s">
        <v>370</v>
      </c>
      <c r="G3" s="163"/>
      <c r="H3" s="163"/>
      <c r="I3" s="163"/>
      <c r="J3" s="163"/>
      <c r="K3" s="163"/>
      <c r="L3" s="163"/>
      <c r="M3" s="163"/>
      <c r="N3" s="163"/>
      <c r="O3" s="163"/>
    </row>
    <row r="4" spans="1:15">
      <c r="A4" s="163"/>
      <c r="B4" s="279" t="s">
        <v>18</v>
      </c>
      <c r="C4" s="313">
        <v>0.14000000000000001</v>
      </c>
      <c r="D4" s="279" t="s">
        <v>99</v>
      </c>
      <c r="F4" s="276">
        <v>0.19</v>
      </c>
      <c r="G4" s="163"/>
      <c r="H4" s="163"/>
      <c r="I4" s="163"/>
      <c r="J4" s="163"/>
      <c r="K4" s="163"/>
      <c r="L4" s="163"/>
      <c r="M4" s="163"/>
      <c r="N4" s="163"/>
      <c r="O4" s="163"/>
    </row>
    <row r="5" spans="1:15">
      <c r="A5" s="163"/>
      <c r="B5" s="279" t="s">
        <v>19</v>
      </c>
      <c r="C5" s="313">
        <v>0.14000000000000001</v>
      </c>
      <c r="D5" s="279" t="s">
        <v>101</v>
      </c>
      <c r="F5" s="276">
        <v>0.19</v>
      </c>
      <c r="G5" s="163"/>
      <c r="H5" s="163"/>
      <c r="I5" s="163"/>
      <c r="J5" s="163"/>
      <c r="K5" s="163"/>
      <c r="L5" s="163"/>
      <c r="M5" s="163"/>
      <c r="N5" s="163"/>
      <c r="O5" s="163"/>
    </row>
    <row r="6" spans="1:15">
      <c r="A6" s="163"/>
      <c r="B6" s="279" t="s">
        <v>27</v>
      </c>
      <c r="C6" s="313">
        <v>0.14000000000000001</v>
      </c>
      <c r="D6" s="279" t="s">
        <v>101</v>
      </c>
      <c r="F6" s="276">
        <v>0.19</v>
      </c>
      <c r="G6" s="163"/>
      <c r="H6" s="163"/>
      <c r="I6" s="163"/>
      <c r="J6" s="163"/>
      <c r="K6" s="163"/>
      <c r="L6" s="163"/>
      <c r="M6" s="163"/>
      <c r="N6" s="163"/>
      <c r="O6" s="163"/>
    </row>
    <row r="7" spans="1:15">
      <c r="A7" s="163"/>
      <c r="B7" s="279" t="s">
        <v>26</v>
      </c>
      <c r="C7" s="313">
        <v>0.14000000000000001</v>
      </c>
      <c r="D7" s="279" t="s">
        <v>101</v>
      </c>
      <c r="F7" s="276">
        <v>0.19</v>
      </c>
      <c r="G7" s="163"/>
      <c r="H7" s="163"/>
      <c r="I7" s="163"/>
      <c r="J7" s="163"/>
      <c r="K7" s="163"/>
      <c r="L7" s="163"/>
      <c r="M7" s="163"/>
      <c r="N7" s="163"/>
      <c r="O7" s="163"/>
    </row>
    <row r="8" spans="1:15">
      <c r="A8" s="163"/>
      <c r="B8" s="279" t="s">
        <v>21</v>
      </c>
      <c r="C8" s="313">
        <v>0.14000000000000001</v>
      </c>
      <c r="D8" s="279" t="s">
        <v>101</v>
      </c>
      <c r="F8" s="276">
        <v>0.19</v>
      </c>
      <c r="G8" s="163"/>
      <c r="H8" s="163"/>
      <c r="I8" s="163"/>
      <c r="J8" s="163"/>
      <c r="K8" s="163"/>
      <c r="L8" s="163"/>
      <c r="M8" s="163"/>
      <c r="N8" s="163"/>
      <c r="O8" s="163"/>
    </row>
    <row r="9" spans="1:15">
      <c r="A9" s="163"/>
      <c r="B9" s="279" t="s">
        <v>22</v>
      </c>
      <c r="C9" s="313">
        <v>0.14000000000000001</v>
      </c>
      <c r="D9" s="279" t="s">
        <v>95</v>
      </c>
      <c r="F9" s="276">
        <v>0.19</v>
      </c>
      <c r="G9" s="163"/>
      <c r="H9" s="163"/>
      <c r="I9" s="163"/>
      <c r="J9" s="163"/>
      <c r="K9" s="163"/>
      <c r="L9" s="163"/>
      <c r="M9" s="163"/>
      <c r="N9" s="163"/>
      <c r="O9" s="163"/>
    </row>
    <row r="10" spans="1:15">
      <c r="A10" s="163"/>
      <c r="B10" s="279" t="s">
        <v>20</v>
      </c>
      <c r="C10" s="313">
        <v>0.15</v>
      </c>
      <c r="D10" s="279" t="s">
        <v>98</v>
      </c>
      <c r="F10" s="276">
        <v>0.19</v>
      </c>
      <c r="G10" s="163"/>
      <c r="H10" s="163"/>
      <c r="I10" s="163"/>
      <c r="J10" s="163"/>
      <c r="K10" s="163"/>
      <c r="L10" s="163"/>
      <c r="M10" s="163"/>
      <c r="N10" s="163"/>
      <c r="O10" s="163"/>
    </row>
    <row r="11" spans="1:15">
      <c r="A11" s="163"/>
      <c r="B11" s="279" t="s">
        <v>34</v>
      </c>
      <c r="C11" s="313">
        <v>0.16</v>
      </c>
      <c r="D11" s="279" t="s">
        <v>102</v>
      </c>
      <c r="F11" s="276">
        <v>0.19</v>
      </c>
      <c r="G11" s="163"/>
      <c r="H11" s="163"/>
      <c r="I11" s="163"/>
      <c r="J11" s="163"/>
      <c r="K11" s="163"/>
      <c r="L11" s="163"/>
      <c r="M11" s="163"/>
      <c r="N11" s="163"/>
      <c r="O11" s="163"/>
    </row>
    <row r="12" spans="1:15">
      <c r="A12" s="163"/>
      <c r="B12" s="279" t="s">
        <v>25</v>
      </c>
      <c r="C12" s="313">
        <v>0.17</v>
      </c>
      <c r="D12" s="279" t="s">
        <v>100</v>
      </c>
      <c r="F12" s="276">
        <v>0.19</v>
      </c>
      <c r="G12" s="163"/>
      <c r="H12" s="163"/>
      <c r="I12" s="163"/>
      <c r="J12" s="163"/>
      <c r="K12" s="163"/>
      <c r="L12" s="163"/>
      <c r="M12" s="163"/>
      <c r="N12" s="163"/>
      <c r="O12" s="163"/>
    </row>
    <row r="13" spans="1:15">
      <c r="A13" s="163"/>
      <c r="B13" s="279" t="s">
        <v>29</v>
      </c>
      <c r="C13" s="313">
        <v>0.17</v>
      </c>
      <c r="D13" s="279" t="s">
        <v>100</v>
      </c>
      <c r="F13" s="276">
        <v>0.19</v>
      </c>
      <c r="G13" s="163"/>
      <c r="H13" s="163"/>
      <c r="I13" s="163"/>
      <c r="J13" s="163"/>
      <c r="K13" s="163"/>
      <c r="L13" s="163"/>
      <c r="M13" s="163"/>
      <c r="N13" s="163"/>
      <c r="O13" s="163"/>
    </row>
    <row r="14" spans="1:15">
      <c r="A14" s="163"/>
      <c r="B14" s="279" t="s">
        <v>24</v>
      </c>
      <c r="C14" s="313">
        <v>0.18</v>
      </c>
      <c r="D14" s="279" t="s">
        <v>630</v>
      </c>
      <c r="F14" s="276">
        <v>0.19</v>
      </c>
      <c r="G14" s="163"/>
      <c r="H14" s="163"/>
      <c r="I14" s="163"/>
      <c r="J14" s="163"/>
      <c r="K14" s="163"/>
      <c r="L14" s="163"/>
      <c r="M14" s="163"/>
      <c r="N14" s="163"/>
      <c r="O14" s="163"/>
    </row>
    <row r="15" spans="1:15">
      <c r="A15" s="163"/>
      <c r="B15" s="279" t="s">
        <v>30</v>
      </c>
      <c r="C15" s="313">
        <v>0.18</v>
      </c>
      <c r="D15" s="279" t="s">
        <v>630</v>
      </c>
      <c r="F15" s="276">
        <v>0.19</v>
      </c>
      <c r="G15" s="163"/>
      <c r="H15" s="163"/>
      <c r="I15" s="163"/>
      <c r="J15" s="163"/>
      <c r="K15" s="163"/>
      <c r="L15" s="163"/>
      <c r="M15" s="163"/>
      <c r="N15" s="163"/>
      <c r="O15" s="163"/>
    </row>
    <row r="16" spans="1:15">
      <c r="A16" s="163"/>
      <c r="B16" s="279" t="s">
        <v>32</v>
      </c>
      <c r="C16" s="313">
        <v>0.18</v>
      </c>
      <c r="D16" s="279" t="s">
        <v>630</v>
      </c>
      <c r="F16" s="276">
        <v>0.19</v>
      </c>
      <c r="G16" s="163"/>
      <c r="H16" s="163"/>
      <c r="I16" s="163"/>
      <c r="J16" s="163"/>
      <c r="K16" s="163"/>
      <c r="L16" s="163"/>
      <c r="M16" s="163"/>
      <c r="N16" s="163"/>
      <c r="O16" s="163"/>
    </row>
    <row r="17" spans="1:19">
      <c r="A17" s="163"/>
      <c r="B17" s="279" t="s">
        <v>31</v>
      </c>
      <c r="C17" s="313">
        <v>0.19</v>
      </c>
      <c r="D17" s="279" t="s">
        <v>96</v>
      </c>
      <c r="F17" s="276">
        <v>0.19</v>
      </c>
      <c r="G17" s="163"/>
      <c r="H17" s="163"/>
      <c r="I17" s="163"/>
      <c r="J17" s="163"/>
      <c r="K17" s="163"/>
      <c r="L17" s="163"/>
      <c r="M17" s="163"/>
      <c r="N17" s="163"/>
      <c r="O17" s="163"/>
      <c r="P17" s="163"/>
      <c r="Q17" s="163"/>
      <c r="R17" s="163"/>
      <c r="S17" s="163"/>
    </row>
    <row r="18" spans="1:19">
      <c r="A18" s="163"/>
      <c r="B18" s="279" t="s">
        <v>23</v>
      </c>
      <c r="C18" s="313">
        <v>0.2</v>
      </c>
      <c r="D18" s="279" t="s">
        <v>631</v>
      </c>
      <c r="F18" s="276">
        <v>0.19</v>
      </c>
      <c r="G18" s="163"/>
      <c r="H18" s="163"/>
      <c r="I18" s="163"/>
      <c r="J18" s="163"/>
      <c r="K18" s="163"/>
      <c r="L18" s="163"/>
      <c r="M18" s="163"/>
      <c r="N18" s="163"/>
      <c r="O18" s="163"/>
      <c r="P18" s="163"/>
      <c r="Q18" s="163"/>
      <c r="R18" s="163"/>
      <c r="S18" s="163"/>
    </row>
    <row r="19" spans="1:19">
      <c r="A19" s="163"/>
      <c r="B19" s="279" t="s">
        <v>28</v>
      </c>
      <c r="C19" s="313">
        <v>0.21</v>
      </c>
      <c r="D19" s="279" t="s">
        <v>632</v>
      </c>
      <c r="F19" s="276">
        <v>0.19</v>
      </c>
      <c r="G19" s="163"/>
      <c r="H19" s="163"/>
      <c r="I19" s="163"/>
      <c r="J19" s="163"/>
      <c r="K19" s="163"/>
      <c r="L19" s="163"/>
      <c r="M19" s="163"/>
      <c r="N19" s="163"/>
      <c r="O19" s="163"/>
      <c r="P19" s="163"/>
      <c r="Q19" s="163"/>
      <c r="R19" s="163"/>
      <c r="S19" s="163"/>
    </row>
    <row r="20" spans="1:19">
      <c r="A20" s="163"/>
      <c r="B20" s="279" t="s">
        <v>38</v>
      </c>
      <c r="C20" s="313">
        <v>0.21</v>
      </c>
      <c r="D20" s="279" t="s">
        <v>97</v>
      </c>
      <c r="F20" s="276">
        <v>0.19</v>
      </c>
      <c r="G20" s="163"/>
      <c r="H20" s="163"/>
      <c r="I20" s="163"/>
      <c r="J20" s="163"/>
      <c r="K20" s="163"/>
      <c r="L20" s="163"/>
      <c r="M20" s="163"/>
      <c r="N20" s="163"/>
      <c r="O20" s="163"/>
      <c r="P20" s="163"/>
      <c r="Q20" s="163"/>
      <c r="R20" s="163"/>
      <c r="S20" s="163"/>
    </row>
    <row r="21" spans="1:19">
      <c r="A21" s="163"/>
      <c r="B21" s="279" t="s">
        <v>35</v>
      </c>
      <c r="C21" s="313">
        <v>0.21</v>
      </c>
      <c r="D21" s="279" t="s">
        <v>633</v>
      </c>
      <c r="F21" s="276">
        <v>0.19</v>
      </c>
      <c r="G21" s="163"/>
      <c r="H21" s="163"/>
      <c r="I21" s="163"/>
      <c r="J21" s="163"/>
      <c r="K21" s="163"/>
      <c r="L21" s="163"/>
      <c r="M21" s="163"/>
      <c r="N21" s="163"/>
      <c r="O21" s="163"/>
      <c r="P21" s="163"/>
      <c r="Q21" s="163"/>
      <c r="R21" s="163"/>
      <c r="S21" s="163"/>
    </row>
    <row r="22" spans="1:19">
      <c r="A22" s="163"/>
      <c r="B22" s="279" t="s">
        <v>36</v>
      </c>
      <c r="C22" s="313">
        <v>0.22</v>
      </c>
      <c r="D22" s="279" t="s">
        <v>634</v>
      </c>
      <c r="F22" s="276">
        <v>0.19</v>
      </c>
      <c r="G22" s="163"/>
      <c r="H22" s="163"/>
      <c r="I22" s="163"/>
      <c r="J22" s="163"/>
      <c r="K22" s="163"/>
      <c r="L22" s="163"/>
      <c r="M22" s="163"/>
      <c r="N22" s="163"/>
      <c r="O22" s="163"/>
      <c r="P22" s="163"/>
      <c r="Q22" s="163"/>
      <c r="R22" s="163"/>
      <c r="S22" s="163"/>
    </row>
    <row r="23" spans="1:19">
      <c r="A23" s="163"/>
      <c r="B23" s="33" t="s">
        <v>33</v>
      </c>
      <c r="D23" s="33" t="s">
        <v>635</v>
      </c>
      <c r="E23" s="314">
        <v>0.25</v>
      </c>
      <c r="F23" s="276">
        <v>0.19</v>
      </c>
      <c r="G23" s="163"/>
      <c r="H23" s="163"/>
      <c r="I23" s="163"/>
      <c r="J23" s="163"/>
      <c r="K23" s="163"/>
      <c r="L23" s="163"/>
      <c r="M23" s="163"/>
      <c r="N23" s="163"/>
      <c r="O23" s="163"/>
      <c r="P23" s="163"/>
      <c r="Q23" s="163"/>
      <c r="R23" s="163"/>
      <c r="S23" s="163"/>
    </row>
    <row r="24" spans="1:19">
      <c r="A24" s="163"/>
      <c r="B24" s="279" t="s">
        <v>37</v>
      </c>
      <c r="C24" s="313">
        <v>0.25</v>
      </c>
      <c r="D24" s="279" t="s">
        <v>635</v>
      </c>
      <c r="F24" s="276">
        <v>0.19</v>
      </c>
      <c r="G24" s="163"/>
      <c r="H24" s="163"/>
      <c r="I24" s="163"/>
      <c r="J24" s="163"/>
      <c r="K24" s="163"/>
      <c r="L24" s="163"/>
      <c r="M24" s="163"/>
      <c r="N24" s="163"/>
      <c r="O24" s="163"/>
      <c r="P24" s="163"/>
      <c r="Q24" s="163"/>
      <c r="R24" s="163"/>
      <c r="S24" s="163"/>
    </row>
    <row r="25" spans="1:19">
      <c r="A25" s="163"/>
      <c r="B25" s="82" t="s">
        <v>52</v>
      </c>
      <c r="C25" s="316">
        <v>0.19</v>
      </c>
      <c r="D25" s="82"/>
      <c r="G25" s="163"/>
      <c r="H25" s="163"/>
      <c r="I25" s="163"/>
      <c r="J25" s="163"/>
      <c r="K25" s="163"/>
      <c r="L25" s="163"/>
      <c r="M25" s="163"/>
      <c r="N25" s="163"/>
      <c r="O25" s="163"/>
      <c r="P25" s="163"/>
      <c r="Q25" s="163"/>
      <c r="R25" s="163"/>
      <c r="S25" s="163"/>
    </row>
    <row r="26" spans="1:19">
      <c r="A26" s="163"/>
      <c r="D26" s="82"/>
      <c r="G26" s="163"/>
      <c r="H26" s="163"/>
      <c r="I26" s="163"/>
      <c r="J26" s="163"/>
      <c r="K26" s="163"/>
      <c r="L26" s="163"/>
      <c r="M26" s="163"/>
      <c r="N26" s="163"/>
      <c r="O26" s="163"/>
      <c r="P26" s="163"/>
      <c r="Q26" s="163"/>
      <c r="R26" s="163"/>
      <c r="S26" s="163"/>
    </row>
    <row r="27" spans="1:19">
      <c r="A27" s="186"/>
      <c r="B27" s="186"/>
      <c r="C27" s="186"/>
      <c r="D27" s="186"/>
      <c r="E27" s="186"/>
      <c r="F27" s="186"/>
      <c r="G27" s="186"/>
      <c r="H27" s="186"/>
      <c r="I27" s="163"/>
      <c r="J27" s="163"/>
      <c r="K27" s="163"/>
      <c r="L27" s="163"/>
      <c r="M27" s="163"/>
      <c r="N27" s="163"/>
      <c r="O27" s="163"/>
      <c r="P27" s="163"/>
      <c r="Q27" s="163"/>
      <c r="R27" s="163"/>
      <c r="S27" s="163"/>
    </row>
    <row r="28" spans="1:19" ht="14.25" customHeight="1">
      <c r="A28" s="410" t="s">
        <v>480</v>
      </c>
      <c r="B28" s="410"/>
      <c r="C28" s="410"/>
      <c r="D28" s="410"/>
      <c r="E28" s="410"/>
      <c r="F28" s="410"/>
      <c r="G28" s="410"/>
      <c r="H28" s="410"/>
      <c r="I28" s="163"/>
      <c r="J28" s="163"/>
      <c r="K28" s="163"/>
      <c r="L28" s="163"/>
      <c r="M28" s="163"/>
      <c r="N28" s="163"/>
      <c r="O28" s="163"/>
      <c r="P28" s="163"/>
      <c r="Q28" s="163"/>
      <c r="R28" s="163"/>
      <c r="S28" s="163"/>
    </row>
    <row r="29" spans="1:19" s="6" customFormat="1" ht="25.4" customHeight="1">
      <c r="A29" s="417" t="s">
        <v>481</v>
      </c>
      <c r="B29" s="417"/>
      <c r="C29" s="417"/>
      <c r="D29" s="417"/>
      <c r="E29" s="417"/>
      <c r="F29" s="417"/>
      <c r="G29" s="417"/>
      <c r="H29" s="417"/>
    </row>
    <row r="30" spans="1:19">
      <c r="A30" s="186"/>
      <c r="B30" s="186"/>
      <c r="C30" s="186"/>
      <c r="D30" s="186"/>
      <c r="E30" s="186"/>
      <c r="F30" s="186"/>
      <c r="G30" s="186"/>
      <c r="H30" s="186"/>
      <c r="I30" s="163"/>
      <c r="J30" s="163"/>
      <c r="K30" s="163"/>
      <c r="L30" s="163"/>
      <c r="M30" s="163"/>
      <c r="N30" s="163"/>
      <c r="O30" s="163"/>
      <c r="P30" s="163"/>
      <c r="Q30" s="163"/>
      <c r="R30" s="163"/>
      <c r="S30" s="163"/>
    </row>
    <row r="31" spans="1:19" s="74" customFormat="1">
      <c r="A31" s="409" t="s">
        <v>406</v>
      </c>
      <c r="B31" s="409"/>
      <c r="C31" s="409"/>
      <c r="D31" s="409"/>
      <c r="E31" s="409"/>
      <c r="F31" s="409"/>
      <c r="G31" s="409"/>
      <c r="H31" s="409"/>
    </row>
    <row r="32" spans="1:19">
      <c r="A32" s="163"/>
      <c r="B32" s="163"/>
      <c r="C32" s="163"/>
      <c r="D32" s="163"/>
      <c r="E32" s="163"/>
      <c r="F32" s="163"/>
      <c r="G32" s="163"/>
      <c r="H32" s="163"/>
      <c r="I32" s="6"/>
      <c r="J32" s="6"/>
      <c r="K32" s="7"/>
      <c r="L32" s="7"/>
      <c r="M32" s="7"/>
      <c r="N32" s="7"/>
      <c r="O32" s="6"/>
      <c r="P32" s="6"/>
      <c r="Q32" s="6"/>
      <c r="R32" s="6"/>
      <c r="S32" s="6"/>
    </row>
    <row r="33" spans="1:19" ht="36">
      <c r="A33" s="163"/>
      <c r="B33" s="163"/>
      <c r="C33" s="70" t="s">
        <v>103</v>
      </c>
      <c r="D33" s="72" t="s">
        <v>46</v>
      </c>
      <c r="E33" s="14"/>
      <c r="F33" s="15"/>
      <c r="G33" s="163"/>
      <c r="H33" s="163"/>
      <c r="I33" s="6"/>
      <c r="J33" s="6"/>
      <c r="K33" s="7"/>
      <c r="L33" s="7"/>
      <c r="M33" s="7"/>
      <c r="N33" s="7"/>
      <c r="O33" s="6"/>
      <c r="P33" s="6"/>
      <c r="Q33" s="6"/>
      <c r="R33" s="6"/>
      <c r="S33" s="6"/>
    </row>
    <row r="34" spans="1:19">
      <c r="A34" s="163"/>
      <c r="B34" s="131">
        <v>2015</v>
      </c>
      <c r="C34" s="208">
        <v>0.28999999999999998</v>
      </c>
      <c r="D34" s="161" t="s">
        <v>308</v>
      </c>
      <c r="E34" s="5"/>
      <c r="F34" s="5"/>
      <c r="G34" s="163"/>
      <c r="H34" s="163"/>
      <c r="I34" s="163"/>
      <c r="J34" s="163"/>
      <c r="K34" s="13"/>
      <c r="L34" s="13"/>
      <c r="M34" s="13"/>
      <c r="N34" s="13"/>
      <c r="O34" s="163"/>
      <c r="P34" s="163"/>
      <c r="Q34" s="163"/>
      <c r="R34" s="163"/>
      <c r="S34" s="163"/>
    </row>
    <row r="35" spans="1:19">
      <c r="A35" s="163"/>
      <c r="B35" s="131">
        <v>2016</v>
      </c>
      <c r="C35" s="208">
        <v>0.3</v>
      </c>
      <c r="D35" s="161" t="s">
        <v>309</v>
      </c>
      <c r="E35" s="5"/>
      <c r="F35" s="5"/>
      <c r="G35" s="163"/>
      <c r="H35" s="163"/>
      <c r="I35" s="163"/>
      <c r="J35" s="163"/>
      <c r="K35" s="13"/>
      <c r="L35" s="13"/>
      <c r="M35" s="13"/>
      <c r="N35" s="13"/>
      <c r="O35" s="163"/>
      <c r="P35" s="163"/>
      <c r="Q35" s="163"/>
      <c r="R35" s="163"/>
      <c r="S35" s="163"/>
    </row>
    <row r="36" spans="1:19">
      <c r="A36" s="163"/>
      <c r="B36" s="131">
        <v>2017</v>
      </c>
      <c r="C36" s="208">
        <v>0.28999999999999998</v>
      </c>
      <c r="D36" s="161" t="s">
        <v>309</v>
      </c>
      <c r="E36" s="5"/>
      <c r="F36" s="5"/>
      <c r="G36" s="163"/>
      <c r="H36" s="163"/>
      <c r="I36" s="163"/>
      <c r="J36" s="163"/>
      <c r="K36" s="13"/>
      <c r="L36" s="13"/>
      <c r="M36" s="13"/>
      <c r="N36" s="13"/>
      <c r="O36" s="163"/>
      <c r="P36" s="163"/>
      <c r="Q36" s="163"/>
      <c r="R36" s="163"/>
      <c r="S36" s="163"/>
    </row>
    <row r="37" spans="1:19">
      <c r="A37" s="163"/>
      <c r="B37" s="131">
        <v>2018</v>
      </c>
      <c r="C37" s="208">
        <v>0.3</v>
      </c>
      <c r="D37" s="161" t="s">
        <v>309</v>
      </c>
      <c r="E37" s="5"/>
      <c r="F37" s="5"/>
      <c r="G37" s="163"/>
      <c r="H37" s="163"/>
      <c r="I37" s="163"/>
      <c r="J37" s="163"/>
      <c r="K37" s="13"/>
      <c r="L37" s="13"/>
      <c r="M37" s="13"/>
      <c r="N37" s="13"/>
      <c r="O37" s="163"/>
      <c r="P37" s="163"/>
      <c r="Q37" s="163"/>
      <c r="R37" s="163"/>
      <c r="S37" s="163"/>
    </row>
    <row r="38" spans="1:19">
      <c r="A38" s="163"/>
      <c r="B38" s="131">
        <v>2019</v>
      </c>
      <c r="C38" s="208">
        <v>0.3</v>
      </c>
      <c r="D38" s="161" t="s">
        <v>309</v>
      </c>
      <c r="E38" s="5"/>
      <c r="F38" s="5"/>
      <c r="G38" s="163"/>
      <c r="H38" s="163"/>
      <c r="I38" s="163"/>
      <c r="J38" s="163"/>
      <c r="K38" s="13"/>
      <c r="L38" s="13"/>
      <c r="M38" s="13"/>
      <c r="N38" s="13"/>
      <c r="O38" s="163"/>
      <c r="P38" s="163"/>
      <c r="Q38" s="163"/>
      <c r="R38" s="163"/>
      <c r="S38" s="163"/>
    </row>
    <row r="39" spans="1:19">
      <c r="A39" s="6"/>
      <c r="B39" s="272">
        <v>2020</v>
      </c>
      <c r="C39" s="208">
        <v>0.28999999999999998</v>
      </c>
      <c r="D39" s="275" t="s">
        <v>636</v>
      </c>
      <c r="E39" s="6"/>
      <c r="F39" s="6"/>
      <c r="G39" s="6"/>
      <c r="H39" s="6"/>
      <c r="I39" s="163"/>
      <c r="J39" s="163"/>
      <c r="K39" s="163"/>
      <c r="L39" s="163"/>
      <c r="M39" s="163"/>
      <c r="N39" s="163"/>
      <c r="O39" s="163"/>
      <c r="P39" s="163"/>
      <c r="Q39" s="163"/>
      <c r="R39" s="163"/>
      <c r="S39" s="163"/>
    </row>
    <row r="40" spans="1:19" s="6" customFormat="1">
      <c r="B40" s="148"/>
      <c r="C40" s="137"/>
      <c r="D40" s="138"/>
    </row>
    <row r="41" spans="1:19" s="6" customFormat="1" ht="14.25" customHeight="1">
      <c r="A41" s="410" t="s">
        <v>483</v>
      </c>
      <c r="B41" s="410"/>
      <c r="C41" s="410"/>
      <c r="D41" s="410"/>
      <c r="E41" s="410"/>
      <c r="F41" s="410"/>
      <c r="G41" s="410"/>
      <c r="H41" s="410"/>
    </row>
    <row r="42" spans="1:19" s="6" customFormat="1" ht="66.75" customHeight="1">
      <c r="A42" s="417" t="s">
        <v>482</v>
      </c>
      <c r="B42" s="417"/>
      <c r="C42" s="417"/>
      <c r="D42" s="417"/>
      <c r="E42" s="417"/>
      <c r="F42" s="417"/>
      <c r="G42" s="417"/>
      <c r="H42" s="417"/>
    </row>
    <row r="43" spans="1:19">
      <c r="A43" s="186"/>
      <c r="B43" s="186"/>
      <c r="C43" s="186"/>
      <c r="D43" s="186"/>
      <c r="E43" s="186"/>
      <c r="F43" s="186"/>
      <c r="G43" s="186"/>
      <c r="H43" s="186"/>
      <c r="I43" s="163"/>
      <c r="J43" s="163"/>
      <c r="K43" s="163"/>
      <c r="L43" s="163"/>
      <c r="M43" s="163"/>
      <c r="N43" s="163"/>
      <c r="O43" s="163"/>
      <c r="P43" s="163"/>
      <c r="Q43" s="163"/>
      <c r="R43" s="163"/>
      <c r="S43" s="163"/>
    </row>
  </sheetData>
  <sortState ref="B4:E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70" zoomScaleNormal="70" workbookViewId="0">
      <selection activeCell="H39" sqref="H39"/>
    </sheetView>
  </sheetViews>
  <sheetFormatPr defaultColWidth="8.81640625" defaultRowHeight="14.5"/>
  <cols>
    <col min="2" max="2" width="14.1796875" customWidth="1"/>
    <col min="3" max="3" width="11.26953125" customWidth="1"/>
    <col min="4" max="7" width="10.7265625" bestFit="1" customWidth="1"/>
  </cols>
  <sheetData>
    <row r="1" spans="1:8" s="139" customFormat="1">
      <c r="A1" s="201" t="s">
        <v>447</v>
      </c>
      <c r="B1" s="202"/>
      <c r="C1" s="202"/>
      <c r="D1" s="202"/>
      <c r="E1" s="202"/>
      <c r="F1" s="202"/>
      <c r="G1" s="202"/>
      <c r="H1" s="202"/>
    </row>
    <row r="2" spans="1:8" s="163" customFormat="1">
      <c r="A2" s="188"/>
      <c r="B2" s="188"/>
      <c r="C2" s="188"/>
      <c r="D2" s="188"/>
      <c r="E2" s="188"/>
      <c r="F2" s="188"/>
      <c r="G2" s="188"/>
      <c r="H2" s="188"/>
    </row>
    <row r="3" spans="1:8" s="163" customFormat="1">
      <c r="C3" s="75">
        <v>2018</v>
      </c>
      <c r="D3" s="75" t="s">
        <v>69</v>
      </c>
      <c r="E3" s="163" t="s">
        <v>484</v>
      </c>
      <c r="F3" s="75" t="s">
        <v>485</v>
      </c>
      <c r="G3" s="75"/>
      <c r="H3" s="23"/>
    </row>
    <row r="4" spans="1:8" s="163" customFormat="1">
      <c r="B4" s="279" t="s">
        <v>20</v>
      </c>
      <c r="C4" s="219">
        <v>5.1999999999999998E-2</v>
      </c>
      <c r="D4" s="82"/>
      <c r="E4" s="273">
        <v>0.115</v>
      </c>
      <c r="F4" s="219">
        <v>8.6999999999999994E-2</v>
      </c>
      <c r="G4" s="30"/>
      <c r="H4" s="30"/>
    </row>
    <row r="5" spans="1:8" s="163" customFormat="1">
      <c r="B5" s="279" t="s">
        <v>18</v>
      </c>
      <c r="C5" s="219">
        <v>5.2999999999999999E-2</v>
      </c>
      <c r="D5" s="279"/>
      <c r="E5" s="273">
        <v>0.115</v>
      </c>
      <c r="F5" s="219">
        <v>8.6999999999999994E-2</v>
      </c>
      <c r="G5" s="30"/>
      <c r="H5" s="30"/>
    </row>
    <row r="6" spans="1:8" s="163" customFormat="1">
      <c r="B6" s="279" t="s">
        <v>19</v>
      </c>
      <c r="C6" s="219">
        <v>5.2999999999999999E-2</v>
      </c>
      <c r="D6" s="279"/>
      <c r="E6" s="273">
        <v>0.115</v>
      </c>
      <c r="F6" s="219">
        <v>8.6999999999999994E-2</v>
      </c>
      <c r="G6" s="80"/>
      <c r="H6" s="30"/>
    </row>
    <row r="7" spans="1:8" s="163" customFormat="1">
      <c r="B7" s="279" t="s">
        <v>21</v>
      </c>
      <c r="C7" s="219">
        <v>6.4000000000000001E-2</v>
      </c>
      <c r="D7" s="279"/>
      <c r="E7" s="273">
        <v>0.115</v>
      </c>
      <c r="F7" s="219">
        <v>8.6999999999999994E-2</v>
      </c>
      <c r="G7" s="30"/>
      <c r="H7" s="30"/>
    </row>
    <row r="8" spans="1:8" s="163" customFormat="1">
      <c r="B8" s="279" t="s">
        <v>23</v>
      </c>
      <c r="C8" s="219">
        <v>6.5000000000000002E-2</v>
      </c>
      <c r="D8" s="279"/>
      <c r="E8" s="273">
        <v>0.115</v>
      </c>
      <c r="F8" s="219">
        <v>8.6999999999999994E-2</v>
      </c>
      <c r="G8" s="30"/>
      <c r="H8" s="30"/>
    </row>
    <row r="9" spans="1:8" s="163" customFormat="1">
      <c r="B9" s="279" t="s">
        <v>24</v>
      </c>
      <c r="C9" s="219">
        <v>7.0999999999999994E-2</v>
      </c>
      <c r="D9" s="279"/>
      <c r="E9" s="273">
        <v>0.115</v>
      </c>
      <c r="F9" s="219">
        <v>8.6999999999999994E-2</v>
      </c>
      <c r="G9" s="30"/>
      <c r="H9" s="30"/>
    </row>
    <row r="10" spans="1:8" s="163" customFormat="1">
      <c r="B10" s="279" t="s">
        <v>25</v>
      </c>
      <c r="C10" s="219">
        <v>7.2999999999999995E-2</v>
      </c>
      <c r="D10" s="279"/>
      <c r="E10" s="273">
        <v>0.115</v>
      </c>
      <c r="F10" s="219">
        <v>8.6999999999999994E-2</v>
      </c>
      <c r="G10" s="30"/>
      <c r="H10" s="30"/>
    </row>
    <row r="11" spans="1:8" s="163" customFormat="1">
      <c r="B11" s="279" t="s">
        <v>22</v>
      </c>
      <c r="C11" s="219">
        <v>7.4999999999999997E-2</v>
      </c>
      <c r="D11" s="33"/>
      <c r="E11" s="273">
        <v>0.115</v>
      </c>
      <c r="F11" s="219">
        <v>8.6999999999999994E-2</v>
      </c>
      <c r="G11" s="30"/>
      <c r="H11" s="30"/>
    </row>
    <row r="12" spans="1:8" s="163" customFormat="1">
      <c r="B12" s="279" t="s">
        <v>26</v>
      </c>
      <c r="C12" s="219">
        <v>7.8E-2</v>
      </c>
      <c r="D12" s="279"/>
      <c r="E12" s="273">
        <v>0.115</v>
      </c>
      <c r="F12" s="219">
        <v>8.6999999999999994E-2</v>
      </c>
      <c r="G12" s="80"/>
      <c r="H12" s="30"/>
    </row>
    <row r="13" spans="1:8" s="163" customFormat="1">
      <c r="B13" s="279" t="s">
        <v>28</v>
      </c>
      <c r="C13" s="219">
        <v>8.2000000000000003E-2</v>
      </c>
      <c r="D13" s="279"/>
      <c r="E13" s="273">
        <v>0.115</v>
      </c>
      <c r="F13" s="219">
        <v>8.6999999999999994E-2</v>
      </c>
      <c r="G13" s="30"/>
      <c r="H13" s="30"/>
    </row>
    <row r="14" spans="1:8" s="163" customFormat="1">
      <c r="B14" s="279" t="s">
        <v>27</v>
      </c>
      <c r="C14" s="219">
        <v>8.2000000000000003E-2</v>
      </c>
      <c r="D14" s="279"/>
      <c r="E14" s="273">
        <v>0.115</v>
      </c>
      <c r="F14" s="219">
        <v>8.6999999999999994E-2</v>
      </c>
      <c r="G14" s="30"/>
      <c r="H14" s="30"/>
    </row>
    <row r="15" spans="1:8" s="163" customFormat="1">
      <c r="B15" s="279" t="s">
        <v>29</v>
      </c>
      <c r="C15" s="219">
        <v>8.8999999999999996E-2</v>
      </c>
      <c r="D15" s="279"/>
      <c r="E15" s="273">
        <v>0.115</v>
      </c>
      <c r="F15" s="219">
        <v>8.6999999999999994E-2</v>
      </c>
      <c r="G15" s="79"/>
      <c r="H15" s="30"/>
    </row>
    <row r="16" spans="1:8" s="163" customFormat="1">
      <c r="B16" s="279" t="s">
        <v>30</v>
      </c>
      <c r="C16" s="219">
        <v>8.8999999999999996E-2</v>
      </c>
      <c r="D16" s="82"/>
      <c r="E16" s="273">
        <v>0.115</v>
      </c>
      <c r="F16" s="219">
        <v>8.6999999999999994E-2</v>
      </c>
      <c r="G16" s="30"/>
      <c r="H16" s="30"/>
    </row>
    <row r="17" spans="1:8" s="163" customFormat="1">
      <c r="B17" s="279" t="s">
        <v>32</v>
      </c>
      <c r="C17" s="219">
        <v>0.10299999999999999</v>
      </c>
      <c r="D17" s="279"/>
      <c r="E17" s="273">
        <v>0.115</v>
      </c>
      <c r="F17" s="219">
        <v>8.6999999999999994E-2</v>
      </c>
      <c r="G17" s="30"/>
      <c r="H17" s="30"/>
    </row>
    <row r="18" spans="1:8" s="163" customFormat="1">
      <c r="B18" s="279" t="s">
        <v>37</v>
      </c>
      <c r="C18" s="219">
        <v>0.104</v>
      </c>
      <c r="D18" s="279"/>
      <c r="E18" s="273">
        <v>0.115</v>
      </c>
      <c r="F18" s="219">
        <v>8.6999999999999994E-2</v>
      </c>
      <c r="G18" s="30"/>
      <c r="H18" s="30"/>
    </row>
    <row r="19" spans="1:8" s="163" customFormat="1">
      <c r="B19" s="279" t="s">
        <v>36</v>
      </c>
      <c r="C19" s="219">
        <v>0.109</v>
      </c>
      <c r="D19" s="279"/>
      <c r="E19" s="273">
        <v>0.115</v>
      </c>
      <c r="F19" s="219">
        <v>8.6999999999999994E-2</v>
      </c>
      <c r="G19" s="30"/>
      <c r="H19" s="30"/>
    </row>
    <row r="20" spans="1:8" s="163" customFormat="1">
      <c r="B20" s="279" t="s">
        <v>34</v>
      </c>
      <c r="C20" s="219">
        <v>0.113</v>
      </c>
      <c r="D20" s="279"/>
      <c r="E20" s="273">
        <v>0.115</v>
      </c>
      <c r="F20" s="219">
        <v>8.6999999999999994E-2</v>
      </c>
      <c r="G20" s="30"/>
      <c r="H20" s="30"/>
    </row>
    <row r="21" spans="1:8" s="163" customFormat="1">
      <c r="B21" s="279" t="s">
        <v>35</v>
      </c>
      <c r="C21" s="219">
        <v>0.114</v>
      </c>
      <c r="D21"/>
      <c r="E21" s="273">
        <v>0.115</v>
      </c>
      <c r="F21" s="219">
        <v>8.6999999999999994E-2</v>
      </c>
      <c r="G21" s="30"/>
      <c r="H21" s="30"/>
    </row>
    <row r="22" spans="1:8" s="163" customFormat="1">
      <c r="B22" s="279" t="s">
        <v>31</v>
      </c>
      <c r="C22" s="219">
        <v>0.11700000000000001</v>
      </c>
      <c r="D22" s="279"/>
      <c r="E22" s="273">
        <v>0.115</v>
      </c>
      <c r="F22" s="219">
        <v>8.6999999999999994E-2</v>
      </c>
      <c r="G22" s="30"/>
      <c r="H22" s="30"/>
    </row>
    <row r="23" spans="1:8" s="163" customFormat="1">
      <c r="B23" s="279" t="s">
        <v>38</v>
      </c>
      <c r="C23" s="219">
        <v>0.126</v>
      </c>
      <c r="D23" s="279"/>
      <c r="E23" s="273">
        <v>0.115</v>
      </c>
      <c r="F23" s="219">
        <v>8.6999999999999994E-2</v>
      </c>
      <c r="G23" s="30"/>
      <c r="H23" s="30"/>
    </row>
    <row r="24" spans="1:8" s="163" customFormat="1">
      <c r="B24" s="33" t="s">
        <v>33</v>
      </c>
      <c r="C24" s="282"/>
      <c r="D24" s="220">
        <v>0.127</v>
      </c>
      <c r="E24" s="273">
        <v>0.115</v>
      </c>
      <c r="F24" s="219">
        <v>8.6999999999999994E-2</v>
      </c>
      <c r="G24" s="30"/>
      <c r="H24" s="30"/>
    </row>
    <row r="25" spans="1:8" s="163" customFormat="1">
      <c r="B25" s="82" t="s">
        <v>56</v>
      </c>
      <c r="C25" s="219">
        <v>0.115</v>
      </c>
      <c r="D25" s="279"/>
      <c r="E25"/>
      <c r="F25"/>
    </row>
    <row r="26" spans="1:8" s="163" customFormat="1">
      <c r="B26" s="82" t="s">
        <v>52</v>
      </c>
      <c r="C26" s="219">
        <v>8.6999999999999994E-2</v>
      </c>
      <c r="D26" s="279"/>
      <c r="E26"/>
      <c r="F26"/>
    </row>
    <row r="27" spans="1:8" s="163" customFormat="1">
      <c r="B27" s="82"/>
      <c r="C27" s="130"/>
      <c r="D27" s="130"/>
      <c r="E27" s="11"/>
      <c r="F27" s="11"/>
    </row>
    <row r="28" spans="1:8" s="163" customFormat="1" ht="15" customHeight="1">
      <c r="A28" s="410" t="s">
        <v>486</v>
      </c>
      <c r="B28" s="410"/>
      <c r="C28" s="410"/>
      <c r="D28" s="410"/>
      <c r="E28" s="410"/>
      <c r="F28" s="410"/>
      <c r="G28" s="410"/>
      <c r="H28" s="410"/>
    </row>
    <row r="29" spans="1:8" s="163" customFormat="1" ht="15" customHeight="1">
      <c r="A29" s="419" t="s">
        <v>541</v>
      </c>
      <c r="B29" s="419"/>
      <c r="C29" s="419"/>
      <c r="D29" s="419"/>
      <c r="E29" s="419"/>
      <c r="F29" s="419"/>
      <c r="G29" s="419"/>
      <c r="H29" s="419"/>
    </row>
    <row r="30" spans="1:8" s="163" customFormat="1">
      <c r="A30" s="419"/>
      <c r="B30" s="419"/>
      <c r="C30" s="419"/>
      <c r="D30" s="419"/>
      <c r="E30" s="419"/>
      <c r="F30" s="419"/>
      <c r="G30" s="419"/>
      <c r="H30" s="419"/>
    </row>
    <row r="31" spans="1:8" s="163" customFormat="1">
      <c r="A31" s="419"/>
      <c r="B31" s="419"/>
      <c r="C31" s="419"/>
      <c r="D31" s="419"/>
      <c r="E31" s="419"/>
      <c r="F31" s="419"/>
      <c r="G31" s="419"/>
      <c r="H31" s="419"/>
    </row>
    <row r="32" spans="1:8" s="163" customFormat="1">
      <c r="A32" s="188"/>
      <c r="B32" s="188"/>
      <c r="C32" s="188"/>
      <c r="D32" s="188"/>
      <c r="E32" s="188"/>
      <c r="F32" s="188"/>
      <c r="G32" s="188"/>
      <c r="H32" s="188"/>
    </row>
    <row r="33" spans="1:9" s="163" customFormat="1">
      <c r="A33" s="188"/>
      <c r="B33" s="188"/>
      <c r="C33" s="188"/>
      <c r="D33" s="188"/>
      <c r="E33" s="188"/>
      <c r="F33" s="188"/>
      <c r="G33" s="188"/>
      <c r="H33" s="188"/>
    </row>
    <row r="34" spans="1:9" s="163" customFormat="1">
      <c r="A34" s="188"/>
      <c r="B34" s="188"/>
      <c r="C34" s="188"/>
      <c r="D34" s="188"/>
      <c r="E34" s="188"/>
      <c r="F34" s="188"/>
      <c r="G34" s="188"/>
      <c r="H34" s="188"/>
    </row>
    <row r="35" spans="1:9" s="163" customFormat="1" ht="15" customHeight="1">
      <c r="A35" s="188"/>
      <c r="B35" s="188"/>
      <c r="C35" s="188"/>
      <c r="D35" s="188"/>
      <c r="E35" s="188"/>
      <c r="F35" s="188"/>
      <c r="G35" s="188"/>
      <c r="H35" s="188"/>
    </row>
    <row r="36" spans="1:9" ht="15" customHeight="1">
      <c r="A36" s="163"/>
      <c r="B36" s="163"/>
      <c r="C36" s="163"/>
      <c r="D36" s="163"/>
      <c r="E36" s="163"/>
      <c r="F36" s="163"/>
      <c r="G36" s="163"/>
      <c r="H36" s="163"/>
      <c r="I36" s="163"/>
    </row>
    <row r="37" spans="1:9" s="74" customFormat="1">
      <c r="A37" s="409" t="s">
        <v>446</v>
      </c>
      <c r="B37" s="409"/>
      <c r="C37" s="409"/>
      <c r="D37" s="409"/>
      <c r="E37" s="409"/>
      <c r="F37" s="409"/>
      <c r="G37" s="409"/>
      <c r="H37" s="409"/>
    </row>
    <row r="38" spans="1:9">
      <c r="A38" s="22"/>
      <c r="B38" s="22"/>
      <c r="C38" s="22"/>
      <c r="D38" s="22"/>
      <c r="E38" s="22"/>
      <c r="F38" s="22"/>
      <c r="G38" s="22"/>
      <c r="H38" s="22"/>
      <c r="I38" s="22"/>
    </row>
    <row r="39" spans="1:9">
      <c r="A39" s="22"/>
      <c r="B39" s="126" t="s">
        <v>104</v>
      </c>
      <c r="C39" s="127">
        <v>2014</v>
      </c>
      <c r="D39" s="127">
        <v>2015</v>
      </c>
      <c r="E39" s="127">
        <v>2016</v>
      </c>
      <c r="F39" s="127">
        <v>2017</v>
      </c>
      <c r="G39" s="271">
        <v>2018</v>
      </c>
      <c r="H39" s="126"/>
      <c r="I39" s="22"/>
    </row>
    <row r="40" spans="1:9">
      <c r="A40" s="22"/>
      <c r="B40" s="82" t="s">
        <v>52</v>
      </c>
      <c r="C40" s="390">
        <v>180154</v>
      </c>
      <c r="D40" s="390">
        <v>178852</v>
      </c>
      <c r="E40" s="390">
        <v>171530</v>
      </c>
      <c r="F40" s="390">
        <v>163305</v>
      </c>
      <c r="G40" s="390">
        <v>155822</v>
      </c>
      <c r="H40" s="123"/>
      <c r="I40" s="22"/>
    </row>
    <row r="41" spans="1:9">
      <c r="A41" s="22"/>
      <c r="B41" s="279" t="s">
        <v>35</v>
      </c>
      <c r="C41" s="391">
        <v>5848</v>
      </c>
      <c r="D41" s="391">
        <v>5905</v>
      </c>
      <c r="E41" s="391">
        <v>5958</v>
      </c>
      <c r="F41" s="391">
        <v>5863</v>
      </c>
      <c r="G41" s="391">
        <v>5681</v>
      </c>
      <c r="H41" s="123"/>
      <c r="I41" s="22"/>
    </row>
    <row r="42" spans="1:9">
      <c r="A42" s="22"/>
      <c r="B42" s="279" t="s">
        <v>23</v>
      </c>
      <c r="C42" s="391">
        <v>7764</v>
      </c>
      <c r="D42" s="391">
        <v>7767</v>
      </c>
      <c r="E42" s="391">
        <v>7336</v>
      </c>
      <c r="F42" s="391">
        <v>6840</v>
      </c>
      <c r="G42" s="391">
        <v>6543</v>
      </c>
      <c r="H42" s="123"/>
      <c r="I42" s="22"/>
    </row>
    <row r="43" spans="1:9">
      <c r="A43" s="22"/>
      <c r="B43" s="279" t="s">
        <v>22</v>
      </c>
      <c r="C43" s="391">
        <v>5320</v>
      </c>
      <c r="D43" s="391">
        <v>5046</v>
      </c>
      <c r="E43" s="391">
        <v>4703</v>
      </c>
      <c r="F43" s="391">
        <v>4450</v>
      </c>
      <c r="G43" s="391">
        <v>4402</v>
      </c>
      <c r="H43" s="123"/>
      <c r="I43" s="22"/>
    </row>
    <row r="44" spans="1:9">
      <c r="A44" s="22"/>
      <c r="B44" s="279" t="s">
        <v>32</v>
      </c>
      <c r="C44" s="391">
        <v>12459</v>
      </c>
      <c r="D44" s="391">
        <v>12413</v>
      </c>
      <c r="E44" s="391">
        <v>11612</v>
      </c>
      <c r="F44" s="391">
        <v>11104</v>
      </c>
      <c r="G44" s="391">
        <v>10074</v>
      </c>
      <c r="H44" s="123"/>
      <c r="I44" s="22"/>
    </row>
    <row r="45" spans="1:9">
      <c r="A45" s="22"/>
      <c r="B45" s="279" t="s">
        <v>31</v>
      </c>
      <c r="C45" s="391">
        <v>1856</v>
      </c>
      <c r="D45" s="391">
        <v>1685</v>
      </c>
      <c r="E45" s="391">
        <v>1513</v>
      </c>
      <c r="F45" s="391">
        <v>1445</v>
      </c>
      <c r="G45" s="391">
        <v>1344</v>
      </c>
      <c r="H45" s="123"/>
      <c r="I45" s="22"/>
    </row>
    <row r="46" spans="1:9">
      <c r="A46" s="22"/>
      <c r="B46" s="279" t="s">
        <v>38</v>
      </c>
      <c r="C46" s="391">
        <v>6270</v>
      </c>
      <c r="D46" s="391">
        <v>5978</v>
      </c>
      <c r="E46" s="391">
        <v>5270</v>
      </c>
      <c r="F46" s="391">
        <v>5287</v>
      </c>
      <c r="G46" s="391">
        <v>5062</v>
      </c>
      <c r="H46" s="123"/>
      <c r="I46" s="22"/>
    </row>
    <row r="47" spans="1:9">
      <c r="A47" s="22"/>
      <c r="B47" s="33" t="s">
        <v>33</v>
      </c>
      <c r="C47" s="392">
        <v>22564</v>
      </c>
      <c r="D47" s="392">
        <v>22248</v>
      </c>
      <c r="E47" s="392">
        <v>21825</v>
      </c>
      <c r="F47" s="392">
        <v>20792</v>
      </c>
      <c r="G47" s="392">
        <v>20844</v>
      </c>
      <c r="H47" s="123"/>
      <c r="I47" s="22"/>
    </row>
    <row r="48" spans="1:9">
      <c r="A48" s="22"/>
      <c r="B48" s="279" t="s">
        <v>26</v>
      </c>
      <c r="C48" s="391">
        <v>3901</v>
      </c>
      <c r="D48" s="391">
        <v>3739</v>
      </c>
      <c r="E48" s="391">
        <v>3445</v>
      </c>
      <c r="F48" s="391">
        <v>3274</v>
      </c>
      <c r="G48" s="391">
        <v>3171</v>
      </c>
      <c r="H48" s="123"/>
      <c r="I48" s="22"/>
    </row>
    <row r="49" spans="1:9">
      <c r="A49" s="22"/>
      <c r="B49" s="279" t="s">
        <v>36</v>
      </c>
      <c r="C49" s="391">
        <v>22448</v>
      </c>
      <c r="D49" s="391">
        <v>22193</v>
      </c>
      <c r="E49" s="391">
        <v>21619</v>
      </c>
      <c r="F49" s="391">
        <v>20129</v>
      </c>
      <c r="G49" s="391">
        <v>18612</v>
      </c>
      <c r="H49" s="123"/>
      <c r="I49" s="22"/>
    </row>
    <row r="50" spans="1:9">
      <c r="A50" s="22"/>
      <c r="B50" s="279" t="s">
        <v>18</v>
      </c>
      <c r="C50" s="391">
        <v>514</v>
      </c>
      <c r="D50" s="391">
        <v>526</v>
      </c>
      <c r="E50" s="391">
        <v>495</v>
      </c>
      <c r="F50" s="391">
        <v>439</v>
      </c>
      <c r="G50" s="391">
        <v>418</v>
      </c>
      <c r="H50" s="122"/>
      <c r="I50" s="22"/>
    </row>
    <row r="51" spans="1:9">
      <c r="A51" s="22"/>
      <c r="B51" s="279" t="s">
        <v>29</v>
      </c>
      <c r="C51" s="391">
        <v>8080</v>
      </c>
      <c r="D51" s="391">
        <v>8655</v>
      </c>
      <c r="E51" s="391">
        <v>8349</v>
      </c>
      <c r="F51" s="391">
        <v>7990</v>
      </c>
      <c r="G51" s="391">
        <v>7453</v>
      </c>
      <c r="H51" s="123"/>
      <c r="I51" s="22"/>
    </row>
    <row r="52" spans="1:9">
      <c r="A52" s="22"/>
      <c r="B52" s="279" t="s">
        <v>25</v>
      </c>
      <c r="C52" s="391">
        <v>14243</v>
      </c>
      <c r="D52" s="391">
        <v>14276</v>
      </c>
      <c r="E52" s="391">
        <v>13652</v>
      </c>
      <c r="F52" s="391">
        <v>13361</v>
      </c>
      <c r="G52" s="391">
        <v>13156</v>
      </c>
      <c r="H52" s="123"/>
      <c r="I52" s="22"/>
    </row>
    <row r="53" spans="1:9">
      <c r="A53" s="22"/>
      <c r="B53" s="279" t="s">
        <v>24</v>
      </c>
      <c r="C53" s="391">
        <v>8281</v>
      </c>
      <c r="D53" s="391">
        <v>8140</v>
      </c>
      <c r="E53" s="391">
        <v>7585</v>
      </c>
      <c r="F53" s="391">
        <v>6900</v>
      </c>
      <c r="G53" s="391">
        <v>6309</v>
      </c>
      <c r="H53" s="123"/>
      <c r="I53" s="22"/>
    </row>
    <row r="54" spans="1:9">
      <c r="A54" s="22"/>
      <c r="B54" s="279" t="s">
        <v>19</v>
      </c>
      <c r="C54" s="391">
        <v>2949</v>
      </c>
      <c r="D54" s="391">
        <v>3007</v>
      </c>
      <c r="E54" s="391">
        <v>2837</v>
      </c>
      <c r="F54" s="391">
        <v>2654</v>
      </c>
      <c r="G54" s="391">
        <v>2413</v>
      </c>
      <c r="H54" s="123"/>
      <c r="I54" s="22"/>
    </row>
    <row r="55" spans="1:9">
      <c r="A55" s="22"/>
      <c r="B55" s="279" t="s">
        <v>30</v>
      </c>
      <c r="C55" s="391">
        <v>20460</v>
      </c>
      <c r="D55" s="391">
        <v>20241</v>
      </c>
      <c r="E55" s="391">
        <v>19062</v>
      </c>
      <c r="F55" s="391">
        <v>18528</v>
      </c>
      <c r="G55" s="391">
        <v>17219</v>
      </c>
      <c r="H55" s="123"/>
      <c r="I55" s="22"/>
    </row>
    <row r="56" spans="1:9">
      <c r="A56" s="22"/>
      <c r="B56" s="279" t="s">
        <v>37</v>
      </c>
      <c r="C56" s="391">
        <v>17845</v>
      </c>
      <c r="D56" s="391">
        <v>17652</v>
      </c>
      <c r="E56" s="391">
        <v>17614</v>
      </c>
      <c r="F56" s="391">
        <v>16712</v>
      </c>
      <c r="G56" s="391">
        <v>16024</v>
      </c>
      <c r="H56" s="123"/>
      <c r="I56" s="22"/>
    </row>
    <row r="57" spans="1:9">
      <c r="A57" s="22"/>
      <c r="B57" s="279" t="s">
        <v>34</v>
      </c>
      <c r="C57" s="391">
        <v>1251</v>
      </c>
      <c r="D57" s="391">
        <v>1233</v>
      </c>
      <c r="E57" s="391">
        <v>1005</v>
      </c>
      <c r="F57" s="391">
        <v>1001</v>
      </c>
      <c r="G57" s="391">
        <v>919</v>
      </c>
      <c r="H57" s="123"/>
      <c r="I57" s="22"/>
    </row>
    <row r="58" spans="1:9">
      <c r="A58" s="22"/>
      <c r="B58" s="279" t="s">
        <v>20</v>
      </c>
      <c r="C58" s="391">
        <v>3618</v>
      </c>
      <c r="D58" s="391">
        <v>3471</v>
      </c>
      <c r="E58" s="391">
        <v>3307</v>
      </c>
      <c r="F58" s="391">
        <v>3023</v>
      </c>
      <c r="G58" s="391">
        <v>2796</v>
      </c>
      <c r="H58" s="123"/>
      <c r="I58" s="22"/>
    </row>
    <row r="59" spans="1:9">
      <c r="A59" s="22"/>
      <c r="B59" s="279" t="s">
        <v>21</v>
      </c>
      <c r="C59" s="391">
        <v>930</v>
      </c>
      <c r="D59" s="391">
        <v>864</v>
      </c>
      <c r="E59" s="391">
        <v>866</v>
      </c>
      <c r="F59" s="391">
        <v>789</v>
      </c>
      <c r="G59" s="391">
        <v>734</v>
      </c>
      <c r="H59" s="122"/>
      <c r="I59" s="22"/>
    </row>
    <row r="60" spans="1:9">
      <c r="A60" s="22"/>
      <c r="B60" s="279" t="s">
        <v>28</v>
      </c>
      <c r="C60" s="391">
        <v>12177</v>
      </c>
      <c r="D60" s="391">
        <v>12568</v>
      </c>
      <c r="E60" s="391">
        <v>12299</v>
      </c>
      <c r="F60" s="391">
        <v>11582</v>
      </c>
      <c r="G60" s="391">
        <v>11441</v>
      </c>
      <c r="H60" s="123"/>
      <c r="I60" s="22"/>
    </row>
    <row r="61" spans="1:9">
      <c r="A61" s="22"/>
      <c r="B61" s="279" t="s">
        <v>27</v>
      </c>
      <c r="C61" s="391">
        <v>1376</v>
      </c>
      <c r="D61" s="391">
        <v>1245</v>
      </c>
      <c r="E61" s="391">
        <v>1178</v>
      </c>
      <c r="F61" s="391">
        <v>1142</v>
      </c>
      <c r="G61" s="391">
        <v>1207</v>
      </c>
      <c r="H61" s="123"/>
      <c r="I61" s="22"/>
    </row>
    <row r="62" spans="1:9">
      <c r="A62" s="22"/>
      <c r="B62" s="33" t="s">
        <v>33</v>
      </c>
      <c r="C62" s="392">
        <v>22564</v>
      </c>
      <c r="D62" s="392">
        <v>22248</v>
      </c>
      <c r="E62" s="392">
        <v>21825</v>
      </c>
      <c r="F62" s="392">
        <v>20792</v>
      </c>
      <c r="G62" s="392">
        <v>20844</v>
      </c>
      <c r="H62" s="123"/>
      <c r="I62" s="22"/>
    </row>
    <row r="63" spans="1:9" ht="14.25" customHeight="1">
      <c r="A63" s="418" t="s">
        <v>105</v>
      </c>
      <c r="B63" s="418"/>
      <c r="C63" s="418"/>
      <c r="D63" s="418"/>
      <c r="E63" s="418"/>
      <c r="F63" s="418"/>
      <c r="G63" s="418"/>
      <c r="H63" s="418"/>
      <c r="I63" s="22"/>
    </row>
    <row r="64" spans="1:9">
      <c r="A64" s="412" t="s">
        <v>398</v>
      </c>
      <c r="B64" s="410"/>
      <c r="C64" s="410"/>
      <c r="D64" s="410"/>
      <c r="E64" s="410"/>
      <c r="F64" s="410"/>
      <c r="G64" s="410"/>
      <c r="H64" s="410"/>
      <c r="I64" s="163"/>
    </row>
    <row r="66" spans="1:9" s="74" customFormat="1">
      <c r="A66" s="409" t="s">
        <v>409</v>
      </c>
      <c r="B66" s="409"/>
      <c r="C66" s="409"/>
      <c r="D66" s="409"/>
      <c r="E66" s="409"/>
      <c r="F66" s="409"/>
      <c r="G66" s="409"/>
      <c r="H66" s="409"/>
    </row>
    <row r="68" spans="1:9" ht="20.5" customHeight="1">
      <c r="A68" s="163"/>
      <c r="B68" s="1"/>
      <c r="C68" s="125" t="s">
        <v>106</v>
      </c>
      <c r="D68" s="124" t="s">
        <v>107</v>
      </c>
      <c r="E68" s="124" t="s">
        <v>108</v>
      </c>
      <c r="F68" s="129" t="s">
        <v>488</v>
      </c>
      <c r="G68" s="129" t="s">
        <v>489</v>
      </c>
      <c r="H68" s="163"/>
      <c r="I68" s="163"/>
    </row>
    <row r="69" spans="1:9">
      <c r="A69" s="163"/>
      <c r="B69" s="82" t="s">
        <v>52</v>
      </c>
      <c r="C69" s="82">
        <v>402944</v>
      </c>
      <c r="D69" s="82">
        <v>401697</v>
      </c>
      <c r="E69" s="82">
        <v>399308</v>
      </c>
      <c r="F69" s="82">
        <v>392143</v>
      </c>
      <c r="G69" s="82">
        <v>395774</v>
      </c>
      <c r="H69" s="163"/>
      <c r="I69" s="163"/>
    </row>
    <row r="70" spans="1:9">
      <c r="A70" s="163"/>
      <c r="B70" s="279" t="s">
        <v>35</v>
      </c>
      <c r="C70" s="258">
        <v>20071</v>
      </c>
      <c r="D70" s="258">
        <v>19032</v>
      </c>
      <c r="E70" s="258">
        <v>19119</v>
      </c>
      <c r="F70" s="258">
        <v>18697</v>
      </c>
      <c r="G70" s="258">
        <v>18260</v>
      </c>
      <c r="H70" s="163"/>
      <c r="I70" s="163"/>
    </row>
    <row r="71" spans="1:9">
      <c r="A71" s="163"/>
      <c r="B71" s="279" t="s">
        <v>23</v>
      </c>
      <c r="C71" s="258">
        <v>20155</v>
      </c>
      <c r="D71" s="258">
        <v>20008</v>
      </c>
      <c r="E71" s="258">
        <v>19439</v>
      </c>
      <c r="F71" s="258">
        <v>19081</v>
      </c>
      <c r="G71" s="258">
        <v>19113</v>
      </c>
      <c r="H71" s="163"/>
      <c r="I71" s="163"/>
    </row>
    <row r="72" spans="1:9">
      <c r="A72" s="163"/>
      <c r="B72" s="279" t="s">
        <v>22</v>
      </c>
      <c r="C72" s="258">
        <v>14371</v>
      </c>
      <c r="D72" s="258">
        <v>13959</v>
      </c>
      <c r="E72" s="258">
        <v>13720</v>
      </c>
      <c r="F72" s="258">
        <v>13378</v>
      </c>
      <c r="G72" s="258">
        <v>13837</v>
      </c>
      <c r="H72" s="163"/>
      <c r="I72" s="163"/>
    </row>
    <row r="73" spans="1:9">
      <c r="A73" s="163"/>
      <c r="B73" s="279" t="s">
        <v>32</v>
      </c>
      <c r="C73" s="258">
        <v>32131</v>
      </c>
      <c r="D73" s="258">
        <v>31785</v>
      </c>
      <c r="E73" s="258">
        <v>31343</v>
      </c>
      <c r="F73" s="258">
        <v>31235</v>
      </c>
      <c r="G73" s="258">
        <v>31134</v>
      </c>
      <c r="H73" s="163"/>
      <c r="I73" s="163"/>
    </row>
    <row r="74" spans="1:9">
      <c r="A74" s="163"/>
      <c r="B74" s="279" t="s">
        <v>31</v>
      </c>
      <c r="C74" s="258">
        <v>3579</v>
      </c>
      <c r="D74" s="258">
        <v>3627</v>
      </c>
      <c r="E74" s="258">
        <v>3555</v>
      </c>
      <c r="F74" s="258">
        <v>3500</v>
      </c>
      <c r="G74" s="258">
        <v>3461</v>
      </c>
      <c r="H74" s="163"/>
      <c r="I74" s="163"/>
    </row>
    <row r="75" spans="1:9">
      <c r="A75" s="163"/>
      <c r="B75" s="279" t="s">
        <v>38</v>
      </c>
      <c r="C75" s="258">
        <v>16263</v>
      </c>
      <c r="D75" s="258">
        <v>16370</v>
      </c>
      <c r="E75" s="258">
        <v>16449</v>
      </c>
      <c r="F75" s="258">
        <v>16442</v>
      </c>
      <c r="G75" s="258">
        <v>16346</v>
      </c>
      <c r="H75" s="163"/>
      <c r="I75" s="163"/>
    </row>
    <row r="76" spans="1:9">
      <c r="A76" s="163"/>
      <c r="B76" s="33" t="s">
        <v>33</v>
      </c>
      <c r="C76" s="294">
        <v>52039</v>
      </c>
      <c r="D76" s="294">
        <v>54502</v>
      </c>
      <c r="E76" s="294">
        <v>55440</v>
      </c>
      <c r="F76" s="294">
        <v>54869</v>
      </c>
      <c r="G76" s="294">
        <v>55059</v>
      </c>
      <c r="H76" s="163"/>
      <c r="I76" s="163"/>
    </row>
    <row r="77" spans="1:9">
      <c r="A77" s="163"/>
      <c r="B77" s="279" t="s">
        <v>26</v>
      </c>
      <c r="C77" s="258">
        <v>10076</v>
      </c>
      <c r="D77" s="258">
        <v>9891</v>
      </c>
      <c r="E77" s="258">
        <v>9161</v>
      </c>
      <c r="F77" s="258">
        <v>8992</v>
      </c>
      <c r="G77" s="258">
        <v>9169</v>
      </c>
      <c r="H77" s="163"/>
      <c r="I77" s="163"/>
    </row>
    <row r="78" spans="1:9">
      <c r="A78" s="163"/>
      <c r="B78" s="279" t="s">
        <v>36</v>
      </c>
      <c r="C78" s="258">
        <v>41691</v>
      </c>
      <c r="D78" s="258">
        <v>41181</v>
      </c>
      <c r="E78" s="258">
        <v>40101</v>
      </c>
      <c r="F78" s="258">
        <v>39094</v>
      </c>
      <c r="G78" s="258">
        <v>38432</v>
      </c>
      <c r="H78" s="163"/>
      <c r="I78" s="163"/>
    </row>
    <row r="79" spans="1:9">
      <c r="A79" s="163"/>
      <c r="B79" s="279" t="s">
        <v>18</v>
      </c>
      <c r="C79" s="258">
        <v>1266</v>
      </c>
      <c r="D79" s="258">
        <v>1210</v>
      </c>
      <c r="E79" s="258">
        <v>1250</v>
      </c>
      <c r="F79" s="258">
        <v>1195</v>
      </c>
      <c r="G79" s="258">
        <v>1267</v>
      </c>
      <c r="H79" s="163"/>
      <c r="I79" s="163"/>
    </row>
    <row r="80" spans="1:9">
      <c r="A80" s="163"/>
      <c r="B80" s="279" t="s">
        <v>29</v>
      </c>
      <c r="C80" s="258">
        <v>17841</v>
      </c>
      <c r="D80" s="258">
        <v>17529</v>
      </c>
      <c r="E80" s="258">
        <v>17416</v>
      </c>
      <c r="F80" s="258">
        <v>16871</v>
      </c>
      <c r="G80" s="258">
        <v>17778</v>
      </c>
      <c r="H80" s="163"/>
      <c r="I80" s="163"/>
    </row>
    <row r="81" spans="1:8">
      <c r="A81" s="163"/>
      <c r="B81" s="279" t="s">
        <v>25</v>
      </c>
      <c r="C81" s="258">
        <v>34838</v>
      </c>
      <c r="D81" s="258">
        <v>34413</v>
      </c>
      <c r="E81" s="258">
        <v>35341</v>
      </c>
      <c r="F81" s="258">
        <v>34502</v>
      </c>
      <c r="G81" s="258">
        <v>35414</v>
      </c>
      <c r="H81" s="163"/>
    </row>
    <row r="82" spans="1:8">
      <c r="A82" s="163"/>
      <c r="B82" s="279" t="s">
        <v>24</v>
      </c>
      <c r="C82" s="258">
        <v>18782</v>
      </c>
      <c r="D82" s="258">
        <v>18477</v>
      </c>
      <c r="E82" s="258">
        <v>18150</v>
      </c>
      <c r="F82" s="258">
        <v>18125</v>
      </c>
      <c r="G82" s="258">
        <v>18057</v>
      </c>
      <c r="H82" s="163"/>
    </row>
    <row r="83" spans="1:8">
      <c r="A83" s="163"/>
      <c r="B83" s="279" t="s">
        <v>19</v>
      </c>
      <c r="C83" s="258">
        <v>7059</v>
      </c>
      <c r="D83" s="258">
        <v>6963</v>
      </c>
      <c r="E83" s="258">
        <v>6994</v>
      </c>
      <c r="F83" s="258">
        <v>6923</v>
      </c>
      <c r="G83" s="258">
        <v>7261</v>
      </c>
      <c r="H83" s="163"/>
    </row>
    <row r="84" spans="1:8">
      <c r="A84" s="163"/>
      <c r="B84" s="279" t="s">
        <v>30</v>
      </c>
      <c r="C84" s="258">
        <v>17142</v>
      </c>
      <c r="D84" s="258">
        <v>16785</v>
      </c>
      <c r="E84" s="258">
        <v>16307</v>
      </c>
      <c r="F84" s="258">
        <v>16022</v>
      </c>
      <c r="G84" s="258">
        <v>16755</v>
      </c>
      <c r="H84" s="163"/>
    </row>
    <row r="85" spans="1:8">
      <c r="A85" s="163"/>
      <c r="B85" s="279" t="s">
        <v>37</v>
      </c>
      <c r="C85" s="258">
        <v>43503</v>
      </c>
      <c r="D85" s="258">
        <v>43395</v>
      </c>
      <c r="E85" s="258">
        <v>43065</v>
      </c>
      <c r="F85" s="258">
        <v>42953</v>
      </c>
      <c r="G85" s="258">
        <v>43304</v>
      </c>
      <c r="H85" s="163"/>
    </row>
    <row r="86" spans="1:8">
      <c r="A86" s="163"/>
      <c r="B86" s="279" t="s">
        <v>34</v>
      </c>
      <c r="C86" s="258">
        <v>4049</v>
      </c>
      <c r="D86" s="258">
        <v>3885</v>
      </c>
      <c r="E86" s="258">
        <v>3861</v>
      </c>
      <c r="F86" s="258">
        <v>3786</v>
      </c>
      <c r="G86" s="258">
        <v>3933</v>
      </c>
      <c r="H86" s="163"/>
    </row>
    <row r="87" spans="1:8">
      <c r="A87" s="163"/>
      <c r="B87" s="279" t="s">
        <v>20</v>
      </c>
      <c r="C87" s="258">
        <v>8197</v>
      </c>
      <c r="D87" s="258">
        <v>8213</v>
      </c>
      <c r="E87" s="258">
        <v>7914</v>
      </c>
      <c r="F87" s="258">
        <v>7910</v>
      </c>
      <c r="G87" s="258">
        <v>7897</v>
      </c>
      <c r="H87" s="163"/>
    </row>
    <row r="88" spans="1:8">
      <c r="A88" s="163"/>
      <c r="B88" s="279" t="s">
        <v>21</v>
      </c>
      <c r="C88" s="258">
        <v>2350</v>
      </c>
      <c r="D88" s="258">
        <v>2239</v>
      </c>
      <c r="E88" s="258">
        <v>2126</v>
      </c>
      <c r="F88" s="258">
        <v>2109</v>
      </c>
      <c r="G88" s="258">
        <v>2185</v>
      </c>
      <c r="H88" s="163"/>
    </row>
    <row r="89" spans="1:8">
      <c r="A89" s="163"/>
      <c r="B89" s="279" t="s">
        <v>28</v>
      </c>
      <c r="C89" s="258">
        <v>34156</v>
      </c>
      <c r="D89" s="258">
        <v>34921</v>
      </c>
      <c r="E89" s="258">
        <v>35290</v>
      </c>
      <c r="F89" s="258">
        <v>33275</v>
      </c>
      <c r="G89" s="258">
        <v>33773</v>
      </c>
      <c r="H89" s="163"/>
    </row>
    <row r="90" spans="1:8">
      <c r="A90" s="163"/>
      <c r="B90" s="279" t="s">
        <v>27</v>
      </c>
      <c r="C90" s="258">
        <v>3385</v>
      </c>
      <c r="D90" s="258">
        <v>3312</v>
      </c>
      <c r="E90" s="258">
        <v>3267</v>
      </c>
      <c r="F90" s="258">
        <v>3184</v>
      </c>
      <c r="G90" s="258">
        <v>3339</v>
      </c>
      <c r="H90" s="163"/>
    </row>
    <row r="91" spans="1:8">
      <c r="A91" s="163"/>
      <c r="B91" s="33" t="s">
        <v>33</v>
      </c>
      <c r="C91" s="294">
        <v>52039</v>
      </c>
      <c r="D91" s="294">
        <v>54502</v>
      </c>
      <c r="E91" s="294">
        <v>55440</v>
      </c>
      <c r="F91" s="294">
        <v>54869</v>
      </c>
      <c r="G91" s="294">
        <v>55059</v>
      </c>
      <c r="H91" s="163"/>
    </row>
    <row r="92" spans="1:8" ht="14.25" customHeight="1">
      <c r="A92" s="410" t="s">
        <v>109</v>
      </c>
      <c r="B92" s="410"/>
      <c r="C92" s="410"/>
      <c r="D92" s="410"/>
      <c r="E92" s="410"/>
      <c r="F92" s="410"/>
      <c r="G92" s="410"/>
      <c r="H92" s="410"/>
    </row>
    <row r="93" spans="1:8" ht="39.65" customHeight="1">
      <c r="A93" s="410" t="s">
        <v>399</v>
      </c>
      <c r="B93" s="410"/>
      <c r="C93" s="410"/>
      <c r="D93" s="410"/>
      <c r="E93" s="410"/>
      <c r="F93" s="410"/>
      <c r="G93" s="410"/>
      <c r="H93" s="410"/>
    </row>
    <row r="94" spans="1:8">
      <c r="A94" s="6"/>
      <c r="B94" s="6"/>
      <c r="C94" s="6"/>
      <c r="D94" s="6"/>
      <c r="E94" s="6"/>
      <c r="F94" s="6"/>
      <c r="G94" s="6"/>
      <c r="H94" s="6"/>
    </row>
    <row r="95" spans="1:8" s="74" customFormat="1">
      <c r="A95" s="409" t="s">
        <v>410</v>
      </c>
      <c r="B95" s="409"/>
      <c r="C95" s="409"/>
      <c r="D95" s="409"/>
      <c r="E95" s="409"/>
      <c r="F95" s="409"/>
      <c r="G95" s="409"/>
      <c r="H95" s="409"/>
    </row>
    <row r="97" spans="1:8">
      <c r="A97" s="163"/>
      <c r="B97" s="128"/>
      <c r="C97" s="129">
        <v>2016</v>
      </c>
      <c r="D97" s="129">
        <v>2017</v>
      </c>
      <c r="E97" s="129">
        <v>2018</v>
      </c>
      <c r="F97" s="129">
        <v>2019</v>
      </c>
      <c r="G97" s="129">
        <v>2020</v>
      </c>
      <c r="H97" s="22"/>
    </row>
    <row r="98" spans="1:8">
      <c r="A98" s="163"/>
      <c r="B98" s="82" t="s">
        <v>52</v>
      </c>
      <c r="C98" s="315">
        <v>406259</v>
      </c>
      <c r="D98" s="315">
        <v>373920</v>
      </c>
      <c r="E98" s="82">
        <v>353883</v>
      </c>
      <c r="F98" s="82">
        <v>317566</v>
      </c>
      <c r="G98" s="315">
        <v>326357</v>
      </c>
      <c r="H98" s="123"/>
    </row>
    <row r="99" spans="1:8">
      <c r="A99" s="163"/>
      <c r="B99" s="279" t="s">
        <v>35</v>
      </c>
      <c r="C99" s="258">
        <v>19273</v>
      </c>
      <c r="D99" s="258">
        <v>17975</v>
      </c>
      <c r="E99" s="258">
        <v>16963</v>
      </c>
      <c r="F99" s="258">
        <v>14779</v>
      </c>
      <c r="G99" s="258">
        <v>14557</v>
      </c>
      <c r="H99" s="123"/>
    </row>
    <row r="100" spans="1:8">
      <c r="A100" s="163"/>
      <c r="B100" s="279" t="s">
        <v>23</v>
      </c>
      <c r="C100" s="258">
        <v>14829</v>
      </c>
      <c r="D100" s="258">
        <v>13347</v>
      </c>
      <c r="E100" s="258">
        <v>11796</v>
      </c>
      <c r="F100" s="258">
        <v>10163</v>
      </c>
      <c r="G100" s="258">
        <v>10488</v>
      </c>
      <c r="H100" s="123"/>
    </row>
    <row r="101" spans="1:8">
      <c r="A101" s="163"/>
      <c r="B101" s="279" t="s">
        <v>22</v>
      </c>
      <c r="C101" s="258">
        <v>11324</v>
      </c>
      <c r="D101" s="258">
        <v>9921</v>
      </c>
      <c r="E101" s="258">
        <v>9276</v>
      </c>
      <c r="F101" s="258">
        <v>8177</v>
      </c>
      <c r="G101" s="258">
        <v>8524</v>
      </c>
      <c r="H101" s="123"/>
    </row>
    <row r="102" spans="1:8">
      <c r="A102" s="163"/>
      <c r="B102" s="279" t="s">
        <v>32</v>
      </c>
      <c r="C102" s="258">
        <v>31826</v>
      </c>
      <c r="D102" s="258">
        <v>30484</v>
      </c>
      <c r="E102" s="258">
        <v>29612</v>
      </c>
      <c r="F102" s="258">
        <v>27068</v>
      </c>
      <c r="G102" s="258">
        <v>29299</v>
      </c>
      <c r="H102" s="123"/>
    </row>
    <row r="103" spans="1:8">
      <c r="A103" s="163"/>
      <c r="B103" s="279" t="s">
        <v>31</v>
      </c>
      <c r="C103" s="258">
        <v>3845</v>
      </c>
      <c r="D103" s="258">
        <v>3482</v>
      </c>
      <c r="E103" s="258">
        <v>3281</v>
      </c>
      <c r="F103" s="258">
        <v>2977</v>
      </c>
      <c r="G103" s="258">
        <v>3112</v>
      </c>
      <c r="H103" s="123"/>
    </row>
    <row r="104" spans="1:8">
      <c r="A104" s="163"/>
      <c r="B104" s="279" t="s">
        <v>38</v>
      </c>
      <c r="C104" s="258">
        <v>14767</v>
      </c>
      <c r="D104" s="258">
        <v>13676</v>
      </c>
      <c r="E104" s="258">
        <v>13420</v>
      </c>
      <c r="F104" s="258">
        <v>12029</v>
      </c>
      <c r="G104" s="258">
        <v>12694</v>
      </c>
      <c r="H104" s="123"/>
    </row>
    <row r="105" spans="1:8">
      <c r="A105" s="163"/>
      <c r="B105" s="33" t="s">
        <v>33</v>
      </c>
      <c r="C105" s="294">
        <v>62327</v>
      </c>
      <c r="D105" s="294">
        <v>55898</v>
      </c>
      <c r="E105" s="294">
        <v>54425</v>
      </c>
      <c r="F105" s="294">
        <v>49283</v>
      </c>
      <c r="G105" s="294">
        <v>47559</v>
      </c>
      <c r="H105" s="123"/>
    </row>
    <row r="106" spans="1:8">
      <c r="A106" s="163"/>
      <c r="B106" s="279" t="s">
        <v>26</v>
      </c>
      <c r="C106" s="258">
        <v>8987</v>
      </c>
      <c r="D106" s="258">
        <v>8197</v>
      </c>
      <c r="E106" s="258">
        <v>7898</v>
      </c>
      <c r="F106" s="258">
        <v>7268</v>
      </c>
      <c r="G106" s="258">
        <v>7315</v>
      </c>
      <c r="H106" s="123"/>
    </row>
    <row r="107" spans="1:8">
      <c r="A107" s="163"/>
      <c r="B107" s="279" t="s">
        <v>36</v>
      </c>
      <c r="C107" s="258">
        <v>49140</v>
      </c>
      <c r="D107" s="258">
        <v>43904</v>
      </c>
      <c r="E107" s="258">
        <v>42258</v>
      </c>
      <c r="F107" s="258">
        <v>37456</v>
      </c>
      <c r="G107" s="258">
        <v>41546</v>
      </c>
      <c r="H107" s="123"/>
    </row>
    <row r="108" spans="1:8">
      <c r="A108" s="163"/>
      <c r="B108" s="279" t="s">
        <v>18</v>
      </c>
      <c r="C108" s="258">
        <v>1181</v>
      </c>
      <c r="D108" s="258">
        <v>1017</v>
      </c>
      <c r="E108" s="279">
        <v>963</v>
      </c>
      <c r="F108" s="279">
        <v>881</v>
      </c>
      <c r="G108" s="279">
        <v>954</v>
      </c>
      <c r="H108" s="123"/>
    </row>
    <row r="109" spans="1:8">
      <c r="A109" s="163"/>
      <c r="B109" s="279" t="s">
        <v>29</v>
      </c>
      <c r="C109" s="258">
        <v>15166</v>
      </c>
      <c r="D109" s="258">
        <v>14223</v>
      </c>
      <c r="E109" s="258">
        <v>14107</v>
      </c>
      <c r="F109" s="258">
        <v>12823</v>
      </c>
      <c r="G109" s="258">
        <v>14048</v>
      </c>
      <c r="H109" s="123"/>
    </row>
    <row r="110" spans="1:8">
      <c r="A110" s="163"/>
      <c r="B110" s="279" t="s">
        <v>25</v>
      </c>
      <c r="C110" s="258">
        <v>27848</v>
      </c>
      <c r="D110" s="258">
        <v>25477</v>
      </c>
      <c r="E110" s="258">
        <v>23808</v>
      </c>
      <c r="F110" s="258">
        <v>20524</v>
      </c>
      <c r="G110" s="258">
        <v>21186</v>
      </c>
      <c r="H110" s="123"/>
    </row>
    <row r="111" spans="1:8">
      <c r="A111" s="163"/>
      <c r="B111" s="279" t="s">
        <v>24</v>
      </c>
      <c r="C111" s="258">
        <v>16569</v>
      </c>
      <c r="D111" s="258">
        <v>15042</v>
      </c>
      <c r="E111" s="258">
        <v>13712</v>
      </c>
      <c r="F111" s="258">
        <v>12099</v>
      </c>
      <c r="G111" s="258">
        <v>11950</v>
      </c>
      <c r="H111" s="123"/>
    </row>
    <row r="112" spans="1:8">
      <c r="A112" s="163"/>
      <c r="B112" s="279" t="s">
        <v>19</v>
      </c>
      <c r="C112" s="258">
        <v>5680</v>
      </c>
      <c r="D112" s="258">
        <v>5024</v>
      </c>
      <c r="E112" s="258">
        <v>4771</v>
      </c>
      <c r="F112" s="258">
        <v>4045</v>
      </c>
      <c r="G112" s="258">
        <v>4241</v>
      </c>
      <c r="H112" s="123"/>
    </row>
    <row r="113" spans="1:8">
      <c r="A113" s="163"/>
      <c r="B113" s="279" t="s">
        <v>30</v>
      </c>
      <c r="C113" s="258">
        <v>33325</v>
      </c>
      <c r="D113" s="258">
        <v>31911</v>
      </c>
      <c r="E113" s="258">
        <v>27970</v>
      </c>
      <c r="F113" s="258">
        <v>25460</v>
      </c>
      <c r="G113" s="258">
        <v>25900</v>
      </c>
      <c r="H113" s="123"/>
    </row>
    <row r="114" spans="1:8">
      <c r="A114" s="163"/>
      <c r="B114" s="279" t="s">
        <v>37</v>
      </c>
      <c r="C114" s="258">
        <v>51768</v>
      </c>
      <c r="D114" s="258">
        <v>49346</v>
      </c>
      <c r="E114" s="258">
        <v>46733</v>
      </c>
      <c r="F114" s="258">
        <v>42924</v>
      </c>
      <c r="G114" s="258">
        <v>43178</v>
      </c>
      <c r="H114" s="123"/>
    </row>
    <row r="115" spans="1:8">
      <c r="A115" s="163"/>
      <c r="B115" s="279" t="s">
        <v>34</v>
      </c>
      <c r="C115" s="258">
        <v>3974</v>
      </c>
      <c r="D115" s="258">
        <v>3849</v>
      </c>
      <c r="E115" s="258">
        <v>3730</v>
      </c>
      <c r="F115" s="258">
        <v>3503</v>
      </c>
      <c r="G115" s="258">
        <v>3720</v>
      </c>
      <c r="H115" s="123"/>
    </row>
    <row r="116" spans="1:8">
      <c r="A116" s="163"/>
      <c r="B116" s="279" t="s">
        <v>20</v>
      </c>
      <c r="C116" s="258">
        <v>5860</v>
      </c>
      <c r="D116" s="258">
        <v>5316</v>
      </c>
      <c r="E116" s="258">
        <v>4589</v>
      </c>
      <c r="F116" s="258">
        <v>3828</v>
      </c>
      <c r="G116" s="258">
        <v>4143</v>
      </c>
      <c r="H116" s="123"/>
    </row>
    <row r="117" spans="1:8">
      <c r="A117" s="163"/>
      <c r="B117" s="279" t="s">
        <v>21</v>
      </c>
      <c r="C117" s="258">
        <v>1585</v>
      </c>
      <c r="D117" s="258">
        <v>1521</v>
      </c>
      <c r="E117" s="258">
        <v>1417</v>
      </c>
      <c r="F117" s="258">
        <v>1298</v>
      </c>
      <c r="G117" s="258">
        <v>1500</v>
      </c>
      <c r="H117" s="123"/>
    </row>
    <row r="118" spans="1:8">
      <c r="A118" s="163"/>
      <c r="B118" s="279" t="s">
        <v>28</v>
      </c>
      <c r="C118" s="258">
        <v>23858</v>
      </c>
      <c r="D118" s="258">
        <v>21398</v>
      </c>
      <c r="E118" s="258">
        <v>20188</v>
      </c>
      <c r="F118" s="258">
        <v>18300</v>
      </c>
      <c r="G118" s="258">
        <v>17364</v>
      </c>
      <c r="H118" s="123"/>
    </row>
    <row r="119" spans="1:8">
      <c r="A119" s="163"/>
      <c r="B119" s="279" t="s">
        <v>27</v>
      </c>
      <c r="C119" s="258">
        <v>3127</v>
      </c>
      <c r="D119" s="258">
        <v>2912</v>
      </c>
      <c r="E119" s="258">
        <v>2966</v>
      </c>
      <c r="F119" s="258">
        <v>2681</v>
      </c>
      <c r="G119" s="258">
        <v>3079</v>
      </c>
      <c r="H119" s="123"/>
    </row>
    <row r="120" spans="1:8">
      <c r="B120" s="33" t="s">
        <v>33</v>
      </c>
      <c r="C120" s="294">
        <v>62327</v>
      </c>
      <c r="D120" s="294">
        <v>55898</v>
      </c>
      <c r="E120" s="294">
        <v>54425</v>
      </c>
      <c r="F120" s="294">
        <v>49283</v>
      </c>
      <c r="G120" s="294">
        <v>47559</v>
      </c>
    </row>
    <row r="121" spans="1:8" ht="14.25" customHeight="1">
      <c r="A121" s="410" t="s">
        <v>542</v>
      </c>
      <c r="B121" s="410"/>
      <c r="C121" s="410"/>
      <c r="D121" s="410"/>
      <c r="E121" s="410"/>
      <c r="F121" s="410"/>
      <c r="G121" s="410"/>
      <c r="H121" s="410"/>
    </row>
    <row r="122" spans="1:8">
      <c r="A122" s="412" t="s">
        <v>398</v>
      </c>
      <c r="B122" s="410"/>
      <c r="C122" s="410"/>
      <c r="D122" s="410"/>
      <c r="E122" s="410"/>
      <c r="F122" s="410"/>
      <c r="G122" s="410"/>
      <c r="H122" s="410"/>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70" zoomScaleNormal="70" workbookViewId="0">
      <selection activeCell="C55" sqref="C55"/>
    </sheetView>
  </sheetViews>
  <sheetFormatPr defaultColWidth="8.81640625" defaultRowHeight="14.5"/>
  <cols>
    <col min="2" max="2" width="15.453125" customWidth="1"/>
    <col min="3" max="3" width="13.453125" customWidth="1"/>
    <col min="4" max="4" width="14.453125" customWidth="1"/>
    <col min="5" max="5" width="12.7265625" customWidth="1"/>
    <col min="7" max="7" width="12.81640625" customWidth="1"/>
    <col min="11" max="11" width="12.26953125" customWidth="1"/>
  </cols>
  <sheetData>
    <row r="1" spans="1:10" s="74" customFormat="1">
      <c r="A1" s="422" t="s">
        <v>110</v>
      </c>
      <c r="B1" s="422"/>
      <c r="C1" s="422"/>
      <c r="D1" s="422"/>
      <c r="E1" s="422"/>
      <c r="F1" s="422"/>
      <c r="G1" s="422"/>
      <c r="H1" s="422"/>
      <c r="I1" s="422"/>
      <c r="J1" s="422"/>
    </row>
    <row r="2" spans="1:10">
      <c r="A2" s="163"/>
      <c r="B2" s="17"/>
      <c r="C2" s="163"/>
      <c r="D2" s="163"/>
      <c r="E2" s="163"/>
      <c r="F2" s="163"/>
      <c r="G2" s="163"/>
      <c r="H2" s="163"/>
      <c r="I2" s="163"/>
      <c r="J2" s="163"/>
    </row>
    <row r="3" spans="1:10">
      <c r="A3" s="163"/>
      <c r="B3" s="164"/>
      <c r="C3" s="174" t="s">
        <v>111</v>
      </c>
      <c r="D3" s="174" t="s">
        <v>112</v>
      </c>
      <c r="E3" s="174" t="s">
        <v>113</v>
      </c>
      <c r="F3" s="173"/>
      <c r="G3" s="173"/>
      <c r="H3" s="173"/>
      <c r="I3" s="163"/>
      <c r="J3" s="163"/>
    </row>
    <row r="4" spans="1:10" ht="58">
      <c r="A4" s="163"/>
      <c r="B4" s="165" t="s">
        <v>38</v>
      </c>
      <c r="C4" s="166">
        <v>700</v>
      </c>
      <c r="D4" s="166">
        <v>700</v>
      </c>
      <c r="E4" s="166">
        <v>700</v>
      </c>
      <c r="F4" s="166"/>
      <c r="G4" s="173"/>
      <c r="H4" s="173" t="s">
        <v>123</v>
      </c>
      <c r="I4" s="173" t="s">
        <v>33</v>
      </c>
      <c r="J4" s="194" t="s">
        <v>118</v>
      </c>
    </row>
    <row r="5" spans="1:10">
      <c r="A5" s="163"/>
      <c r="B5" s="167" t="s">
        <v>34</v>
      </c>
      <c r="C5" s="166">
        <v>760</v>
      </c>
      <c r="D5" s="166">
        <v>740</v>
      </c>
      <c r="E5" s="166">
        <v>700</v>
      </c>
      <c r="F5" s="166"/>
      <c r="G5" s="166" t="s">
        <v>111</v>
      </c>
      <c r="H5" s="166">
        <v>700</v>
      </c>
      <c r="I5" s="166">
        <v>840</v>
      </c>
      <c r="J5" s="166">
        <v>1420</v>
      </c>
    </row>
    <row r="6" spans="1:10">
      <c r="A6" s="163"/>
      <c r="B6" s="165" t="s">
        <v>36</v>
      </c>
      <c r="C6" s="166">
        <v>825</v>
      </c>
      <c r="D6" s="166">
        <v>757.75</v>
      </c>
      <c r="E6" s="166">
        <v>725</v>
      </c>
      <c r="F6" s="166"/>
      <c r="G6" s="166" t="s">
        <v>112</v>
      </c>
      <c r="H6" s="166">
        <v>700</v>
      </c>
      <c r="I6" s="166">
        <v>758</v>
      </c>
      <c r="J6" s="166">
        <v>1443</v>
      </c>
    </row>
    <row r="7" spans="1:10">
      <c r="A7" s="163"/>
      <c r="B7" s="165" t="s">
        <v>31</v>
      </c>
      <c r="C7" s="166">
        <v>840</v>
      </c>
      <c r="D7" s="166">
        <v>840</v>
      </c>
      <c r="E7" s="166">
        <v>800</v>
      </c>
      <c r="F7" s="166"/>
      <c r="G7" s="166" t="s">
        <v>113</v>
      </c>
      <c r="H7" s="166">
        <v>700</v>
      </c>
      <c r="I7" s="166">
        <v>900</v>
      </c>
      <c r="J7" s="166">
        <v>1025</v>
      </c>
    </row>
    <row r="8" spans="1:10">
      <c r="A8" s="163"/>
      <c r="B8" s="171" t="s">
        <v>33</v>
      </c>
      <c r="C8" s="172">
        <v>840</v>
      </c>
      <c r="D8" s="172">
        <v>757.75</v>
      </c>
      <c r="E8" s="172">
        <v>900</v>
      </c>
      <c r="F8" s="166"/>
      <c r="G8" s="166"/>
      <c r="H8" s="166"/>
      <c r="I8" s="163"/>
      <c r="J8" s="163"/>
    </row>
    <row r="9" spans="1:10">
      <c r="A9" s="163"/>
      <c r="B9" s="167" t="s">
        <v>35</v>
      </c>
      <c r="C9" s="166">
        <v>863.48</v>
      </c>
      <c r="D9" s="166">
        <v>740</v>
      </c>
      <c r="E9" s="166">
        <v>720</v>
      </c>
      <c r="F9" s="166"/>
      <c r="G9" s="166"/>
      <c r="H9" s="166"/>
      <c r="I9" s="163"/>
      <c r="J9" s="163"/>
    </row>
    <row r="10" spans="1:10">
      <c r="A10" s="163"/>
      <c r="B10" s="167" t="s">
        <v>30</v>
      </c>
      <c r="C10" s="166">
        <v>900</v>
      </c>
      <c r="D10" s="166">
        <v>810</v>
      </c>
      <c r="E10" s="166">
        <v>723</v>
      </c>
      <c r="F10" s="166"/>
      <c r="G10" s="166"/>
      <c r="H10" s="166"/>
      <c r="I10" s="163"/>
      <c r="J10" s="163"/>
    </row>
    <row r="11" spans="1:10">
      <c r="A11" s="163"/>
      <c r="B11" s="167" t="s">
        <v>114</v>
      </c>
      <c r="C11" s="166">
        <v>900</v>
      </c>
      <c r="D11" s="166">
        <v>900</v>
      </c>
      <c r="E11" s="166">
        <v>760</v>
      </c>
      <c r="F11" s="172"/>
      <c r="G11" s="172"/>
      <c r="H11" s="172"/>
      <c r="I11" s="163"/>
      <c r="J11" s="163"/>
    </row>
    <row r="12" spans="1:10">
      <c r="A12" s="163"/>
      <c r="B12" s="167" t="s">
        <v>21</v>
      </c>
      <c r="C12" s="166">
        <v>956.25</v>
      </c>
      <c r="D12" s="166">
        <v>910</v>
      </c>
      <c r="E12" s="166">
        <v>800</v>
      </c>
      <c r="F12" s="166"/>
      <c r="G12" s="166"/>
      <c r="H12" s="166"/>
      <c r="I12" s="163"/>
      <c r="J12" s="163"/>
    </row>
    <row r="13" spans="1:10">
      <c r="A13" s="163"/>
      <c r="B13" s="168" t="s">
        <v>20</v>
      </c>
      <c r="C13" s="166">
        <v>1000</v>
      </c>
      <c r="D13" s="166">
        <v>970</v>
      </c>
      <c r="E13" s="166">
        <v>945</v>
      </c>
      <c r="F13" s="166"/>
      <c r="G13" s="166"/>
      <c r="H13" s="166"/>
      <c r="I13" s="163"/>
      <c r="J13" s="163"/>
    </row>
    <row r="14" spans="1:10">
      <c r="A14" s="163"/>
      <c r="B14" s="168" t="s">
        <v>32</v>
      </c>
      <c r="C14" s="166">
        <v>1040</v>
      </c>
      <c r="D14" s="166">
        <v>909</v>
      </c>
      <c r="E14" s="166">
        <v>737</v>
      </c>
      <c r="F14" s="166"/>
      <c r="G14" s="166"/>
      <c r="H14" s="166"/>
      <c r="I14" s="163"/>
      <c r="J14" s="163"/>
    </row>
    <row r="15" spans="1:10">
      <c r="A15" s="163"/>
      <c r="B15" s="167" t="s">
        <v>28</v>
      </c>
      <c r="C15" s="166">
        <v>1050</v>
      </c>
      <c r="D15" s="166">
        <v>950</v>
      </c>
      <c r="E15" s="166">
        <v>820</v>
      </c>
      <c r="F15" s="166"/>
      <c r="G15" s="166"/>
      <c r="H15" s="166"/>
      <c r="I15" s="163"/>
      <c r="J15" s="163"/>
    </row>
    <row r="16" spans="1:10">
      <c r="A16" s="163"/>
      <c r="B16" s="167" t="s">
        <v>26</v>
      </c>
      <c r="C16" s="166">
        <v>1081</v>
      </c>
      <c r="D16" s="166">
        <v>975</v>
      </c>
      <c r="E16" s="166">
        <v>834</v>
      </c>
      <c r="F16" s="166"/>
      <c r="G16" s="166"/>
      <c r="H16" s="166"/>
      <c r="I16" s="163"/>
      <c r="J16" s="163"/>
    </row>
    <row r="17" spans="1:10">
      <c r="A17" s="163"/>
      <c r="B17" s="167" t="s">
        <v>25</v>
      </c>
      <c r="C17" s="166">
        <v>1125</v>
      </c>
      <c r="D17" s="166">
        <v>1020</v>
      </c>
      <c r="E17" s="166">
        <v>900</v>
      </c>
      <c r="F17" s="166"/>
      <c r="G17" s="166"/>
      <c r="H17" s="166"/>
      <c r="I17" s="163"/>
      <c r="J17" s="163"/>
    </row>
    <row r="18" spans="1:10">
      <c r="A18" s="163"/>
      <c r="B18" s="167" t="s">
        <v>27</v>
      </c>
      <c r="C18" s="166">
        <v>1125.8</v>
      </c>
      <c r="D18" s="166">
        <v>996</v>
      </c>
      <c r="E18" s="166">
        <v>775</v>
      </c>
      <c r="F18" s="166"/>
      <c r="G18" s="166"/>
      <c r="H18" s="166"/>
      <c r="I18" s="163"/>
      <c r="J18" s="163"/>
    </row>
    <row r="19" spans="1:10">
      <c r="A19" s="163"/>
      <c r="B19" s="167" t="s">
        <v>22</v>
      </c>
      <c r="C19" s="166">
        <v>1216</v>
      </c>
      <c r="D19" s="166">
        <v>1120</v>
      </c>
      <c r="E19" s="166">
        <v>860</v>
      </c>
      <c r="F19" s="166"/>
      <c r="G19" s="166"/>
      <c r="H19" s="166"/>
      <c r="I19" s="163"/>
      <c r="J19" s="163"/>
    </row>
    <row r="20" spans="1:10">
      <c r="A20" s="163"/>
      <c r="B20" s="167" t="s">
        <v>24</v>
      </c>
      <c r="C20" s="166">
        <v>1250</v>
      </c>
      <c r="D20" s="166">
        <v>1020</v>
      </c>
      <c r="E20" s="166">
        <v>989</v>
      </c>
      <c r="F20" s="166"/>
      <c r="G20" s="166"/>
      <c r="H20" s="166"/>
      <c r="I20" s="163"/>
      <c r="J20" s="163"/>
    </row>
    <row r="21" spans="1:10">
      <c r="A21" s="163"/>
      <c r="B21" s="167" t="s">
        <v>23</v>
      </c>
      <c r="C21" s="166">
        <v>1270</v>
      </c>
      <c r="D21" s="166">
        <v>1100</v>
      </c>
      <c r="E21" s="166">
        <v>945</v>
      </c>
      <c r="F21" s="166"/>
      <c r="G21" s="166"/>
      <c r="H21" s="166"/>
      <c r="I21" s="163"/>
      <c r="J21" s="163"/>
    </row>
    <row r="22" spans="1:10">
      <c r="A22" s="163"/>
      <c r="B22" s="167" t="s">
        <v>19</v>
      </c>
      <c r="C22" s="166">
        <v>1375</v>
      </c>
      <c r="D22" s="166">
        <v>1154</v>
      </c>
      <c r="E22" s="166">
        <v>1025</v>
      </c>
      <c r="F22" s="166"/>
      <c r="G22" s="166"/>
      <c r="H22" s="166"/>
      <c r="I22" s="163"/>
      <c r="J22" s="163"/>
    </row>
    <row r="23" spans="1:10">
      <c r="A23" s="163"/>
      <c r="B23" s="167" t="s">
        <v>29</v>
      </c>
      <c r="C23" s="166">
        <v>1384</v>
      </c>
      <c r="D23" s="166">
        <v>1184</v>
      </c>
      <c r="E23" s="166">
        <v>1000</v>
      </c>
      <c r="F23" s="166"/>
      <c r="G23" s="166"/>
      <c r="H23" s="166"/>
      <c r="I23" s="163"/>
      <c r="J23" s="163"/>
    </row>
    <row r="24" spans="1:10">
      <c r="A24" s="163"/>
      <c r="B24" s="167" t="s">
        <v>115</v>
      </c>
      <c r="C24" s="166">
        <v>1420</v>
      </c>
      <c r="D24" s="166">
        <v>1443</v>
      </c>
      <c r="E24" s="166">
        <v>835</v>
      </c>
      <c r="F24" s="166"/>
      <c r="G24" s="166"/>
      <c r="H24" s="166"/>
      <c r="I24" s="163"/>
      <c r="J24" s="163"/>
    </row>
    <row r="25" spans="1:10">
      <c r="A25" s="163"/>
      <c r="B25" s="169" t="s">
        <v>116</v>
      </c>
      <c r="C25" s="170">
        <f>AVERAGE(C4:C24)</f>
        <v>1043.8823809523808</v>
      </c>
      <c r="D25" s="170">
        <f t="shared" ref="D25:E25" si="0">AVERAGE(D4:D24)</f>
        <v>952.21428571428567</v>
      </c>
      <c r="E25" s="170">
        <f t="shared" si="0"/>
        <v>833</v>
      </c>
      <c r="F25" s="170"/>
      <c r="G25" s="170"/>
      <c r="H25" s="170"/>
      <c r="I25" s="163"/>
      <c r="J25" s="163"/>
    </row>
    <row r="26" spans="1:10">
      <c r="A26" s="163"/>
      <c r="B26" s="169"/>
      <c r="C26" s="170"/>
      <c r="D26" s="170"/>
      <c r="E26" s="170"/>
      <c r="F26" s="170"/>
      <c r="G26" s="170"/>
      <c r="H26" s="170"/>
      <c r="I26" s="163"/>
      <c r="J26" s="163"/>
    </row>
    <row r="27" spans="1:10" ht="26">
      <c r="A27" s="163"/>
      <c r="B27" s="160" t="s">
        <v>117</v>
      </c>
      <c r="C27" s="159">
        <v>700</v>
      </c>
      <c r="D27" s="159">
        <v>700</v>
      </c>
      <c r="E27" s="159">
        <v>700</v>
      </c>
      <c r="F27" s="170"/>
      <c r="G27" s="170"/>
      <c r="H27" s="170"/>
      <c r="I27" s="163"/>
      <c r="J27" s="163"/>
    </row>
    <row r="28" spans="1:10">
      <c r="A28" s="163"/>
      <c r="B28" s="171" t="s">
        <v>33</v>
      </c>
      <c r="C28" s="172">
        <v>840</v>
      </c>
      <c r="D28" s="172">
        <v>757.75</v>
      </c>
      <c r="E28" s="172">
        <v>900</v>
      </c>
      <c r="F28" s="170"/>
      <c r="G28" s="170"/>
      <c r="H28" s="170"/>
      <c r="I28" s="163"/>
      <c r="J28" s="163"/>
    </row>
    <row r="29" spans="1:10" ht="26">
      <c r="A29" s="163"/>
      <c r="B29" s="160" t="s">
        <v>118</v>
      </c>
      <c r="C29" s="159">
        <v>1420</v>
      </c>
      <c r="D29" s="159">
        <v>1443</v>
      </c>
      <c r="E29" s="159">
        <v>1025</v>
      </c>
      <c r="F29" s="170"/>
      <c r="G29" s="170"/>
      <c r="H29" s="170"/>
      <c r="I29" s="163"/>
      <c r="J29" s="163"/>
    </row>
    <row r="30" spans="1:10">
      <c r="A30" s="163"/>
      <c r="B30" s="17"/>
      <c r="C30" s="163"/>
      <c r="D30" s="163"/>
      <c r="E30" s="163"/>
      <c r="F30" s="163"/>
      <c r="G30" s="163"/>
      <c r="H30" s="163"/>
      <c r="I30" s="163"/>
      <c r="J30" s="163"/>
    </row>
    <row r="31" spans="1:10">
      <c r="A31" s="19" t="s">
        <v>119</v>
      </c>
      <c r="B31" s="19"/>
      <c r="C31" s="163"/>
      <c r="D31" s="163"/>
      <c r="E31" s="163"/>
      <c r="F31" s="163"/>
      <c r="G31" s="163"/>
      <c r="H31" s="163"/>
      <c r="I31" s="163"/>
      <c r="J31" s="163"/>
    </row>
    <row r="32" spans="1:10" ht="14.25" customHeight="1">
      <c r="A32" s="421" t="s">
        <v>120</v>
      </c>
      <c r="B32" s="421"/>
      <c r="C32" s="421"/>
      <c r="D32" s="421"/>
      <c r="E32" s="421"/>
      <c r="F32" s="421"/>
      <c r="G32" s="421"/>
      <c r="H32" s="421"/>
      <c r="I32" s="421"/>
      <c r="J32" s="421"/>
    </row>
    <row r="33" spans="1:11" ht="22.5" customHeight="1">
      <c r="A33" s="421"/>
      <c r="B33" s="421"/>
      <c r="C33" s="421"/>
      <c r="D33" s="421"/>
      <c r="E33" s="421"/>
      <c r="F33" s="421"/>
      <c r="G33" s="421"/>
      <c r="H33" s="421"/>
      <c r="I33" s="421"/>
      <c r="J33" s="421"/>
      <c r="K33" s="163"/>
    </row>
    <row r="36" spans="1:11" s="74" customFormat="1">
      <c r="A36" s="422" t="s">
        <v>407</v>
      </c>
      <c r="B36" s="422"/>
      <c r="C36" s="422"/>
      <c r="D36" s="422"/>
      <c r="E36" s="422"/>
      <c r="F36" s="422"/>
      <c r="G36" s="422"/>
      <c r="H36" s="422"/>
      <c r="I36" s="422"/>
      <c r="J36" s="422"/>
    </row>
    <row r="39" spans="1:11" ht="72" customHeight="1">
      <c r="A39" s="420" t="s">
        <v>445</v>
      </c>
      <c r="B39" s="420"/>
      <c r="C39" s="420"/>
      <c r="D39" s="420"/>
      <c r="E39" s="420"/>
      <c r="F39" s="420"/>
      <c r="G39" s="420"/>
      <c r="H39" s="420"/>
      <c r="I39" s="420"/>
      <c r="J39" s="163"/>
      <c r="K39" s="163"/>
    </row>
    <row r="40" spans="1:11">
      <c r="A40" s="163" t="s">
        <v>121</v>
      </c>
      <c r="B40" s="163"/>
      <c r="C40" s="163"/>
      <c r="D40" s="163"/>
      <c r="E40" s="163"/>
      <c r="F40" s="163"/>
      <c r="G40" s="163"/>
      <c r="H40" s="163"/>
      <c r="I40" s="163"/>
      <c r="J40" s="163"/>
      <c r="K40" s="163"/>
    </row>
    <row r="41" spans="1:11" ht="36" customHeight="1">
      <c r="A41" s="420" t="s">
        <v>122</v>
      </c>
      <c r="B41" s="420"/>
      <c r="C41" s="420"/>
      <c r="D41" s="420"/>
      <c r="E41" s="420"/>
      <c r="F41" s="420"/>
      <c r="G41" s="420"/>
      <c r="H41" s="420"/>
      <c r="I41" s="420"/>
      <c r="J41" s="420"/>
      <c r="K41" s="420"/>
    </row>
    <row r="42" spans="1:11" ht="36" customHeight="1">
      <c r="A42" s="164"/>
      <c r="B42" t="s">
        <v>371</v>
      </c>
      <c r="C42" s="174" t="s">
        <v>111</v>
      </c>
      <c r="D42" s="174" t="s">
        <v>112</v>
      </c>
      <c r="E42" s="174" t="s">
        <v>113</v>
      </c>
      <c r="F42" s="174" t="s">
        <v>372</v>
      </c>
      <c r="G42" s="177" t="s">
        <v>94</v>
      </c>
      <c r="J42" s="189"/>
      <c r="K42" s="189"/>
    </row>
    <row r="43" spans="1:11" ht="26">
      <c r="A43" s="165" t="s">
        <v>38</v>
      </c>
      <c r="B43" s="175"/>
      <c r="C43" s="175">
        <v>700</v>
      </c>
      <c r="D43" s="175">
        <v>700</v>
      </c>
      <c r="E43" s="175">
        <v>700</v>
      </c>
      <c r="F43" s="264"/>
      <c r="G43" s="176">
        <v>54587</v>
      </c>
      <c r="J43" s="52"/>
      <c r="K43" s="175"/>
    </row>
    <row r="44" spans="1:11">
      <c r="A44" s="167" t="s">
        <v>35</v>
      </c>
      <c r="B44" s="267"/>
      <c r="C44" s="166">
        <v>863.48</v>
      </c>
      <c r="D44" s="166">
        <v>740</v>
      </c>
      <c r="E44" s="166">
        <v>720</v>
      </c>
      <c r="F44" s="267"/>
      <c r="G44" s="176">
        <v>63389</v>
      </c>
      <c r="J44" s="52"/>
      <c r="K44" s="175"/>
    </row>
    <row r="45" spans="1:11">
      <c r="A45" s="171" t="s">
        <v>33</v>
      </c>
      <c r="B45" s="172">
        <v>840</v>
      </c>
      <c r="C45" s="172">
        <v>840</v>
      </c>
      <c r="D45" s="172">
        <v>757.75</v>
      </c>
      <c r="E45" s="172">
        <v>900</v>
      </c>
      <c r="F45" s="172">
        <v>900</v>
      </c>
      <c r="G45" s="179">
        <v>64626</v>
      </c>
      <c r="J45" s="52"/>
      <c r="K45" s="175"/>
    </row>
    <row r="46" spans="1:11">
      <c r="A46" s="167" t="s">
        <v>34</v>
      </c>
      <c r="B46" s="267"/>
      <c r="C46" s="166">
        <v>760</v>
      </c>
      <c r="D46" s="166">
        <v>740</v>
      </c>
      <c r="E46" s="166">
        <v>700</v>
      </c>
      <c r="F46" s="267"/>
      <c r="G46" s="176">
        <v>68531</v>
      </c>
      <c r="H46" s="163"/>
      <c r="I46" s="163"/>
      <c r="J46" s="52"/>
      <c r="K46" s="175"/>
    </row>
    <row r="47" spans="1:11">
      <c r="A47" s="165" t="s">
        <v>31</v>
      </c>
      <c r="B47" s="267"/>
      <c r="C47" s="166">
        <v>840</v>
      </c>
      <c r="D47" s="166">
        <v>840</v>
      </c>
      <c r="E47" s="166">
        <v>800</v>
      </c>
      <c r="F47" s="267"/>
      <c r="G47" s="176">
        <v>69980</v>
      </c>
      <c r="H47" s="163"/>
      <c r="I47" s="163"/>
      <c r="J47" s="52"/>
      <c r="K47" s="175"/>
    </row>
    <row r="48" spans="1:11">
      <c r="A48" s="168" t="s">
        <v>32</v>
      </c>
      <c r="B48" s="267"/>
      <c r="C48" s="166">
        <v>1040</v>
      </c>
      <c r="D48" s="166">
        <v>909</v>
      </c>
      <c r="E48" s="166">
        <v>737</v>
      </c>
      <c r="F48" s="267"/>
      <c r="G48" s="176">
        <v>73672</v>
      </c>
      <c r="H48" s="163"/>
      <c r="I48" s="163"/>
      <c r="J48" s="52"/>
      <c r="K48" s="175"/>
    </row>
    <row r="49" spans="1:11">
      <c r="A49" s="167" t="s">
        <v>30</v>
      </c>
      <c r="B49" s="267"/>
      <c r="C49" s="166">
        <v>900</v>
      </c>
      <c r="D49" s="166">
        <v>810</v>
      </c>
      <c r="E49" s="166">
        <v>723</v>
      </c>
      <c r="F49" s="267"/>
      <c r="G49" s="176">
        <v>76093</v>
      </c>
      <c r="H49" s="163"/>
      <c r="I49" s="163"/>
      <c r="J49" s="52"/>
      <c r="K49" s="175"/>
    </row>
    <row r="50" spans="1:11">
      <c r="A50" s="167" t="s">
        <v>114</v>
      </c>
      <c r="B50" s="267"/>
      <c r="C50" s="166">
        <v>900</v>
      </c>
      <c r="D50" s="166">
        <v>900</v>
      </c>
      <c r="E50" s="166">
        <v>760</v>
      </c>
      <c r="F50" s="267"/>
      <c r="G50" s="176">
        <v>77040</v>
      </c>
      <c r="H50" s="163"/>
      <c r="I50" s="163"/>
      <c r="J50" s="52"/>
      <c r="K50" s="175"/>
    </row>
    <row r="51" spans="1:11">
      <c r="A51" s="165" t="s">
        <v>36</v>
      </c>
      <c r="B51" s="267"/>
      <c r="C51" s="166">
        <v>825</v>
      </c>
      <c r="D51" s="166">
        <v>757.75</v>
      </c>
      <c r="E51" s="166">
        <v>725</v>
      </c>
      <c r="F51" s="267"/>
      <c r="G51" s="176">
        <v>78808</v>
      </c>
      <c r="H51" s="163"/>
      <c r="I51" s="163"/>
      <c r="J51" s="52"/>
      <c r="K51" s="175"/>
    </row>
    <row r="52" spans="1:11">
      <c r="A52" s="167" t="s">
        <v>29</v>
      </c>
      <c r="B52" s="267"/>
      <c r="C52" s="166">
        <v>1384</v>
      </c>
      <c r="D52" s="166">
        <v>1184</v>
      </c>
      <c r="E52" s="166">
        <v>1000</v>
      </c>
      <c r="F52" s="267"/>
      <c r="G52" s="176">
        <v>79492</v>
      </c>
      <c r="H52" s="163"/>
      <c r="I52" s="163"/>
      <c r="J52" s="52"/>
      <c r="K52" s="175"/>
    </row>
    <row r="53" spans="1:11">
      <c r="A53" s="167" t="s">
        <v>28</v>
      </c>
      <c r="B53" s="267"/>
      <c r="C53" s="166">
        <v>1050</v>
      </c>
      <c r="D53" s="166">
        <v>950</v>
      </c>
      <c r="E53" s="166">
        <v>820</v>
      </c>
      <c r="F53" s="267"/>
      <c r="G53" s="176">
        <v>80339</v>
      </c>
      <c r="H53" s="163"/>
      <c r="I53" s="163"/>
      <c r="J53" s="52"/>
      <c r="K53" s="175"/>
    </row>
    <row r="54" spans="1:11">
      <c r="A54" s="167" t="s">
        <v>27</v>
      </c>
      <c r="B54" s="267"/>
      <c r="C54" s="166">
        <v>1125.8</v>
      </c>
      <c r="D54" s="166">
        <v>996</v>
      </c>
      <c r="E54" s="166">
        <v>775</v>
      </c>
      <c r="F54" s="267"/>
      <c r="G54" s="176">
        <v>84479</v>
      </c>
      <c r="H54" s="163"/>
      <c r="I54" s="163"/>
      <c r="J54" s="52"/>
      <c r="K54" s="175"/>
    </row>
    <row r="55" spans="1:11">
      <c r="A55" s="167" t="s">
        <v>22</v>
      </c>
      <c r="B55" s="267"/>
      <c r="C55" s="166">
        <v>1216</v>
      </c>
      <c r="D55" s="166">
        <v>1120</v>
      </c>
      <c r="E55" s="166">
        <v>860</v>
      </c>
      <c r="F55" s="267"/>
      <c r="G55" s="176">
        <v>88797</v>
      </c>
      <c r="H55" s="163"/>
      <c r="I55" s="163"/>
      <c r="J55" s="52"/>
      <c r="K55" s="175"/>
    </row>
    <row r="56" spans="1:11" ht="26">
      <c r="A56" s="167" t="s">
        <v>26</v>
      </c>
      <c r="B56" s="267"/>
      <c r="C56" s="166">
        <v>1081</v>
      </c>
      <c r="D56" s="166">
        <v>975</v>
      </c>
      <c r="E56" s="166">
        <v>834</v>
      </c>
      <c r="F56" s="267"/>
      <c r="G56" s="176">
        <v>89447</v>
      </c>
      <c r="H56" s="163"/>
      <c r="I56" s="163"/>
      <c r="J56" s="52"/>
      <c r="K56" s="175"/>
    </row>
    <row r="57" spans="1:11">
      <c r="A57" s="167" t="s">
        <v>25</v>
      </c>
      <c r="B57" s="267"/>
      <c r="C57" s="166">
        <v>1125</v>
      </c>
      <c r="D57" s="166">
        <v>1020</v>
      </c>
      <c r="E57" s="166">
        <v>900</v>
      </c>
      <c r="F57" s="267"/>
      <c r="G57" s="176">
        <v>93418</v>
      </c>
      <c r="H57" s="163"/>
      <c r="I57" s="163"/>
      <c r="J57" s="52"/>
      <c r="K57" s="175"/>
    </row>
    <row r="58" spans="1:11">
      <c r="A58" s="167" t="s">
        <v>21</v>
      </c>
      <c r="B58" s="267"/>
      <c r="C58" s="166">
        <v>956.25</v>
      </c>
      <c r="D58" s="166">
        <v>910</v>
      </c>
      <c r="E58" s="166">
        <v>800</v>
      </c>
      <c r="F58" s="267"/>
      <c r="G58" s="176">
        <v>101130</v>
      </c>
      <c r="H58" s="163"/>
      <c r="I58" s="163"/>
      <c r="J58" s="36"/>
      <c r="K58" s="135"/>
    </row>
    <row r="59" spans="1:11" ht="26">
      <c r="A59" s="167" t="s">
        <v>24</v>
      </c>
      <c r="B59" s="267"/>
      <c r="C59" s="166">
        <v>1250</v>
      </c>
      <c r="D59" s="166">
        <v>1020</v>
      </c>
      <c r="E59" s="166">
        <v>989</v>
      </c>
      <c r="F59" s="267"/>
      <c r="G59" s="176">
        <v>102870</v>
      </c>
      <c r="H59" s="163"/>
      <c r="I59" s="163"/>
      <c r="J59" s="52"/>
      <c r="K59" s="175"/>
    </row>
    <row r="60" spans="1:11">
      <c r="A60" s="167" t="s">
        <v>23</v>
      </c>
      <c r="B60" s="166"/>
      <c r="C60" s="166">
        <v>1270</v>
      </c>
      <c r="D60" s="166">
        <v>1100</v>
      </c>
      <c r="E60" s="166">
        <v>945</v>
      </c>
      <c r="F60" s="166"/>
      <c r="G60" s="176">
        <v>108827</v>
      </c>
      <c r="H60" s="163"/>
      <c r="I60" s="163"/>
      <c r="J60" s="52"/>
      <c r="K60" s="175"/>
    </row>
    <row r="61" spans="1:11">
      <c r="A61" s="168" t="s">
        <v>20</v>
      </c>
      <c r="B61" s="267"/>
      <c r="C61" s="166">
        <v>1000</v>
      </c>
      <c r="D61" s="166">
        <v>970</v>
      </c>
      <c r="E61" s="166">
        <v>945</v>
      </c>
      <c r="F61" s="267"/>
      <c r="G61" s="176">
        <v>111587</v>
      </c>
      <c r="H61" s="163"/>
      <c r="I61" s="163"/>
      <c r="J61" s="52"/>
      <c r="K61" s="175"/>
    </row>
    <row r="62" spans="1:11" ht="26">
      <c r="A62" s="167" t="s">
        <v>115</v>
      </c>
      <c r="B62" s="267"/>
      <c r="C62" s="166">
        <v>1420</v>
      </c>
      <c r="D62" s="166">
        <v>1443</v>
      </c>
      <c r="E62" s="166">
        <v>835</v>
      </c>
      <c r="F62" s="267"/>
      <c r="G62" s="176">
        <v>116115</v>
      </c>
      <c r="H62" s="163"/>
      <c r="I62" s="163"/>
      <c r="J62" s="52"/>
      <c r="K62" s="175"/>
    </row>
    <row r="63" spans="1:11">
      <c r="A63" s="167" t="s">
        <v>19</v>
      </c>
      <c r="B63" s="267"/>
      <c r="C63" s="166">
        <v>1375</v>
      </c>
      <c r="D63" s="166">
        <v>1154</v>
      </c>
      <c r="E63" s="166">
        <v>1025</v>
      </c>
      <c r="F63" s="267"/>
      <c r="G63" s="176">
        <v>116283</v>
      </c>
      <c r="H63" s="163"/>
      <c r="I63" s="163"/>
      <c r="J63" s="52"/>
      <c r="K63" s="175"/>
    </row>
    <row r="64" spans="1:11" ht="26">
      <c r="A64" s="169" t="s">
        <v>116</v>
      </c>
      <c r="B64" s="267"/>
      <c r="C64" s="170">
        <v>1044</v>
      </c>
      <c r="D64" s="170">
        <v>952</v>
      </c>
      <c r="E64" s="170">
        <v>833</v>
      </c>
      <c r="F64" s="267"/>
      <c r="G64" s="178">
        <v>85751</v>
      </c>
      <c r="H64" s="163"/>
      <c r="I64" s="163"/>
      <c r="J64" s="77"/>
      <c r="K64" s="78"/>
    </row>
    <row r="65" spans="10:11">
      <c r="J65" s="77"/>
      <c r="K65" s="170"/>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2021-02-14T15:12:21Z</dcterms:modified>
</cp:coreProperties>
</file>