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O48" i="7" l="1"/>
  <c r="M48" i="7"/>
  <c r="O49" i="7"/>
  <c r="M49" i="7"/>
  <c r="O47" i="7"/>
  <c r="M47" i="7"/>
  <c r="O84" i="7"/>
  <c r="O80" i="7"/>
  <c r="O63" i="7"/>
  <c r="O75" i="7"/>
  <c r="O52" i="7"/>
  <c r="O70" i="7"/>
  <c r="O77" i="7"/>
  <c r="O67" i="7"/>
  <c r="O51" i="7"/>
  <c r="O78" i="7"/>
  <c r="O82" i="7"/>
  <c r="O62" i="7"/>
  <c r="O54" i="7"/>
  <c r="O73" i="7"/>
  <c r="O74" i="7"/>
  <c r="O83" i="7"/>
  <c r="O86" i="7"/>
  <c r="O57" i="7"/>
  <c r="O69" i="7"/>
  <c r="O55" i="7"/>
  <c r="O53" i="7"/>
  <c r="O58" i="7"/>
  <c r="O65" i="7"/>
  <c r="O72" i="7"/>
  <c r="O61" i="7"/>
  <c r="O64" i="7"/>
  <c r="O81" i="7"/>
  <c r="O79" i="7"/>
  <c r="O71" i="7"/>
  <c r="O85" i="7"/>
  <c r="O66" i="7"/>
  <c r="O76" i="7"/>
  <c r="O60" i="7"/>
  <c r="O68" i="7"/>
  <c r="O56" i="7"/>
  <c r="O50" i="7"/>
  <c r="O59" i="7"/>
  <c r="M84" i="7"/>
  <c r="M80" i="7"/>
  <c r="M63" i="7"/>
  <c r="M75" i="7"/>
  <c r="M52" i="7"/>
  <c r="M70" i="7"/>
  <c r="M77" i="7"/>
  <c r="M67" i="7"/>
  <c r="M51" i="7"/>
  <c r="M78" i="7"/>
  <c r="M82" i="7"/>
  <c r="M62" i="7"/>
  <c r="M54" i="7"/>
  <c r="M73" i="7"/>
  <c r="M74" i="7"/>
  <c r="M83" i="7"/>
  <c r="M86" i="7"/>
  <c r="M57" i="7"/>
  <c r="M69" i="7"/>
  <c r="M55" i="7"/>
  <c r="M53" i="7"/>
  <c r="M58" i="7"/>
  <c r="M65" i="7"/>
  <c r="M72" i="7"/>
  <c r="M61" i="7"/>
  <c r="M64" i="7"/>
  <c r="M81" i="7"/>
  <c r="M79" i="7"/>
  <c r="M71" i="7"/>
  <c r="M85" i="7"/>
  <c r="M66" i="7"/>
  <c r="M76" i="7"/>
  <c r="M60" i="7"/>
  <c r="M68" i="7"/>
  <c r="M56" i="7"/>
  <c r="M50" i="7"/>
  <c r="M59" i="7"/>
  <c r="E76" i="1"/>
  <c r="E56" i="1"/>
  <c r="E71" i="1"/>
  <c r="E52" i="1"/>
  <c r="E49" i="1"/>
  <c r="E79" i="1"/>
  <c r="E72" i="1"/>
  <c r="E62" i="1"/>
  <c r="E51" i="1"/>
  <c r="E59" i="1"/>
  <c r="E64" i="1"/>
  <c r="E63" i="1"/>
  <c r="E80" i="1"/>
  <c r="E57" i="1"/>
  <c r="E65" i="1"/>
  <c r="E73" i="1"/>
  <c r="E60" i="1"/>
  <c r="E69" i="1"/>
  <c r="E61" i="1"/>
  <c r="E77" i="1"/>
  <c r="E50" i="1"/>
  <c r="E66" i="1"/>
  <c r="E58" i="1"/>
  <c r="E74" i="1"/>
  <c r="E55" i="1"/>
  <c r="E78" i="1"/>
  <c r="E53" i="1"/>
  <c r="E70" i="1"/>
  <c r="E75" i="1"/>
  <c r="E54" i="1"/>
  <c r="E47" i="1"/>
  <c r="E48" i="1"/>
  <c r="E46" i="1"/>
  <c r="E68" i="1"/>
  <c r="E67" i="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E53" i="11"/>
  <c r="E54" i="11"/>
  <c r="F55" i="11"/>
  <c r="E56" i="11"/>
  <c r="E57" i="11"/>
  <c r="E68" i="11"/>
  <c r="E59" i="11"/>
  <c r="E58" i="11"/>
  <c r="E60" i="11"/>
  <c r="E61" i="11"/>
  <c r="E62" i="11"/>
  <c r="E63" i="11"/>
  <c r="E64" i="11"/>
  <c r="E65" i="11"/>
  <c r="E66" i="11"/>
  <c r="E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<sst xmlns="http://schemas.openxmlformats.org/spreadsheetml/2006/main" count="2604" uniqueCount="651">
  <si>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</si>
  <si>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</si>
  <si>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</si>
  <si>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</si>
  <si>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</si>
  <si>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</si>
  <si>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</si>
  <si>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</si>
  <si>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</si>
  <si>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</si>
  <si>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</si>
  <si>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</si>
  <si>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</si>
  <si>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</si>
  <si>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</si>
  <si>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</si>
  <si>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</si>
  <si>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</si>
  <si>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</si>
  <si>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</si>
  <si>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</si>
  <si>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</si>
  <si>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</si>
  <si>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</si>
  <si>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</si>
  <si>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</si>
  <si>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</si>
  <si>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</si>
  <si>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</si>
  <si>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</si>
  <si>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</si>
  <si>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</si>
  <si>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</si>
  <si>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</si>
  <si>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</si>
  <si>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</si>
  <si>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</si>
  <si>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</si>
  <si>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</si>
  <si>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</si>
  <si>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</si>
  <si>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</si>
  <si>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</si>
  <si>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</si>
  <si>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</si>
  <si>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</si>
  <si>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</si>
  <si>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</si>
  <si>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</si>
  <si>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</si>
  <si>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</si>
  <si>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</si>
  <si>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</si>
  <si>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</si>
  <si>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</si>
  <si>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</si>
  <si>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</si>
  <si>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</si>
  <si>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</si>
  <si>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</si>
  <si>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</si>
  <si>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</si>
  <si>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</si>
  <si>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</si>
  <si>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</si>
  <si>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</si>
  <si>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</si>
  <si>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</si>
  <si>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</si>
  <si>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</si>
  <si>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</si>
  <si>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</si>
  <si>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</si>
  <si>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</si>
  <si>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</si>
  <si>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</si>
  <si>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</si>
  <si>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</si>
  <si>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</si>
  <si>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</si>
  <si>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</si>
  <si>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</si>
  <si>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</si>
  <si>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</si>
  <si>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</si>
  <si>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</si>
  <si>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</si>
  <si>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</si>
  <si>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</si>
  <si>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</si>
  <si>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</si>
  <si>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</si>
  <si>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</si>
  <si>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</si>
  <si>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</si>
  <si>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</si>
  <si>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</si>
  <si>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</si>
  <si>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</si>
  <si>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</si>
  <si>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</si>
  <si>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</si>
  <si>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</si>
  <si>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</si>
  <si>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13-15%</t>
  </si>
  <si>
    <t>15-18%</t>
  </si>
  <si>
    <t>21-22%</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</si>
  <si>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</si>
  <si>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</si>
  <si>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</si>
  <si>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</si>
  <si>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</si>
  <si>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</si>
  <si>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</si>
  <si>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</si>
  <si>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</si>
  <si>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</si>
  <si>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</si>
  <si>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</si>
  <si>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</si>
  <si>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</si>
  <si>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</si>
  <si>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</si>
  <si>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</si>
  <si>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</si>
  <si>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</si>
  <si>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</si>
  <si>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</si>
  <si>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</si>
  <si>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</si>
  <si>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</si>
  <si>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</si>
  <si>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</si>
  <si>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</si>
  <si>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</si>
  <si>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</si>
  <si>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</si>
  <si>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</si>
  <si>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</si>
  <si>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</si>
  <si>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</si>
  <si>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</si>
  <si>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</si>
  <si>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</si>
  <si>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</si>
  <si>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</si>
  <si>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</si>
  <si>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</si>
  <si>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</si>
  <si>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</si>
  <si>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</si>
  <si>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</si>
  <si>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</si>
  <si>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</si>
  <si>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</si>
  <si>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</si>
  <si>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</si>
  <si>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</si>
  <si>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</si>
  <si>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</si>
  <si>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</si>
  <si>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</si>
  <si>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</si>
  <si>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</si>
  <si>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</si>
  <si>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</si>
  <si>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</si>
  <si>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</si>
  <si>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</si>
  <si>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</si>
  <si>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</si>
  <si>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</si>
  <si>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</si>
  <si>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</si>
  <si>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</si>
  <si>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</si>
  <si>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</si>
  <si>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</si>
  <si>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</si>
  <si>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</si>
  <si>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</si>
  <si>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</si>
  <si>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</si>
  <si>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</si>
  <si>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</si>
  <si>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</si>
  <si>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</si>
  <si>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</si>
  <si>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</si>
  <si>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</si>
  <si>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</si>
  <si>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</si>
  <si>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</si>
  <si>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</si>
  <si>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</si>
  <si>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</si>
  <si>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</si>
  <si>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</si>
  <si>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</si>
  <si>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</si>
  <si>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</si>
  <si>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</si>
  <si>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</si>
  <si>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</si>
  <si>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</si>
  <si>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</si>
  <si>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</si>
  <si>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</si>
  <si>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</si>
  <si>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</si>
  <si>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</si>
  <si>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</si>
  <si>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</si>
  <si>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</si>
  <si>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</si>
  <si>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</si>
  <si>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</si>
  <si>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</si>
  <si>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</si>
  <si>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</si>
  <si>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</si>
  <si>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</si>
  <si>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</si>
  <si>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</si>
  <si>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</si>
  <si>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</si>
  <si>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</si>
  <si>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</si>
  <si>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</si>
  <si>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</si>
  <si>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</si>
  <si>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</si>
  <si>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</si>
  <si>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</si>
  <si>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</si>
  <si>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</si>
  <si>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</si>
  <si>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</si>
  <si>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</si>
  <si>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</si>
  <si>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</si>
  <si>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</si>
  <si>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</si>
  <si>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</si>
  <si>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</si>
  <si>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</si>
  <si>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</si>
  <si>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</si>
  <si>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</si>
  <si>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</si>
  <si>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</si>
  <si>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</si>
  <si>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</si>
  <si>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</si>
  <si>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</si>
  <si>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</si>
  <si>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</si>
  <si>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</si>
  <si>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</si>
  <si>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</si>
  <si>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</si>
  <si>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</si>
  <si>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</si>
  <si>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</si>
  <si>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</si>
  <si>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</si>
  <si>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</si>
  <si>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</si>
  <si>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</si>
  <si>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</si>
  <si>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</si>
  <si>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</si>
  <si>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</si>
  <si>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</si>
  <si>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</si>
  <si>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</si>
  <si>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</si>
  <si>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</si>
  <si>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</si>
  <si>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</si>
  <si>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</si>
  <si>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</si>
  <si>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</si>
  <si>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</si>
  <si>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Camden Total</t>
  </si>
  <si>
    <t>0.1 Camden County Basic Needs Overview</t>
  </si>
  <si>
    <t>0.2 Camden County Service Needs Overview</t>
  </si>
  <si>
    <t>Camden County</t>
  </si>
  <si>
    <t>11.4. Camden county juvenile arrest rate, 2012-2016</t>
  </si>
  <si>
    <t>14.1. Camden county mental health services (programs), 2017</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</si>
  <si>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</si>
  <si>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Audubon borough</t>
  </si>
  <si>
    <t>Audubon Park borough</t>
  </si>
  <si>
    <t>Barrington bourough</t>
  </si>
  <si>
    <t>Bellmawr borough</t>
  </si>
  <si>
    <t>Berlin township</t>
  </si>
  <si>
    <t>Camden City</t>
  </si>
  <si>
    <t>Cherry Hill township</t>
  </si>
  <si>
    <t>Clementon borough</t>
  </si>
  <si>
    <t>Chesilhurst borough</t>
  </si>
  <si>
    <t>Brooklawn borough</t>
  </si>
  <si>
    <t>Collingswood borough</t>
  </si>
  <si>
    <t>Gibbsboro borough</t>
  </si>
  <si>
    <t>Gloucester township</t>
  </si>
  <si>
    <t>Gloucester City</t>
  </si>
  <si>
    <t>Haddon township</t>
  </si>
  <si>
    <t>Haddonfield borough</t>
  </si>
  <si>
    <t>Haddon Heights borough</t>
  </si>
  <si>
    <t>Hi-Nella borough</t>
  </si>
  <si>
    <t>Laurel Springs borough</t>
  </si>
  <si>
    <t>Lawnside borough</t>
  </si>
  <si>
    <t>Lindenwold borough</t>
  </si>
  <si>
    <t>Magnolia borough</t>
  </si>
  <si>
    <t>Oaklyn borough</t>
  </si>
  <si>
    <t>Pennsauken township</t>
  </si>
  <si>
    <t>Pine Hill borough</t>
  </si>
  <si>
    <t>Pine Valley borough</t>
  </si>
  <si>
    <t>Runnemede borough</t>
  </si>
  <si>
    <t>Somerdale borough</t>
  </si>
  <si>
    <t>Stratford borough</t>
  </si>
  <si>
    <t>Tavistock borough</t>
  </si>
  <si>
    <t>Vorhees township</t>
  </si>
  <si>
    <t>Waterford township</t>
  </si>
  <si>
    <t>Winslow township</t>
  </si>
  <si>
    <t>Woodlynne borough</t>
  </si>
  <si>
    <t>Berlin borough</t>
  </si>
  <si>
    <t>Merchantville borough</t>
  </si>
  <si>
    <t>Mount Ephraim borough</t>
  </si>
  <si>
    <t xml:space="preserve">Info: Includes families where the child (&lt;18) is related to the householder. </t>
  </si>
  <si>
    <t>19-20%</t>
  </si>
  <si>
    <t>20-21%</t>
  </si>
  <si>
    <t>21-23%</t>
  </si>
  <si>
    <t>20-22%</t>
  </si>
  <si>
    <t>Audubon park borough</t>
  </si>
  <si>
    <t>Barrington borough</t>
  </si>
  <si>
    <t>Camden city</t>
  </si>
  <si>
    <t>Cherry hill township</t>
  </si>
  <si>
    <t>N</t>
  </si>
  <si>
    <t>Info: Annual data available.</t>
  </si>
  <si>
    <t>Gloucester City city</t>
  </si>
  <si>
    <t>Voorhees township</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</si>
  <si>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</si>
  <si>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</si>
  <si>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</si>
  <si>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</si>
  <si>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</si>
  <si>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</si>
  <si>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</si>
  <si>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</si>
  <si>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</si>
  <si>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</si>
  <si>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</si>
  <si>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</si>
  <si>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</si>
  <si>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</si>
  <si>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</si>
  <si>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</si>
  <si>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</si>
  <si>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</si>
  <si>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</si>
  <si>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10.6 Median income ($) by sex: national, state, and county comparison</t>
  </si>
  <si>
    <t>Copy County 2</t>
  </si>
  <si>
    <t>1.11. Children (#) per age category in NJ (by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</si>
  <si>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</si>
  <si>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</si>
  <si>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</si>
  <si>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</si>
  <si>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</si>
  <si>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</si>
  <si>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</si>
  <si>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</si>
  <si>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19%</t>
  </si>
  <si>
    <t>Infant County Copy</t>
  </si>
  <si>
    <t xml:space="preserve">PreK County Copy </t>
  </si>
  <si>
    <t>US avg. 5.7%</t>
  </si>
  <si>
    <t>Children County Copy</t>
  </si>
  <si>
    <t>Adults County Copy</t>
  </si>
  <si>
    <t>NJ Median 4.0%</t>
  </si>
  <si>
    <t>Males Copy County</t>
  </si>
  <si>
    <t>Female Copy County</t>
  </si>
  <si>
    <t>NJ Rate 10</t>
  </si>
  <si>
    <t>NJ % change -12%</t>
  </si>
  <si>
    <t>NJ Overall 12.1%</t>
  </si>
  <si>
    <t>Camden County avg 79.5</t>
  </si>
  <si>
    <t>NJ Overall 14.8%</t>
  </si>
  <si>
    <t>Copy County</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</si>
  <si>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</si>
  <si>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</si>
  <si>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</si>
  <si>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</si>
  <si>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</si>
  <si>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</si>
  <si>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</si>
  <si>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</si>
  <si>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</si>
  <si>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</si>
  <si>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</si>
  <si>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</si>
  <si>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</si>
  <si>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</si>
  <si>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</si>
  <si>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</si>
  <si>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</si>
  <si>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</si>
  <si>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</si>
  <si>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</si>
  <si>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 xml:space="preserve">Note: Per document: "All crime rates are based on permanent, year-round populations.  Comparisons of crime rates between individual municipalities should not be made without giving major consideration to the volume of seasonal population, transients, tourists, and labor forces." </t>
  </si>
  <si>
    <t>Immunization Rate Actual</t>
  </si>
  <si>
    <t>5.2 Households (%) with severe housing problems* over time, in county</t>
  </si>
  <si>
    <t>7.2. Median monthly child care cost of center-based care by age of child compared with median ousehold income, by county</t>
  </si>
  <si>
    <t>15. Education</t>
  </si>
  <si>
    <t>6.3 Children (#) receiving free or reduced lunch, in county</t>
  </si>
  <si>
    <t xml:space="preserve">6.4 Children (#) receiving NJ SNAP supplemental nutritional assistance, in county </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</si>
  <si>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</si>
  <si>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</si>
  <si>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</si>
  <si>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</si>
  <si>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</si>
  <si>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</si>
  <si>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</si>
  <si>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</si>
  <si>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</si>
  <si>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</si>
  <si>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</si>
  <si>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</si>
  <si>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</si>
  <si>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</si>
  <si>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</si>
  <si>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</si>
  <si>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</si>
  <si>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</si>
  <si>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</si>
  <si>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</si>
  <si>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</si>
  <si>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</si>
  <si>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</si>
  <si>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</si>
  <si>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</si>
  <si>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</si>
  <si>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</si>
  <si>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</si>
  <si>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</si>
  <si>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Criminal coercion</t>
  </si>
  <si>
    <t>Contempt of Court</t>
  </si>
  <si>
    <t>Other Crime Causing SBI</t>
  </si>
  <si>
    <t>--</t>
  </si>
  <si>
    <t>Cyber Harassment</t>
  </si>
  <si>
    <t>1.12. Children (#), by municipality</t>
  </si>
  <si>
    <t>11.5: Crime guns recovered (#) in NJ (by county), October 2020</t>
  </si>
  <si>
    <t>11.7: Municipalities in NJ with most crime guns recovered (#), October 2020</t>
  </si>
  <si>
    <t>12.4. Domestic violence offenses by type (#) in New Jersey, 2019</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</si>
  <si>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</si>
  <si>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</si>
  <si>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</si>
  <si>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</si>
  <si>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</si>
  <si>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Camden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</si>
  <si>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</si>
  <si>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</si>
  <si>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</si>
  <si>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</si>
  <si>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</si>
  <si>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</si>
  <si>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</si>
  <si>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</si>
  <si>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</si>
  <si>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</si>
  <si>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</si>
  <si>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</si>
  <si>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</si>
  <si>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</si>
  <si>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</si>
  <si>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</si>
  <si>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Camden county municipality poverty rate of families with children &lt; 18  (in the past 12 months), 2019</t>
  </si>
  <si>
    <t>Source: Selected economic characteristics. American Community Survey 5-yr estimates. 2019</t>
  </si>
  <si>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</si>
  <si>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</si>
  <si>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Camden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</si>
  <si>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</si>
  <si>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</si>
  <si>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 </t>
    </r>
  </si>
  <si>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</si>
  <si>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</si>
  <si>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</si>
  <si>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</si>
  <si>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</si>
  <si>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</si>
  <si>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</si>
  <si>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</si>
  <si>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</si>
  <si>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t>9.1. Proportion of NJ county minors with no health insurance coverage, 2019</t>
  </si>
  <si>
    <t>Source: 2019 data. Selected economic characteristics. American Community Survey 1-yr estimates. 2015-2019. American Community Survey.</t>
  </si>
  <si>
    <t>9.3. Proportion of Camden county municipality minors with no health insurance coverage, 2019</t>
  </si>
  <si>
    <t>Source: Selected economic characteristics. American Community Survey 5-yr estimates.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</si>
  <si>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</si>
  <si>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</si>
  <si>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</si>
  <si>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</si>
  <si>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</si>
  <si>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</si>
  <si>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</si>
  <si>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</si>
  <si>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Camden county average weekly wage by quarter, 2017-2019</t>
  </si>
  <si>
    <t xml:space="preserve">10.3. County level unemployment rates, October 2019-September 2020 (unadjusted) </t>
  </si>
  <si>
    <t>10.4 Median unemployment rates, Octobers 2019-September 2020, across counties</t>
  </si>
  <si>
    <t>10.5. NJ counties median Income by Sex, 2019</t>
  </si>
  <si>
    <t>Source: American Community Survey. Table DP03. Selected economic characteristics. 2019 American Community Survey, 1-yr estimates</t>
  </si>
  <si>
    <t>10.8 Camden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</si>
  <si>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</si>
  <si>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</si>
  <si>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</si>
  <si>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</si>
  <si>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</si>
  <si>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</si>
  <si>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</si>
  <si>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</si>
  <si>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</si>
  <si>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Camden county municipality, 2013-2019</t>
  </si>
  <si>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</si>
  <si>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</si>
  <si>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r>
      <rPr>
        <i/>
        <sz val="9"/>
        <color theme="1"/>
        <rFont val="Calibri"/>
        <family val="2"/>
        <scheme val="minor"/>
      </rPr>
      <t>Info</t>
    </r>
    <r>
      <rPr>
        <sz val="9"/>
        <color theme="1"/>
        <rFont val="Calibri"/>
        <family val="2"/>
        <scheme val="minor"/>
      </rPr>
      <t>:  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</si>
  <si>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</si>
  <si>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86,629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</si>
  <si>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</si>
  <si>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</si>
  <si>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</si>
  <si>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</si>
  <si>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</si>
  <si>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</si>
  <si>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</si>
  <si>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</si>
  <si>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</si>
  <si>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</si>
  <si>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</si>
  <si>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</si>
  <si>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</si>
  <si>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</si>
  <si>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</si>
  <si>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</si>
  <si>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NJ avg. 23%</t>
  </si>
  <si>
    <t>Copy County Total 2</t>
  </si>
  <si>
    <t>Sussex </t>
  </si>
  <si>
    <t>Cape May </t>
  </si>
  <si>
    <t>-</t>
  </si>
  <si>
    <t>NJ Median $85,751</t>
  </si>
  <si>
    <t>US Median $65,712</t>
  </si>
  <si>
    <t>17-19%</t>
  </si>
  <si>
    <t>24-26%</t>
  </si>
  <si>
    <t>Hunterdon </t>
  </si>
  <si>
    <t>Passaic  </t>
  </si>
  <si>
    <t>Gloucester city </t>
  </si>
  <si>
    <t>Oaklyn borough </t>
  </si>
  <si>
    <t>Camden County avg 28.9</t>
  </si>
  <si>
    <t> $  49,984 </t>
  </si>
  <si>
    <t> $  54,461 </t>
  </si>
  <si>
    <t> $  62,513 </t>
  </si>
  <si>
    <t> $  67,296 </t>
  </si>
  <si>
    <t> $  58,699 </t>
  </si>
  <si>
    <t> $  57,637 </t>
  </si>
  <si>
    <t> $  72,804 </t>
  </si>
  <si>
    <t> $     6,043 </t>
  </si>
  <si>
    <t> $        869 </t>
  </si>
  <si>
    <t> $  10,094 </t>
  </si>
  <si>
    <t> $     8,640 </t>
  </si>
  <si>
    <t> $     1,499 </t>
  </si>
  <si>
    <t> $     9,838 </t>
  </si>
  <si>
    <t> $     1,746 </t>
  </si>
  <si>
    <t> $     9,833 </t>
  </si>
  <si>
    <t> $     1,825 </t>
  </si>
  <si>
    <t> $     9,855 </t>
  </si>
  <si>
    <t> $     1,817 </t>
  </si>
  <si>
    <t> $  10,548 </t>
  </si>
  <si>
    <t> $     2,109 </t>
  </si>
  <si>
    <t> $     9,377 </t>
  </si>
  <si>
    <t> $  10,433 </t>
  </si>
  <si>
    <t> $     2,226 </t>
  </si>
  <si>
    <t> $     8,646 </t>
  </si>
  <si>
    <t> $  10,574 </t>
  </si>
  <si>
    <t> $     2,106 </t>
  </si>
  <si>
    <t> $  10,603 </t>
  </si>
  <si>
    <t> $     2,175 </t>
  </si>
  <si>
    <t> $  10,921 </t>
  </si>
  <si>
    <t> $  10,505 </t>
  </si>
  <si>
    <t> $     2,302 </t>
  </si>
  <si>
    <t> $     8,169 </t>
  </si>
  <si>
    <t> $  11,076 </t>
  </si>
  <si>
    <t> $     2,447 </t>
  </si>
  <si>
    <t> $     8,805 </t>
  </si>
  <si>
    <t> $  11,103 </t>
  </si>
  <si>
    <t> $     2,464 </t>
  </si>
  <si>
    <t> $     7,498 </t>
  </si>
  <si>
    <t> $  11,256 </t>
  </si>
  <si>
    <t> $     2,352 </t>
  </si>
  <si>
    <t> $  11,362 </t>
  </si>
  <si>
    <t> $     2,324 </t>
  </si>
  <si>
    <t> $  11,384 </t>
  </si>
  <si>
    <t> $     2,351 </t>
  </si>
  <si>
    <t> $  11,424 </t>
  </si>
  <si>
    <t> $     2,365 </t>
  </si>
  <si>
    <t> $  11,730 </t>
  </si>
  <si>
    <t> $     2,444 </t>
  </si>
  <si>
    <t> $  11,894 </t>
  </si>
  <si>
    <t> $     2,435 </t>
  </si>
  <si>
    <t> $  12,042 </t>
  </si>
  <si>
    <t> $     2,517 </t>
  </si>
  <si>
    <t> $  12,437 </t>
  </si>
  <si>
    <t> $     2,631 </t>
  </si>
  <si>
    <t> $  12,631 </t>
  </si>
  <si>
    <t> $     2,652 </t>
  </si>
  <si>
    <t>NJ avg. 4.3%</t>
  </si>
  <si>
    <t>Camden County avg 3.0</t>
  </si>
  <si>
    <t>NJ avg. 94.40%</t>
  </si>
  <si>
    <t>Gloucester </t>
  </si>
  <si>
    <t>Camden </t>
  </si>
  <si>
    <t>Hudson </t>
  </si>
  <si>
    <t>Essex </t>
  </si>
  <si>
    <t>Cumberland </t>
  </si>
  <si>
    <t>Criminal Sexual Contact</t>
  </si>
  <si>
    <t>Criminal Coercion</t>
  </si>
  <si>
    <t>Sexual Assault</t>
  </si>
  <si>
    <t>Terroristic Threats</t>
  </si>
  <si>
    <t xml:space="preserve">NJ -3% Change </t>
  </si>
  <si>
    <t>Camden county avg 11</t>
  </si>
  <si>
    <t>Camden County avg 14.4</t>
  </si>
  <si>
    <t>Camden median 70,451</t>
  </si>
  <si>
    <t>Under 3 years</t>
  </si>
  <si>
    <t>3 and 4 years</t>
  </si>
  <si>
    <t>5 years</t>
  </si>
  <si>
    <t>6 to 8 years</t>
  </si>
  <si>
    <t>9 to 11 years</t>
  </si>
  <si>
    <t>12 to 14 years</t>
  </si>
  <si>
    <t>15 to 17 years</t>
  </si>
  <si>
    <t>Total in households &lt;18</t>
  </si>
  <si>
    <t>Source: American Community Survey (US Census), 2019 data. CHILDREN CHARACTERISTICS, 2019 American Community Survey 5-Year Estimates. Table S0901 and Table B09001.</t>
  </si>
  <si>
    <t>US 14%</t>
  </si>
  <si>
    <t>NJ 10%</t>
  </si>
  <si>
    <t>US avg. 11.5%</t>
  </si>
  <si>
    <t>NJ avg. 8.7%</t>
  </si>
  <si>
    <t>US avg.27.6</t>
  </si>
  <si>
    <t>NJ avg. 33.1</t>
  </si>
  <si>
    <t>2018 Copy This County</t>
  </si>
  <si>
    <t>2019 Copy This County</t>
  </si>
  <si>
    <t>11. Community Safety</t>
  </si>
  <si>
    <t>NJ avg. 68%</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</si>
  <si>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</si>
  <si>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</si>
  <si>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</si>
  <si>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</si>
  <si>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</si>
  <si>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Sussex </t>
  </si>
  <si>
    <t xml:space="preserve">Passaic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</si>
</sst>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58">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11"/>
      <color rgb="FF000000"/>
      <name val="Calibri"/>
      <family val="2"/>
      <scheme val="minor"/>
    </font>
    <font>
      <sz val="10"/>
      <color rgb="FF333333"/>
      <name val="Calibri"/>
      <family val="2"/>
      <scheme val="minor"/>
    </font>
    <font>
      <b/>
      <sz val="10"/>
      <color rgb="FF333333"/>
      <name val="Calibri"/>
      <family val="2"/>
      <scheme val="minor"/>
    </font>
    <font>
      <sz val="10"/>
      <color rgb="FF333333"/>
      <name val="Arial"/>
      <family val="2"/>
    </font>
    <font>
      <sz val="10"/>
      <color theme="1"/>
      <name val="Arial"/>
      <family val="2"/>
    </font>
    <font>
      <b/>
      <sz val="10"/>
      <color theme="1"/>
      <name val="Arial"/>
      <family val="2"/>
    </font>
    <font>
      <b/>
      <sz val="10"/>
      <color rgb="FF333333"/>
      <name val="Arial"/>
      <family val="2"/>
    </font>
    <font>
      <sz val="9"/>
      <color theme="1"/>
      <name val="Arial"/>
      <family val="2"/>
    </font>
    <font>
      <sz val="14"/>
      <color theme="1"/>
      <name val="Calibri"/>
      <family val="2"/>
      <scheme val="minor"/>
    </font>
    <font>
      <sz val="12"/>
      <color theme="1"/>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s>
  <fills count="1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A7A6"/>
        <bgColor indexed="64"/>
      </patternFill>
    </fill>
  </fills>
  <borders count="2">
    <border>
      <left/>
      <right/>
      <top/>
      <bottom/>
      <diagonal/>
    </border>
    <border>
      <left style="medium">
        <color rgb="FFCECED2"/>
      </left>
      <right/>
      <top/>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0" fontId="53" fillId="0" borderId="0"/>
    <xf numFmtId="43" fontId="4" fillId="0" borderId="0" applyFont="0" applyFill="0" applyBorder="0" applyAlignment="0" applyProtection="0"/>
    <xf numFmtId="44" fontId="54" fillId="0" borderId="0" applyFont="0" applyFill="0" applyBorder="0" applyAlignment="0" applyProtection="0"/>
  </cellStyleXfs>
  <cellXfs count="452">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0" fillId="0" borderId="0" xfId="0" applyAlignment="1">
      <alignment horizontal="right"/>
    </xf>
    <xf numFmtId="166" fontId="8" fillId="0" borderId="0" xfId="0" applyNumberFormat="1" applyFont="1"/>
    <xf numFmtId="0" fontId="8" fillId="0" borderId="0" xfId="0"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7" fillId="0" borderId="0" xfId="0" applyFont="1" applyBorder="1" applyAlignment="1">
      <alignment horizontal="center" vertical="center"/>
    </xf>
    <xf numFmtId="10" fontId="0" fillId="0" borderId="0" xfId="0" applyNumberFormat="1" applyFont="1"/>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0" fillId="2" borderId="0" xfId="0" applyFill="1" applyAlignment="1">
      <alignment wrapText="1"/>
    </xf>
    <xf numFmtId="0" fontId="10" fillId="2" borderId="0" xfId="0" applyFont="1" applyFill="1" applyAlignment="1">
      <alignment horizontal="left"/>
    </xf>
    <xf numFmtId="0" fontId="10" fillId="2" borderId="0" xfId="0" applyFont="1" applyFill="1" applyAlignment="1">
      <alignment horizontal="left" wrapText="1"/>
    </xf>
    <xf numFmtId="0" fontId="13" fillId="0" borderId="0" xfId="0" applyFont="1" applyAlignment="1">
      <alignment vertical="center"/>
    </xf>
    <xf numFmtId="9" fontId="9" fillId="0" borderId="0" xfId="1" applyFont="1" applyAlignment="1">
      <alignment horizontal="center" vertical="center"/>
    </xf>
    <xf numFmtId="0" fontId="0" fillId="2" borderId="0" xfId="0" applyFill="1" applyAlignment="1">
      <alignment horizontal="center"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0" fontId="2" fillId="0" borderId="0" xfId="0" applyFont="1" applyFill="1" applyAlignment="1">
      <alignment wrapText="1"/>
    </xf>
    <xf numFmtId="0" fontId="2" fillId="0" borderId="0" xfId="0" applyFont="1" applyFill="1" applyAlignment="1">
      <alignment wrapText="1"/>
    </xf>
    <xf numFmtId="3" fontId="0" fillId="0" borderId="0" xfId="0" applyNumberFormat="1"/>
    <xf numFmtId="3" fontId="7" fillId="0" borderId="0" xfId="0" applyNumberFormat="1" applyFont="1" applyAlignment="1">
      <alignment horizontal="right"/>
    </xf>
    <xf numFmtId="0" fontId="2" fillId="0" borderId="0" xfId="0" applyFont="1" applyFill="1" applyAlignment="1">
      <alignment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10" fontId="16" fillId="6" borderId="0" xfId="0" applyNumberFormat="1" applyFont="1" applyFill="1"/>
    <xf numFmtId="10" fontId="38" fillId="6" borderId="0" xfId="0" applyNumberFormat="1" applyFont="1" applyFill="1"/>
    <xf numFmtId="10" fontId="9" fillId="0" borderId="0" xfId="0" applyNumberFormat="1" applyFont="1"/>
    <xf numFmtId="166" fontId="7" fillId="0" borderId="0" xfId="0" applyNumberFormat="1" applyFont="1"/>
    <xf numFmtId="10" fontId="7" fillId="0" borderId="0" xfId="0" applyNumberFormat="1" applyFont="1" applyFill="1" applyAlignment="1">
      <alignment horizontal="right"/>
    </xf>
    <xf numFmtId="10" fontId="7" fillId="0" borderId="0" xfId="0" applyNumberFormat="1" applyFont="1" applyFill="1"/>
    <xf numFmtId="166" fontId="7" fillId="0" borderId="0" xfId="0" applyNumberFormat="1" applyFont="1" applyAlignment="1">
      <alignment horizontal="center"/>
    </xf>
    <xf numFmtId="166" fontId="12" fillId="0" borderId="0" xfId="0" applyNumberFormat="1" applyFont="1" applyAlignment="1">
      <alignment horizontal="center"/>
    </xf>
    <xf numFmtId="0" fontId="2" fillId="5" borderId="0" xfId="0" applyFont="1" applyFill="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7" fillId="0" borderId="0" xfId="0" applyFont="1"/>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Fill="1" applyAlignment="1">
      <alignment wrapText="1"/>
    </xf>
    <xf numFmtId="0" fontId="2" fillId="0" borderId="0" xfId="0" applyFont="1" applyBorder="1" applyAlignment="1">
      <alignment horizontal="center" vertical="center" wrapText="1"/>
    </xf>
    <xf numFmtId="9" fontId="14" fillId="0" borderId="0" xfId="0" applyNumberFormat="1" applyFont="1" applyFill="1" applyAlignment="1">
      <alignment horizontal="right"/>
    </xf>
    <xf numFmtId="0" fontId="0" fillId="0" borderId="0" xfId="0"/>
    <xf numFmtId="0" fontId="37" fillId="0" borderId="0" xfId="0" applyFont="1"/>
    <xf numFmtId="0" fontId="0" fillId="0" borderId="0" xfId="0"/>
    <xf numFmtId="0" fontId="2" fillId="0" borderId="0" xfId="0" applyFont="1" applyAlignment="1">
      <alignment horizontal="center" vertical="center"/>
    </xf>
    <xf numFmtId="0" fontId="0" fillId="0" borderId="0" xfId="0" applyFont="1"/>
    <xf numFmtId="165" fontId="9" fillId="0" borderId="0" xfId="2" applyNumberFormat="1" applyFont="1"/>
    <xf numFmtId="0" fontId="26" fillId="0" borderId="0" xfId="0" applyFont="1" applyAlignment="1">
      <alignment horizontal="center" vertical="center" wrapText="1"/>
    </xf>
    <xf numFmtId="0" fontId="2" fillId="0" borderId="0" xfId="0" applyFont="1" applyFill="1" applyAlignment="1">
      <alignment wrapText="1"/>
    </xf>
    <xf numFmtId="0" fontId="1" fillId="2" borderId="0" xfId="0" applyFont="1" applyFill="1" applyAlignment="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0" fontId="0" fillId="0" borderId="0" xfId="0"/>
    <xf numFmtId="10" fontId="1" fillId="0" borderId="0" xfId="0" applyNumberFormat="1" applyFont="1"/>
    <xf numFmtId="0" fontId="0" fillId="0" borderId="0" xfId="0" applyBorder="1"/>
    <xf numFmtId="0" fontId="9" fillId="0" borderId="0" xfId="0" applyFont="1"/>
    <xf numFmtId="0" fontId="10" fillId="0" borderId="0" xfId="0" applyFont="1" applyAlignment="1">
      <alignment horizontal="center"/>
    </xf>
    <xf numFmtId="0" fontId="2" fillId="0" borderId="0" xfId="0" applyFont="1" applyFill="1" applyBorder="1" applyAlignment="1">
      <alignment horizontal="center" vertical="center" wrapText="1"/>
    </xf>
    <xf numFmtId="0" fontId="7" fillId="0" borderId="0" xfId="0" applyFont="1" applyAlignment="1">
      <alignment horizontal="center" vertical="center"/>
    </xf>
    <xf numFmtId="165" fontId="18" fillId="0" borderId="0" xfId="2" applyNumberFormat="1" applyFont="1" applyFill="1" applyAlignment="1">
      <alignment horizontal="right" vertic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166" fontId="24" fillId="0" borderId="0" xfId="0" applyNumberFormat="1" applyFont="1" applyFill="1" applyBorder="1" applyAlignment="1">
      <alignment horizontal="right" vertical="center" wrapText="1"/>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0" fontId="0" fillId="0" borderId="0" xfId="0"/>
    <xf numFmtId="10" fontId="0" fillId="0" borderId="0" xfId="0" applyNumberFormat="1"/>
    <xf numFmtId="0" fontId="7" fillId="0" borderId="0" xfId="0" applyFont="1"/>
    <xf numFmtId="10" fontId="2" fillId="0" borderId="0" xfId="0" applyNumberFormat="1" applyFont="1" applyAlignment="1">
      <alignment horizontal="center" vertical="center" wrapText="1"/>
    </xf>
    <xf numFmtId="0" fontId="2" fillId="0" borderId="0" xfId="0" applyFont="1" applyFill="1" applyAlignment="1">
      <alignment wrapText="1"/>
    </xf>
    <xf numFmtId="0" fontId="0" fillId="0" borderId="0" xfId="0" applyAlignment="1">
      <alignment wrapText="1"/>
    </xf>
    <xf numFmtId="0" fontId="7"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0" fontId="9" fillId="0" borderId="0" xfId="0" applyFont="1" applyAlignment="1">
      <alignment horizontal="center"/>
    </xf>
    <xf numFmtId="16" fontId="43" fillId="0" borderId="0" xfId="0" applyNumberFormat="1" applyFont="1" applyAlignment="1">
      <alignment horizontal="left" wrapText="1"/>
    </xf>
    <xf numFmtId="0" fontId="43"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4" fillId="0" borderId="0" xfId="0" applyFont="1" applyAlignment="1">
      <alignment horizontal="center" vertical="center" wrapText="1"/>
    </xf>
    <xf numFmtId="0" fontId="0" fillId="0" borderId="0" xfId="0" quotePrefix="1"/>
    <xf numFmtId="0" fontId="7" fillId="0" borderId="0" xfId="0" applyFont="1" applyAlignment="1">
      <alignment horizontal="center"/>
    </xf>
    <xf numFmtId="0" fontId="2" fillId="0" borderId="0" xfId="0" applyFont="1" applyFill="1" applyAlignment="1">
      <alignment wrapText="1"/>
    </xf>
    <xf numFmtId="0" fontId="0" fillId="0" borderId="0" xfId="0" applyAlignment="1">
      <alignment wrapText="1"/>
    </xf>
    <xf numFmtId="0" fontId="9" fillId="0" borderId="0" xfId="0" applyFont="1" applyAlignment="1">
      <alignment horizontal="center"/>
    </xf>
    <xf numFmtId="0" fontId="7" fillId="0" borderId="0" xfId="0" applyFont="1" applyAlignment="1">
      <alignment horizontal="center"/>
    </xf>
    <xf numFmtId="9" fontId="7" fillId="0" borderId="0" xfId="0" applyNumberFormat="1" applyFont="1"/>
    <xf numFmtId="10" fontId="1" fillId="0" borderId="0" xfId="0" applyNumberFormat="1" applyFont="1" applyAlignment="1">
      <alignment horizontal="center"/>
    </xf>
    <xf numFmtId="164" fontId="35" fillId="0" borderId="0" xfId="0" applyNumberFormat="1" applyFont="1"/>
    <xf numFmtId="164" fontId="14" fillId="0" borderId="0" xfId="0" applyNumberFormat="1" applyFont="1" applyAlignment="1">
      <alignment horizontal="right"/>
    </xf>
    <xf numFmtId="3" fontId="2" fillId="0" borderId="0" xfId="0" applyNumberFormat="1" applyFont="1" applyAlignment="1"/>
    <xf numFmtId="3" fontId="10" fillId="0" borderId="0" xfId="0" applyNumberFormat="1" applyFont="1" applyAlignment="1"/>
    <xf numFmtId="9" fontId="1" fillId="0" borderId="0" xfId="0" applyNumberFormat="1" applyFont="1"/>
    <xf numFmtId="2" fontId="0" fillId="0" borderId="0" xfId="0" applyNumberFormat="1"/>
    <xf numFmtId="9" fontId="45" fillId="0" borderId="0" xfId="0" applyNumberFormat="1" applyFont="1"/>
    <xf numFmtId="166" fontId="45" fillId="0" borderId="0" xfId="0" applyNumberFormat="1" applyFont="1"/>
    <xf numFmtId="10" fontId="7" fillId="0" borderId="0" xfId="0" applyNumberFormat="1" applyFont="1" applyAlignment="1">
      <alignment horizontal="right"/>
    </xf>
    <xf numFmtId="10" fontId="9" fillId="0" borderId="0" xfId="0" applyNumberFormat="1" applyFont="1" applyAlignment="1">
      <alignment horizontal="right"/>
    </xf>
    <xf numFmtId="3" fontId="12" fillId="0" borderId="0" xfId="0" applyNumberFormat="1" applyFont="1"/>
    <xf numFmtId="3" fontId="9" fillId="0" borderId="0" xfId="0" applyNumberFormat="1" applyFont="1"/>
    <xf numFmtId="3" fontId="37" fillId="0" borderId="0" xfId="0" applyNumberFormat="1" applyFont="1"/>
    <xf numFmtId="0" fontId="46" fillId="0" borderId="0" xfId="0" applyFont="1"/>
    <xf numFmtId="0" fontId="0" fillId="0" borderId="0" xfId="0" applyAlignment="1">
      <alignment horizontal="center"/>
    </xf>
    <xf numFmtId="0" fontId="1" fillId="0" borderId="0" xfId="0" applyFont="1" applyAlignment="1">
      <alignment horizontal="center"/>
    </xf>
    <xf numFmtId="0" fontId="37" fillId="0" borderId="0" xfId="0" applyFont="1" applyAlignment="1">
      <alignment horizontal="center"/>
    </xf>
    <xf numFmtId="9" fontId="9" fillId="0" borderId="0" xfId="0" applyNumberFormat="1" applyFont="1"/>
    <xf numFmtId="9" fontId="7" fillId="0" borderId="0" xfId="0" applyNumberFormat="1" applyFont="1" applyAlignment="1">
      <alignment horizontal="center"/>
    </xf>
    <xf numFmtId="9" fontId="9" fillId="0" borderId="0" xfId="0" applyNumberFormat="1" applyFont="1" applyAlignment="1">
      <alignment horizontal="center"/>
    </xf>
    <xf numFmtId="10" fontId="7" fillId="0" borderId="0" xfId="0" applyNumberFormat="1" applyFont="1" applyAlignment="1">
      <alignment horizontal="center"/>
    </xf>
    <xf numFmtId="44" fontId="0" fillId="0" borderId="0" xfId="2" applyFont="1" applyAlignment="1">
      <alignment horizontal="center"/>
    </xf>
    <xf numFmtId="10" fontId="9" fillId="0" borderId="0" xfId="0" applyNumberFormat="1" applyFont="1" applyAlignment="1">
      <alignment horizontal="center"/>
    </xf>
    <xf numFmtId="6" fontId="1" fillId="0" borderId="0" xfId="0" applyNumberFormat="1" applyFont="1" applyAlignment="1">
      <alignment horizontal="center"/>
    </xf>
    <xf numFmtId="0" fontId="47" fillId="0" borderId="0" xfId="0" applyFont="1"/>
    <xf numFmtId="0" fontId="7" fillId="0" borderId="0" xfId="0" applyNumberFormat="1" applyFont="1"/>
    <xf numFmtId="3" fontId="48" fillId="0" borderId="0" xfId="0" applyNumberFormat="1" applyFont="1"/>
    <xf numFmtId="0" fontId="48" fillId="0" borderId="0" xfId="0" applyFont="1"/>
    <xf numFmtId="0" fontId="49" fillId="0" borderId="0" xfId="0" applyFont="1"/>
    <xf numFmtId="0" fontId="50" fillId="0" borderId="0" xfId="0" applyFont="1"/>
    <xf numFmtId="3" fontId="51" fillId="0" borderId="0" xfId="0" applyNumberFormat="1" applyFont="1"/>
    <xf numFmtId="165" fontId="14" fillId="0" borderId="0" xfId="2" applyNumberFormat="1" applyFont="1" applyFill="1" applyBorder="1" applyAlignment="1">
      <alignment horizontal="right" vertical="center"/>
    </xf>
    <xf numFmtId="165" fontId="14" fillId="0" borderId="0" xfId="1" applyNumberFormat="1" applyFont="1" applyFill="1" applyBorder="1" applyAlignment="1">
      <alignment horizontal="right" vertical="center"/>
    </xf>
    <xf numFmtId="166" fontId="9" fillId="0" borderId="0" xfId="0" applyNumberFormat="1" applyFont="1" applyAlignment="1">
      <alignment horizontal="center"/>
    </xf>
    <xf numFmtId="166" fontId="0" fillId="0" borderId="0" xfId="0" applyNumberFormat="1" applyAlignment="1">
      <alignment horizontal="center"/>
    </xf>
    <xf numFmtId="166" fontId="1" fillId="0" borderId="0" xfId="0" applyNumberFormat="1" applyFont="1" applyAlignment="1">
      <alignment horizontal="center"/>
    </xf>
    <xf numFmtId="168" fontId="7" fillId="0" borderId="0" xfId="0" applyNumberFormat="1" applyFont="1"/>
    <xf numFmtId="0" fontId="52" fillId="0" borderId="0" xfId="0" applyFont="1"/>
    <xf numFmtId="3" fontId="52" fillId="0" borderId="0" xfId="0" applyNumberFormat="1" applyFont="1"/>
    <xf numFmtId="9" fontId="7" fillId="8" borderId="0" xfId="0" applyNumberFormat="1" applyFont="1" applyFill="1"/>
    <xf numFmtId="9" fontId="7" fillId="9" borderId="0" xfId="0" applyNumberFormat="1" applyFont="1" applyFill="1"/>
    <xf numFmtId="9" fontId="9" fillId="9" borderId="0" xfId="0" applyNumberFormat="1" applyFont="1" applyFill="1"/>
    <xf numFmtId="9" fontId="9" fillId="8" borderId="0" xfId="0" applyNumberFormat="1" applyFont="1" applyFill="1"/>
    <xf numFmtId="166" fontId="0" fillId="0" borderId="0" xfId="1" applyNumberFormat="1" applyFont="1"/>
    <xf numFmtId="10" fontId="0" fillId="0" borderId="0" xfId="1" applyNumberFormat="1" applyFont="1"/>
    <xf numFmtId="9" fontId="17" fillId="0" borderId="0" xfId="1" applyFont="1" applyBorder="1"/>
    <xf numFmtId="0" fontId="1" fillId="5" borderId="0" xfId="0" applyFont="1" applyFill="1"/>
    <xf numFmtId="0" fontId="17" fillId="0" borderId="0" xfId="0" applyFont="1" applyBorder="1"/>
    <xf numFmtId="0" fontId="12" fillId="0" borderId="0" xfId="0" applyFont="1" applyFill="1" applyBorder="1"/>
    <xf numFmtId="9" fontId="12" fillId="0" borderId="0" xfId="1" applyFont="1" applyFill="1"/>
    <xf numFmtId="0" fontId="15" fillId="0" borderId="0" xfId="0" applyFont="1" applyBorder="1"/>
    <xf numFmtId="9" fontId="15" fillId="0" borderId="0" xfId="1" applyFont="1" applyBorder="1"/>
    <xf numFmtId="0" fontId="0" fillId="0" borderId="0" xfId="0"/>
    <xf numFmtId="0" fontId="0" fillId="0" borderId="0" xfId="0" applyFont="1"/>
    <xf numFmtId="0" fontId="0" fillId="5" borderId="0" xfId="0" applyFont="1" applyFill="1"/>
    <xf numFmtId="0" fontId="0" fillId="5" borderId="0" xfId="0" applyFill="1"/>
    <xf numFmtId="1" fontId="0" fillId="0" borderId="0" xfId="0" applyNumberFormat="1"/>
    <xf numFmtId="9" fontId="18" fillId="0" borderId="0" xfId="0" applyNumberFormat="1" applyFont="1" applyFill="1" applyAlignment="1">
      <alignment horizontal="right"/>
    </xf>
    <xf numFmtId="0" fontId="2" fillId="0" borderId="0" xfId="0" applyFont="1" applyFill="1" applyAlignment="1">
      <alignment wrapText="1"/>
    </xf>
    <xf numFmtId="1" fontId="0" fillId="5" borderId="0" xfId="1" applyNumberFormat="1" applyFont="1" applyFill="1" applyBorder="1" applyAlignment="1">
      <alignment horizontal="center"/>
    </xf>
    <xf numFmtId="0" fontId="0" fillId="5" borderId="0" xfId="1" applyNumberFormat="1" applyFont="1" applyFill="1" applyBorder="1" applyAlignment="1">
      <alignment horizontal="center"/>
    </xf>
    <xf numFmtId="1" fontId="4" fillId="5" borderId="0" xfId="1" applyNumberFormat="1"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Alignment="1">
      <alignment horizontal="center"/>
    </xf>
    <xf numFmtId="1" fontId="1" fillId="5" borderId="0" xfId="1" applyNumberFormat="1" applyFont="1" applyFill="1" applyBorder="1" applyAlignment="1">
      <alignment horizontal="center"/>
    </xf>
    <xf numFmtId="169" fontId="37" fillId="0" borderId="0" xfId="5" applyNumberFormat="1" applyFont="1"/>
    <xf numFmtId="169" fontId="0" fillId="0" borderId="0" xfId="5" applyNumberFormat="1" applyFont="1"/>
    <xf numFmtId="169" fontId="1" fillId="0" borderId="0" xfId="5" applyNumberFormat="1" applyFont="1"/>
    <xf numFmtId="165" fontId="55" fillId="0" borderId="0" xfId="6" applyNumberFormat="1" applyFont="1" applyFill="1" applyBorder="1" applyAlignment="1">
      <alignment horizontal="right" vertical="center"/>
    </xf>
    <xf numFmtId="165" fontId="37" fillId="0" borderId="0" xfId="6" applyNumberFormat="1" applyFont="1" applyFill="1" applyBorder="1"/>
    <xf numFmtId="165" fontId="56" fillId="0" borderId="0" xfId="6" applyNumberFormat="1" applyFont="1" applyFill="1" applyBorder="1" applyAlignment="1">
      <alignment horizontal="right" vertical="center"/>
    </xf>
    <xf numFmtId="165" fontId="45" fillId="0" borderId="0" xfId="6" applyNumberFormat="1" applyFont="1" applyFill="1" applyBorder="1" applyAlignment="1">
      <alignment horizontal="right" vertical="center"/>
    </xf>
    <xf numFmtId="0" fontId="9" fillId="0" borderId="0" xfId="0" applyFont="1" applyAlignment="1">
      <alignment horizontal="left" vertical="center"/>
    </xf>
    <xf numFmtId="165" fontId="57" fillId="0" borderId="0" xfId="2" applyNumberFormat="1" applyFont="1" applyFill="1" applyBorder="1" applyAlignment="1">
      <alignment horizontal="right" vertical="center"/>
    </xf>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0" fontId="0" fillId="0" borderId="0" xfId="0" applyNumberFormat="1" applyFont="1" applyAlignment="1">
      <alignment horizontal="center"/>
    </xf>
    <xf numFmtId="0" fontId="0" fillId="0" borderId="0" xfId="0" applyNumberFormat="1" applyAlignment="1">
      <alignment horizontal="center"/>
    </xf>
    <xf numFmtId="167" fontId="9" fillId="0" borderId="0" xfId="0" applyNumberFormat="1" applyFont="1" applyBorder="1" applyAlignment="1">
      <alignment horizontal="center"/>
    </xf>
    <xf numFmtId="0" fontId="1" fillId="0" borderId="0" xfId="0" applyNumberFormat="1" applyFont="1" applyAlignment="1">
      <alignment horizontal="center"/>
    </xf>
    <xf numFmtId="0" fontId="0" fillId="5" borderId="0" xfId="0" applyFont="1" applyFill="1" applyBorder="1" applyAlignment="1">
      <alignment horizontal="center"/>
    </xf>
    <xf numFmtId="167" fontId="9" fillId="0" borderId="0" xfId="1" applyNumberFormat="1" applyFont="1" applyBorder="1" applyAlignment="1">
      <alignment horizontal="center"/>
    </xf>
    <xf numFmtId="167" fontId="9" fillId="5" borderId="0" xfId="1" applyNumberFormat="1" applyFont="1" applyFill="1" applyBorder="1" applyAlignment="1">
      <alignment horizontal="center"/>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2" fillId="0" borderId="0" xfId="0" applyFont="1" applyAlignment="1">
      <alignment horizontal="center"/>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7">
    <cellStyle name="Comma" xfId="5" builtinId="3"/>
    <cellStyle name="Currency" xfId="2" builtinId="4"/>
    <cellStyle name="Currency 3" xfId="6"/>
    <cellStyle name="Hyperlink" xfId="3" builtinId="8"/>
    <cellStyle name="Normal" xfId="0" builtinId="0"/>
    <cellStyle name="Normal 2" xfId="4"/>
    <cellStyle name="Percent" xfId="1" builtinId="5"/>
  </cellStyles>
  <dxfs count="0"/>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Overview'!$A$17,'0. Overview'!$A$40,'0. Overview'!$A$59,'0. Overview'!$A$83,'0. Overview'!$A$97,'0. Overview'!$A$124,'0. Overview'!$A$140,'0. Overview'!$A$173,'0. Overview'!$A$187,'0. Overview'!$A$213,'0. Overview'!$A$233)</c:f>
              <c:strCache>
                <c:ptCount val="11"/>
                <c:pt idx="0">
                  <c:v>Camden</c:v>
                </c:pt>
                <c:pt idx="1">
                  <c:v>Camden</c:v>
                </c:pt>
                <c:pt idx="2">
                  <c:v>Camden</c:v>
                </c:pt>
                <c:pt idx="3">
                  <c:v>Camden</c:v>
                </c:pt>
                <c:pt idx="4">
                  <c:v>Camden</c:v>
                </c:pt>
                <c:pt idx="5">
                  <c:v>Camden</c:v>
                </c:pt>
                <c:pt idx="6">
                  <c:v>Camden</c:v>
                </c:pt>
                <c:pt idx="7">
                  <c:v>Camden</c:v>
                </c:pt>
                <c:pt idx="8">
                  <c:v>Camden</c:v>
                </c:pt>
                <c:pt idx="9">
                  <c:v>Camden</c:v>
                </c:pt>
                <c:pt idx="10">
                  <c:v>Camden </c:v>
                </c:pt>
              </c:strCache>
            </c:strRef>
          </c:cat>
          <c:val>
            <c:numRef>
              <c:f>('0. Overview'!$C$17,'0. Overview'!$C$40,'0. Overview'!$C$59,'0. Overview'!$C$83,'0. Overview'!$C$97,'0. Overview'!$C$124,'0. Overview'!$C$140,'0. Overview'!$C$173,'0. Overview'!$C$187,'0. Overview'!$C$213,'0. Overview'!$C$233)</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C79A-4E88-A062-5A4057993A66}"/>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Overview'!$A$17,'0. Overview'!$A$40,'0. Overview'!$A$59,'0. Overview'!$A$83,'0. Overview'!$A$97,'0. Overview'!$A$124,'0. Overview'!$A$140,'0. Overview'!$A$173,'0. Overview'!$A$187,'0. Overview'!$A$213,'0. Overview'!$A$233)</c:f>
              <c:strCache>
                <c:ptCount val="11"/>
                <c:pt idx="0">
                  <c:v>Camden</c:v>
                </c:pt>
                <c:pt idx="1">
                  <c:v>Camden</c:v>
                </c:pt>
                <c:pt idx="2">
                  <c:v>Camden</c:v>
                </c:pt>
                <c:pt idx="3">
                  <c:v>Camden</c:v>
                </c:pt>
                <c:pt idx="4">
                  <c:v>Camden</c:v>
                </c:pt>
                <c:pt idx="5">
                  <c:v>Camden</c:v>
                </c:pt>
                <c:pt idx="6">
                  <c:v>Camden</c:v>
                </c:pt>
                <c:pt idx="7">
                  <c:v>Camden</c:v>
                </c:pt>
                <c:pt idx="8">
                  <c:v>Camden</c:v>
                </c:pt>
                <c:pt idx="9">
                  <c:v>Camden</c:v>
                </c:pt>
                <c:pt idx="10">
                  <c:v>Camden </c:v>
                </c:pt>
              </c:strCache>
            </c:strRef>
          </c:cat>
          <c:val>
            <c:numRef>
              <c:f>('0. Overview'!$D$17,'0. Overview'!$D$40,'0. Overview'!$D$59,'0. Overview'!$D$83,'0. Overview'!$D$97,'0. Overview'!$D$124,'0. Overview'!$D$140,'0. Overview'!$D$173,'0. Overview'!$D$187,'0. Overview'!$D$213,'0. Overview'!$D$233)</c:f>
              <c:numCache>
                <c:formatCode>General</c:formatCode>
                <c:ptCount val="11"/>
                <c:pt idx="0">
                  <c:v>6.875</c:v>
                </c:pt>
                <c:pt idx="1">
                  <c:v>5.875</c:v>
                </c:pt>
                <c:pt idx="2">
                  <c:v>8.875</c:v>
                </c:pt>
                <c:pt idx="3">
                  <c:v>5.875</c:v>
                </c:pt>
                <c:pt idx="4">
                  <c:v>14.875</c:v>
                </c:pt>
                <c:pt idx="5">
                  <c:v>9.875</c:v>
                </c:pt>
                <c:pt idx="6">
                  <c:v>15.875</c:v>
                </c:pt>
                <c:pt idx="7">
                  <c:v>4.875</c:v>
                </c:pt>
                <c:pt idx="8">
                  <c:v>12.875</c:v>
                </c:pt>
                <c:pt idx="9">
                  <c:v>6.875</c:v>
                </c:pt>
                <c:pt idx="10">
                  <c:v>8.875</c:v>
                </c:pt>
              </c:numCache>
            </c:numRef>
          </c:val>
          <c:extLst>
            <c:ext xmlns:c16="http://schemas.microsoft.com/office/drawing/2014/chart" uri="{C3380CC4-5D6E-409C-BE32-E72D297353CC}">
              <c16:uniqueId val="{00000001-C79A-4E88-A062-5A4057993A66}"/>
            </c:ext>
          </c:extLst>
        </c:ser>
        <c:ser>
          <c:idx val="3"/>
          <c:order val="2"/>
          <c:spPr>
            <a:solidFill>
              <a:schemeClr val="bg2">
                <a:lumMod val="75000"/>
              </a:schemeClr>
            </a:solidFill>
            <a:ln>
              <a:solidFill>
                <a:schemeClr val="tx1"/>
              </a:solidFill>
            </a:ln>
            <a:effectLst/>
          </c:spPr>
          <c:invertIfNegative val="0"/>
          <c:cat>
            <c:strRef>
              <c:f>('0. Overview'!$A$17,'0. Overview'!$A$40,'0. Overview'!$A$59,'0. Overview'!$A$83,'0. Overview'!$A$97,'0. Overview'!$A$124,'0. Overview'!$A$140,'0. Overview'!$A$173,'0. Overview'!$A$187,'0. Overview'!$A$213,'0. Overview'!$A$233)</c:f>
              <c:strCache>
                <c:ptCount val="11"/>
                <c:pt idx="0">
                  <c:v>Camden</c:v>
                </c:pt>
                <c:pt idx="1">
                  <c:v>Camden</c:v>
                </c:pt>
                <c:pt idx="2">
                  <c:v>Camden</c:v>
                </c:pt>
                <c:pt idx="3">
                  <c:v>Camden</c:v>
                </c:pt>
                <c:pt idx="4">
                  <c:v>Camden</c:v>
                </c:pt>
                <c:pt idx="5">
                  <c:v>Camden</c:v>
                </c:pt>
                <c:pt idx="6">
                  <c:v>Camden</c:v>
                </c:pt>
                <c:pt idx="7">
                  <c:v>Camden</c:v>
                </c:pt>
                <c:pt idx="8">
                  <c:v>Camden</c:v>
                </c:pt>
                <c:pt idx="9">
                  <c:v>Camden</c:v>
                </c:pt>
                <c:pt idx="10">
                  <c:v>Camden </c:v>
                </c:pt>
              </c:strCache>
            </c:strRef>
          </c:cat>
          <c:val>
            <c:numRef>
              <c:f>('0. Overview'!$E$17,'0. Overview'!$E$40,'0. Overview'!$E$59,'0. Overview'!$E$83,'0. Overview'!$E$97,'0. Overview'!$E$124,'0. Overview'!$E$140,'0. Overview'!$E$173,'0. Overview'!$E$187,'0. Overview'!$E$213,'0. Overview'!$E$233)</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C79A-4E88-A062-5A4057993A66}"/>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Overview'!$A$267,'0. Overview'!$A$287,'0. Overview'!$A$310,'0. Overview'!$A$333,'0. Overview'!$A$352,'0. Overview'!$A$378,'0. Overview'!$A$399,'0. Overview'!$A$419,'0. Overview'!$A$438)</c:f>
              <c:strCache>
                <c:ptCount val="9"/>
                <c:pt idx="0">
                  <c:v>Camden</c:v>
                </c:pt>
                <c:pt idx="1">
                  <c:v>Camden</c:v>
                </c:pt>
                <c:pt idx="2">
                  <c:v>Camden</c:v>
                </c:pt>
                <c:pt idx="3">
                  <c:v>Camden</c:v>
                </c:pt>
                <c:pt idx="4">
                  <c:v>Camden</c:v>
                </c:pt>
                <c:pt idx="5">
                  <c:v>Camden</c:v>
                </c:pt>
                <c:pt idx="6">
                  <c:v>Camden</c:v>
                </c:pt>
                <c:pt idx="7">
                  <c:v>Camden</c:v>
                </c:pt>
                <c:pt idx="8">
                  <c:v>Camden</c:v>
                </c:pt>
              </c:strCache>
            </c:strRef>
          </c:cat>
          <c:val>
            <c:numRef>
              <c:f>('0. Overview'!$C$267,'0. Overview'!$C$287,'0. Overview'!$C$310,'0. Overview'!$C$333,'0. Overview'!$C$352,'0. Overview'!$C$378,'0. Overview'!$C$399,'0. Overview'!$C$419,'0. Overview'!$C$438)</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9BCC-4EDF-B0B3-FE73664F42EA}"/>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Overview'!$A$267,'0. Overview'!$A$287,'0. Overview'!$A$310,'0. Overview'!$A$333,'0. Overview'!$A$352,'0. Overview'!$A$378,'0. Overview'!$A$399,'0. Overview'!$A$419,'0. Overview'!$A$438)</c:f>
              <c:strCache>
                <c:ptCount val="9"/>
                <c:pt idx="0">
                  <c:v>Camden</c:v>
                </c:pt>
                <c:pt idx="1">
                  <c:v>Camden</c:v>
                </c:pt>
                <c:pt idx="2">
                  <c:v>Camden</c:v>
                </c:pt>
                <c:pt idx="3">
                  <c:v>Camden</c:v>
                </c:pt>
                <c:pt idx="4">
                  <c:v>Camden</c:v>
                </c:pt>
                <c:pt idx="5">
                  <c:v>Camden</c:v>
                </c:pt>
                <c:pt idx="6">
                  <c:v>Camden</c:v>
                </c:pt>
                <c:pt idx="7">
                  <c:v>Camden</c:v>
                </c:pt>
                <c:pt idx="8">
                  <c:v>Camden</c:v>
                </c:pt>
              </c:strCache>
            </c:strRef>
          </c:cat>
          <c:val>
            <c:numRef>
              <c:f>('0. Overview'!$D$267,'0. Overview'!$D$287,'0. Overview'!$D$310,'0. Overview'!$D$333,'0. Overview'!$D$352,'0. Overview'!$D$378,'0. Overview'!$D$399,'0. Overview'!$D$419,'0. Overview'!$D$438)</c:f>
              <c:numCache>
                <c:formatCode>General</c:formatCode>
                <c:ptCount val="9"/>
                <c:pt idx="0">
                  <c:v>0.875</c:v>
                </c:pt>
                <c:pt idx="1">
                  <c:v>2.875</c:v>
                </c:pt>
                <c:pt idx="2">
                  <c:v>1.875</c:v>
                </c:pt>
                <c:pt idx="3">
                  <c:v>0.875</c:v>
                </c:pt>
                <c:pt idx="4">
                  <c:v>4.875</c:v>
                </c:pt>
                <c:pt idx="5">
                  <c:v>0.875</c:v>
                </c:pt>
                <c:pt idx="6">
                  <c:v>1.875</c:v>
                </c:pt>
                <c:pt idx="7">
                  <c:v>5.875</c:v>
                </c:pt>
                <c:pt idx="8">
                  <c:v>8.875</c:v>
                </c:pt>
              </c:numCache>
            </c:numRef>
          </c:val>
          <c:extLst>
            <c:ext xmlns:c16="http://schemas.microsoft.com/office/drawing/2014/chart" uri="{C3380CC4-5D6E-409C-BE32-E72D297353CC}">
              <c16:uniqueId val="{00000001-9BCC-4EDF-B0B3-FE73664F42EA}"/>
            </c:ext>
          </c:extLst>
        </c:ser>
        <c:ser>
          <c:idx val="3"/>
          <c:order val="2"/>
          <c:spPr>
            <a:solidFill>
              <a:schemeClr val="bg2">
                <a:lumMod val="75000"/>
              </a:schemeClr>
            </a:solidFill>
            <a:ln>
              <a:solidFill>
                <a:schemeClr val="tx1"/>
              </a:solidFill>
            </a:ln>
            <a:effectLst/>
          </c:spPr>
          <c:invertIfNegative val="0"/>
          <c:cat>
            <c:strRef>
              <c:f>('0. Overview'!$A$267,'0. Overview'!$A$287,'0. Overview'!$A$310,'0. Overview'!$A$333,'0. Overview'!$A$352,'0. Overview'!$A$378,'0. Overview'!$A$399,'0. Overview'!$A$419,'0. Overview'!$A$438)</c:f>
              <c:strCache>
                <c:ptCount val="9"/>
                <c:pt idx="0">
                  <c:v>Camden</c:v>
                </c:pt>
                <c:pt idx="1">
                  <c:v>Camden</c:v>
                </c:pt>
                <c:pt idx="2">
                  <c:v>Camden</c:v>
                </c:pt>
                <c:pt idx="3">
                  <c:v>Camden</c:v>
                </c:pt>
                <c:pt idx="4">
                  <c:v>Camden</c:v>
                </c:pt>
                <c:pt idx="5">
                  <c:v>Camden</c:v>
                </c:pt>
                <c:pt idx="6">
                  <c:v>Camden</c:v>
                </c:pt>
                <c:pt idx="7">
                  <c:v>Camden</c:v>
                </c:pt>
                <c:pt idx="8">
                  <c:v>Camden</c:v>
                </c:pt>
              </c:strCache>
            </c:strRef>
          </c:cat>
          <c:val>
            <c:numRef>
              <c:f>('0. Overview'!$E$267,'0. Overview'!$E$287,'0. Overview'!$E$310,'0. Overview'!$E$333,'0. Overview'!$E$352,'0. Overview'!$E$378,'0. Overview'!$E$399,'0. Overview'!$E$419,'0. Overview'!$E$438)</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9BCC-4EDF-B0B3-FE73664F42EA}"/>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ColWidth="8.81640625" defaultRowHeight="14.5"/>
  <cols>
    <col min="2" max="2" width="9.453125" bestFit="1" customWidth="1"/>
    <col min="3" max="3" width="4.7265625" bestFit="1" customWidth="1"/>
  </cols>
  <sheetData>
    <row r="1" spans="1:1">
      <c r="A1" s="6" t="s">
        <v>0</v>
      </c>
    </row>
    <row r="2" spans="1:1">
      <c r="A2" s="179" t="str">
        <f>'0. Overview'!A1</f>
        <v>0.1 Camden County Basic Needs Overview</v>
      </c>
    </row>
    <row r="3" spans="1:1">
      <c r="A3" s="179" t="str">
        <f>'0. Overview'!A244</f>
        <v>0.2 Camden County Service Needs Overview</v>
      </c>
    </row>
    <row r="5" spans="1:1">
      <c r="A5" s="6" t="s">
        <v>1</v>
      </c>
    </row>
    <row r="6" spans="1:1">
      <c r="A6" s="179" t="str">
        <f>'1. Demographics'!A1:I1</f>
        <v>1.1. NJ counties race/ethnicity (percentage), 2019</v>
      </c>
    </row>
    <row r="7" spans="1:1">
      <c r="A7" s="179" t="str">
        <f>'1. Demographics'!31:31</f>
        <v>1.2 Racial/ ethnic demographics (%) over time, in county</v>
      </c>
    </row>
    <row r="8" spans="1:1">
      <c r="A8" s="179" t="str">
        <f>'1. Demographics'!44:44</f>
        <v>1.3. Camden county municipalities race/ethnicity (percentage), 2019</v>
      </c>
    </row>
    <row r="9" spans="1:1">
      <c r="A9" s="179" t="str">
        <f>'1. Demographics'!124:124</f>
        <v>1.4. Population (%) foreign-born in NJ (by county)</v>
      </c>
    </row>
    <row r="10" spans="1:1">
      <c r="A10" s="179" t="str">
        <f>'1. Demographics'!153:153</f>
        <v>1.5 Population (%)  foreign born over time, in county</v>
      </c>
    </row>
    <row r="11" spans="1:1">
      <c r="A11" s="179" t="str">
        <f>'1. Demographics'!165:165</f>
        <v>1.6. Population (%) foreign-born by municipality</v>
      </c>
    </row>
    <row r="12" spans="1:1">
      <c r="A12" s="179" t="str">
        <f>'1. Demographics'!242:242</f>
        <v>1.7. NJ county language demographics (percentage), 2019</v>
      </c>
    </row>
    <row r="13" spans="1:1">
      <c r="A13" s="179" t="str">
        <f>'1. Demographics'!271:271</f>
        <v>1.8 Population (%) English only speakers over time, in county</v>
      </c>
    </row>
    <row r="14" spans="1:1">
      <c r="A14" s="179" t="str">
        <f>'1. Demographics'!283:283</f>
        <v xml:space="preserve">1.9. Illustration of English-only speakers (%) variation by municipality </v>
      </c>
    </row>
    <row r="15" spans="1:1">
      <c r="A15" s="179" t="str">
        <f>'1. Demographics'!363:363</f>
        <v>1.10. Total children in each county under the age of 18</v>
      </c>
    </row>
    <row r="16" spans="1:1">
      <c r="A16" s="179" t="str">
        <f>'1. Demographics'!395:395</f>
        <v>1.11. Children (#) per age category in NJ (by county)</v>
      </c>
    </row>
    <row r="17" spans="1:1">
      <c r="A17" s="179" t="str">
        <f>'1. Demographics'!425:425</f>
        <v>1.12. Children (#), by municipality</v>
      </c>
    </row>
    <row r="18" spans="1:1">
      <c r="A18" s="179" t="str">
        <f>'1. Demographics'!452:452</f>
        <v>1.13. Children served by CP&amp;P</v>
      </c>
    </row>
    <row r="19" spans="1:1">
      <c r="A19" s="179" t="str">
        <f>'1. Demographics'!484:484</f>
        <v>1.14 Children (#) in CP&amp;P out-of-home placement – kin and non-kin, in county</v>
      </c>
    </row>
    <row r="21" spans="1:1">
      <c r="A21" s="6" t="s">
        <v>2</v>
      </c>
    </row>
    <row r="22" spans="1:1">
      <c r="A22" s="179" t="str">
        <f>'2. Poverty'!1:1</f>
        <v>2.1. NJ county poverty rate of families with children &lt;18 (in the past 12 months), 2019</v>
      </c>
    </row>
    <row r="23" spans="1:1">
      <c r="A23" s="179" t="str">
        <f>'2. Poverty'!31:31</f>
        <v>2.2 Families (%) with children under the age of 18 living in poverty over time, in county</v>
      </c>
    </row>
    <row r="24" spans="1:1">
      <c r="A24" s="179" t="str">
        <f>'2. Poverty'!43:43</f>
        <v>2.3. Camden county municipality poverty rate of families with children &lt; 18  (in the past 12 months), 2019</v>
      </c>
    </row>
    <row r="26" spans="1:1">
      <c r="A26" s="6" t="s">
        <v>3</v>
      </c>
    </row>
    <row r="27" spans="1:1">
      <c r="A27" s="179" t="str">
        <f>'3. Cost of Living'!1:1</f>
        <v xml:space="preserve">3.1. Monthly cost of living estimates ($) for NJ counties </v>
      </c>
    </row>
    <row r="28" spans="1:1">
      <c r="A28" s="179" t="str">
        <f>'3. Cost of Living'!29:29</f>
        <v>3.2 Annual cost of living estimates ($) in NJ (by county)</v>
      </c>
    </row>
    <row r="30" spans="1:1">
      <c r="A30" s="6" t="s">
        <v>4</v>
      </c>
    </row>
    <row r="31" spans="1:1">
      <c r="A31" s="179" t="str">
        <f>'4. Income'!1:1</f>
        <v>4.1. NJ counties median household income, 2019</v>
      </c>
    </row>
    <row r="32" spans="1:1">
      <c r="A32" s="179" t="str">
        <f>'4. Income'!31:31</f>
        <v>4.2 Median household income ($) over time, in county</v>
      </c>
    </row>
    <row r="33" spans="1:1">
      <c r="A33" s="179" t="str">
        <f>'4. Income'!43:43</f>
        <v>4.3. Camden county municipalities median household income, 2019</v>
      </c>
    </row>
    <row r="35" spans="1:1">
      <c r="A35" s="6" t="s">
        <v>5</v>
      </c>
    </row>
    <row r="36" spans="1:1">
      <c r="A36" s="179" t="str">
        <f>'5. Housing'!1:1</f>
        <v>5.1. Households (%) with severe cost burden for housing (by county)</v>
      </c>
    </row>
    <row r="37" spans="1:1">
      <c r="A37" s="179" t="str">
        <f>'5. Housing'!31:31</f>
        <v>5.2 Households (%) with severe housing problems* over time, in county</v>
      </c>
    </row>
    <row r="39" spans="1:1">
      <c r="A39" s="6" t="s">
        <v>6</v>
      </c>
    </row>
    <row r="40" spans="1:1" s="179" customFormat="1">
      <c r="A40" s="179" t="str">
        <f>'6. Food &amp; Nutrition'!A1</f>
        <v>6.1 Food Insecurity (%) across counties, 2018</v>
      </c>
    </row>
    <row r="41" spans="1:1">
      <c r="A41" s="179" t="str">
        <f>'6. Food &amp; Nutrition'!37:37</f>
        <v>6.2 Individuals (#) enrolled in WIC nutrition program, in county</v>
      </c>
    </row>
    <row r="42" spans="1:1">
      <c r="A42" s="179" t="str">
        <f>'6. Food &amp; Nutrition'!66:66</f>
        <v>6.3 Children (#) receiving free or reduced lunch, in county</v>
      </c>
    </row>
    <row r="43" spans="1:1">
      <c r="A43" s="179" t="str">
        <f>'6. Food &amp; Nutrition'!95:95</f>
        <v xml:space="preserve">6.4 Children (#) receiving NJ SNAP supplemental nutritional assistance, in county </v>
      </c>
    </row>
    <row r="45" spans="1:1">
      <c r="A45" s="6" t="s">
        <v>7</v>
      </c>
    </row>
    <row r="46" spans="1:1">
      <c r="A46" s="179" t="str">
        <f>'7. Child Care'!1:1</f>
        <v>7.1. Median monthly child care cost of center-based care by age of child​</v>
      </c>
    </row>
    <row r="47" spans="1:1">
      <c r="A47" s="179" t="str">
        <f>'7. Child Care'!36:36</f>
        <v>7.2. Median monthly child care cost of center-based care by age of child compared with median ousehold income, by county</v>
      </c>
    </row>
    <row r="49" spans="1:1">
      <c r="A49" s="6" t="s">
        <v>8</v>
      </c>
    </row>
    <row r="50" spans="1:1">
      <c r="A50" s="179" t="str">
        <f>'8. Transportation &amp; Commute'!1:1</f>
        <v>8.1 Average commute (minutes) in NJ (by county)</v>
      </c>
    </row>
    <row r="51" spans="1:1">
      <c r="A51" s="179" t="str">
        <f>'8. Transportation &amp; Commute'!31:31</f>
        <v>8.2 Average commute (minutes) over time, in county</v>
      </c>
    </row>
    <row r="52" spans="1:1">
      <c r="A52" s="179" t="str">
        <f>'8. Transportation &amp; Commute'!43:43</f>
        <v>8.3 Average commute (minutes) by municipality</v>
      </c>
    </row>
    <row r="53" spans="1:1">
      <c r="A53" s="179" t="str">
        <f>'8. Transportation &amp; Commute'!120:120</f>
        <v>8.4. Cost of transportation as a % of income in NJ counties, 2017</v>
      </c>
    </row>
    <row r="54" spans="1:1">
      <c r="A54" s="179" t="str">
        <f>'8. Transportation &amp; Commute'!149:149</f>
        <v>8.5. Annual Total Auto Cost ($) across NJ counties, 2020</v>
      </c>
    </row>
    <row r="56" spans="1:1">
      <c r="A56" s="6" t="s">
        <v>9</v>
      </c>
    </row>
    <row r="57" spans="1:1">
      <c r="A57" s="179" t="str">
        <f>'9. Health Ins. &amp; Health Care'!1:1</f>
        <v>9.1. Proportion of NJ county minors with no health insurance coverage, 2019</v>
      </c>
    </row>
    <row r="58" spans="1:1">
      <c r="A58" s="179" t="str">
        <f>'9. Health Ins. &amp; Health Care'!32:32</f>
        <v>9.2 Children without health insurance (%) over time, in county</v>
      </c>
    </row>
    <row r="59" spans="1:1">
      <c r="A59" s="179" t="str">
        <f>'9. Health Ins. &amp; Health Care'!45:45</f>
        <v>9.3. Proportion of Camden county municipality minors with no health insurance coverage, 2019</v>
      </c>
    </row>
    <row r="60" spans="1:1">
      <c r="A60" s="179" t="str">
        <f>'9. Health Ins. &amp; Health Care'!124:124</f>
        <v>9.4 NJ Family Care Medicaid Participation, by County, November 2020</v>
      </c>
    </row>
    <row r="61" spans="1:1">
      <c r="A61" s="179" t="str">
        <f>'9. Health Ins. &amp; Health Care'!153:153</f>
        <v>9.5 Percentage of Children Meeting All Immunization Requirements by Grade Type and County, NJ, 2019-2020</v>
      </c>
    </row>
    <row r="62" spans="1:1">
      <c r="A62" s="179" t="str">
        <f>'9. Health Ins. &amp; Health Care'!184:184</f>
        <v>9.6 County immunization rates (%) (all grade types), in county</v>
      </c>
    </row>
    <row r="63" spans="1:1">
      <c r="A63" s="179" t="str">
        <f>'9. Health Ins. &amp; Health Care'!199:199</f>
        <v>9.7 Reports of late or lack of prenatal care, by County, 2018-2019</v>
      </c>
    </row>
    <row r="64" spans="1:1">
      <c r="A64" s="179" t="str">
        <f>'9. Health Ins. &amp; Health Care'!231:231</f>
        <v>9.8 Late or lack of prenatal care reports (#) over time, in county</v>
      </c>
    </row>
    <row r="66" spans="1:7">
      <c r="A66" s="6" t="s">
        <v>10</v>
      </c>
    </row>
    <row r="67" spans="1:7">
      <c r="A67" s="179" t="str">
        <f>'10. Employment'!1:1</f>
        <v>10.1. NJ county average weekly wage ($) by quarter, 2019</v>
      </c>
    </row>
    <row r="68" spans="1:7">
      <c r="A68" s="179" t="str">
        <f>'10. Employment'!31:31</f>
        <v>10.2. Camden county average weekly wage by quarter, 2017-2019</v>
      </c>
    </row>
    <row r="69" spans="1:7">
      <c r="A69" s="179" t="str">
        <f>'10. Employment'!43:43</f>
        <v xml:space="preserve">10.3. County level unemployment rates, October 2019-September 2020 (unadjusted) </v>
      </c>
    </row>
    <row r="70" spans="1:7" s="179" customFormat="1">
      <c r="A70" s="179" t="str">
        <f>'10. Employment'!A74</f>
        <v>10.4 Median unemployment rates, Octobers 2019-September 2020, across counties</v>
      </c>
    </row>
    <row r="71" spans="1:7">
      <c r="A71" s="179" t="str">
        <f>'10. Employment'!105:105</f>
        <v>10.5. NJ counties median Income by Sex, 2019</v>
      </c>
    </row>
    <row r="72" spans="1:7">
      <c r="A72" t="str">
        <f>'10. Employment'!A135:I135</f>
        <v>10.6 Median income ($) by sex: national, state, and county comparison</v>
      </c>
    </row>
    <row r="73" spans="1:7">
      <c r="A73" s="179" t="str">
        <f>'10. Employment'!147:147</f>
        <v>10.7 Median income ($) by sex over time, in county</v>
      </c>
    </row>
    <row r="74" spans="1:7" s="179" customFormat="1">
      <c r="A74" s="179" t="str">
        <f>'10. Employment'!162:162</f>
        <v>10.8 Camden county municipalities median Income by Sex, 2019</v>
      </c>
      <c r="B74"/>
      <c r="C74"/>
      <c r="D74"/>
      <c r="E74"/>
      <c r="F74"/>
      <c r="G74"/>
    </row>
    <row r="76" spans="1:7" s="95" customFormat="1">
      <c r="A76" s="6" t="s">
        <v>642</v>
      </c>
    </row>
    <row r="77" spans="1:7" s="95" customFormat="1">
      <c r="A77" s="95" t="str">
        <f>'11. Community Safety'!1:1</f>
        <v>11.1. Violent Crimes (#) and the Crime Rate (per 1,000), 2019</v>
      </c>
    </row>
    <row r="78" spans="1:7" s="95" customFormat="1">
      <c r="A78" s="95" t="str">
        <f>'11. Community Safety'!34:34</f>
        <v>11.2 Crimes by type (#) in county</v>
      </c>
    </row>
    <row r="79" spans="1:7" s="95" customFormat="1">
      <c r="A79" s="95" t="str">
        <f>'11. Community Safety'!58:58</f>
        <v xml:space="preserve">11.3. NJ county juvenile arrest rates, 2016 </v>
      </c>
    </row>
    <row r="80" spans="1:7" s="95" customFormat="1">
      <c r="A80" s="95" t="str">
        <f>'11. Community Safety'!87:87</f>
        <v>11.4. Camden county juvenile arrest rate, 2012-2016</v>
      </c>
    </row>
    <row r="81" spans="1:1" s="95" customFormat="1">
      <c r="A81" s="95" t="str">
        <f>'11. Community Safety'!100:100</f>
        <v>11.5: Crime guns recovered (#) in NJ (by county), October 2020</v>
      </c>
    </row>
    <row r="82" spans="1:1" s="95" customFormat="1">
      <c r="A82" s="95" t="str">
        <f>'11. Community Safety'!128:128</f>
        <v>11.6: Crime guns recovered (#) November 2019-October 2020, in county</v>
      </c>
    </row>
    <row r="83" spans="1:1">
      <c r="A83" s="95" t="str">
        <f>'11. Community Safety'!147:147</f>
        <v>11.7: Municipalities in NJ with most crime guns recovered (#), October 2020</v>
      </c>
    </row>
    <row r="84" spans="1:1">
      <c r="A84" s="6"/>
    </row>
    <row r="85" spans="1:1">
      <c r="A85" s="6" t="s">
        <v>11</v>
      </c>
    </row>
    <row r="86" spans="1:1">
      <c r="A86" s="95" t="str">
        <f>'12. Domestic Violence'!1:1</f>
        <v>12.1. NJ county domestic violence incidents, 2019</v>
      </c>
    </row>
    <row r="87" spans="1:1">
      <c r="A87" s="95" t="str">
        <f>'12. Domestic Violence'!30:30</f>
        <v>12.2 Domestic violence incidents (# reported) over time, in county</v>
      </c>
    </row>
    <row r="88" spans="1:1">
      <c r="A88" s="95" t="str">
        <f>'12. Domestic Violence'!42:42</f>
        <v>12.3. Domestic violence incidents by Camden county municipality, 2013-2019</v>
      </c>
    </row>
    <row r="89" spans="1:1">
      <c r="A89" s="95" t="str">
        <f>'12. Domestic Violence'!119:119</f>
        <v>12.4. Domestic violence offenses by type (#) in New Jersey, 2019</v>
      </c>
    </row>
    <row r="90" spans="1:1" s="262" customFormat="1">
      <c r="A90" s="263" t="str">
        <f>'12. Domestic Violence'!148:148</f>
        <v>12.5. Domestic violence offenses by type (#) in County, 2019</v>
      </c>
    </row>
    <row r="91" spans="1:1">
      <c r="A91" s="95"/>
    </row>
    <row r="92" spans="1:1">
      <c r="A92" s="6" t="s">
        <v>646</v>
      </c>
    </row>
    <row r="93" spans="1:1">
      <c r="A93" s="95" t="str">
        <f>'13. Substance Use Disorder'!1:1</f>
        <v>13.1. NJ counties suspected opioid overdose deaths and % change, 2018-2019</v>
      </c>
    </row>
    <row r="94" spans="1:1">
      <c r="A94" s="95" t="str">
        <f>'13. Substance Use Disorder'!31:31</f>
        <v>13.2 Number of (#) suspected opioid deaths over time, in county</v>
      </c>
    </row>
    <row r="95" spans="1:1">
      <c r="A95" s="95" t="str">
        <f>'13. Substance Use Disorder'!43:43</f>
        <v>13.3. Change in Population for every one overdose death, 2017-2018</v>
      </c>
    </row>
    <row r="96" spans="1:1">
      <c r="A96" s="95" t="str">
        <f>'13. Substance Use Disorder'!73:73</f>
        <v>13.4 Population for every 1 overdose death over time, in county</v>
      </c>
    </row>
    <row r="97" spans="1:8">
      <c r="A97" s="95" t="str">
        <f>'13. Substance Use Disorder'!85:85</f>
        <v>13.5. Proportion of substances (percentage) identified at substance abuse treatment center admissions across NJ counties, 2018</v>
      </c>
    </row>
    <row r="98" spans="1:8">
      <c r="A98" s="95"/>
    </row>
    <row r="99" spans="1:8">
      <c r="A99" s="6" t="s">
        <v>12</v>
      </c>
    </row>
    <row r="100" spans="1:8">
      <c r="A100" s="179" t="str">
        <f>'14. Mental Health Services'!1:1</f>
        <v>14.1. Camden county mental health services (programs), 2017</v>
      </c>
    </row>
    <row r="101" spans="1:8">
      <c r="A101" s="179" t="str">
        <f>'14. Mental Health Services'!29:29</f>
        <v>14.2. NJ county age adjusted frequency of mental health distress, 2017</v>
      </c>
    </row>
    <row r="102" spans="1:8">
      <c r="A102" s="179" t="str">
        <f>'14. Mental Health Services'!57:57</f>
        <v>14.3 Frequency (%) of mental health distress over time – age adjusted, in county</v>
      </c>
    </row>
    <row r="103" spans="1:8">
      <c r="A103" s="179"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79" t="str">
        <f>'14. Mental Health Services'!90:90</f>
        <v>14.6. NJ county age adjusted prevalence of diagnosed depression, 2017</v>
      </c>
    </row>
    <row r="106" spans="1:8">
      <c r="A106" s="179" t="str">
        <f>'14. Mental Health Services'!118:118</f>
        <v>14.7 Frequency (%) of depression over time, in county</v>
      </c>
    </row>
    <row r="107" spans="1:8" s="262" customFormat="1">
      <c r="A107" s="179" t="str">
        <f>'14. Mental Health Services'!130:130</f>
        <v>14.8. Diagnosed depression by race/ethnicity, in county</v>
      </c>
      <c r="B107"/>
      <c r="C107"/>
      <c r="D107"/>
      <c r="E107"/>
      <c r="F107"/>
      <c r="G107"/>
      <c r="H107"/>
    </row>
    <row r="108" spans="1:8" s="262" customFormat="1">
      <c r="A108" s="262" t="str">
        <f>'14. Mental Health Services'!A143:I143</f>
        <v>14.9 Diagnosed depression by sex, in county</v>
      </c>
    </row>
    <row r="110" spans="1:8">
      <c r="A110" s="6" t="s">
        <v>410</v>
      </c>
    </row>
    <row r="111" spans="1:8">
      <c r="A111" s="179" t="str">
        <f>'15. Education'!1:1</f>
        <v>15.1 Children enrolled in special education services, by County, 2018-2019</v>
      </c>
    </row>
    <row r="112" spans="1:8">
      <c r="A112" s="179"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7"/>
  <sheetViews>
    <sheetView zoomScale="87" zoomScaleNormal="87" workbookViewId="0">
      <selection activeCell="K17" sqref="K17"/>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0" customFormat="1">
      <c r="A1" s="431" t="s">
        <v>345</v>
      </c>
      <c r="B1" s="431"/>
      <c r="C1" s="431"/>
      <c r="D1" s="431"/>
      <c r="E1" s="431"/>
      <c r="F1" s="431"/>
      <c r="G1" s="431"/>
      <c r="H1" s="431"/>
      <c r="I1" s="431"/>
    </row>
    <row r="2" spans="1:20">
      <c r="A2" s="179"/>
      <c r="B2" s="179"/>
      <c r="C2" s="179"/>
      <c r="D2" s="179"/>
      <c r="E2" s="179"/>
      <c r="F2" s="179"/>
      <c r="G2" s="179"/>
      <c r="H2" s="179"/>
      <c r="I2" s="179"/>
      <c r="J2" s="4"/>
      <c r="K2" s="4"/>
      <c r="L2" s="5"/>
      <c r="M2" s="5"/>
      <c r="N2" s="5"/>
      <c r="O2" s="5"/>
      <c r="P2" s="4"/>
      <c r="Q2" s="4"/>
      <c r="R2" s="4"/>
      <c r="S2" s="4"/>
      <c r="T2" s="4"/>
    </row>
    <row r="3" spans="1:20" ht="24">
      <c r="A3" s="179"/>
      <c r="B3" s="1"/>
      <c r="C3" s="68" t="s">
        <v>128</v>
      </c>
      <c r="D3" s="68" t="s">
        <v>129</v>
      </c>
      <c r="E3" s="68" t="s">
        <v>130</v>
      </c>
      <c r="F3" s="278" t="s">
        <v>70</v>
      </c>
      <c r="G3" s="278" t="s">
        <v>638</v>
      </c>
      <c r="H3" s="278" t="s">
        <v>639</v>
      </c>
      <c r="I3" s="179"/>
      <c r="J3" s="179"/>
      <c r="K3" s="179"/>
      <c r="L3" s="10"/>
      <c r="M3" s="10"/>
      <c r="N3" s="10"/>
      <c r="O3" s="10"/>
      <c r="P3" s="179"/>
      <c r="Q3" s="179"/>
      <c r="R3" s="179"/>
      <c r="S3" s="179"/>
      <c r="T3" s="179"/>
    </row>
    <row r="4" spans="1:20">
      <c r="A4" s="179"/>
      <c r="B4" t="s">
        <v>21</v>
      </c>
      <c r="C4" s="357">
        <v>37.9</v>
      </c>
      <c r="D4" s="357">
        <v>1.8</v>
      </c>
      <c r="E4" s="357">
        <v>4.8</v>
      </c>
      <c r="F4" s="357"/>
      <c r="G4">
        <v>27.6</v>
      </c>
      <c r="H4">
        <v>33.1</v>
      </c>
      <c r="I4" s="179"/>
      <c r="J4" s="179"/>
      <c r="K4" s="179"/>
      <c r="L4" s="10"/>
      <c r="M4" s="10"/>
      <c r="N4" s="10"/>
      <c r="O4" s="10"/>
      <c r="P4" s="179"/>
      <c r="Q4" s="179"/>
      <c r="R4" s="179"/>
      <c r="S4" s="179"/>
      <c r="T4" s="179"/>
    </row>
    <row r="5" spans="1:20">
      <c r="A5" s="179"/>
      <c r="B5" t="s">
        <v>27</v>
      </c>
      <c r="C5" s="357">
        <v>37.200000000000003</v>
      </c>
      <c r="D5" s="357">
        <v>2.4</v>
      </c>
      <c r="E5" s="357">
        <v>4.0999999999999996</v>
      </c>
      <c r="F5" s="357"/>
      <c r="G5">
        <v>27.6</v>
      </c>
      <c r="H5">
        <v>33.1</v>
      </c>
      <c r="I5" s="179"/>
      <c r="J5" s="179"/>
      <c r="K5" s="179"/>
      <c r="L5" s="10"/>
      <c r="M5" s="10"/>
      <c r="N5" s="10"/>
      <c r="O5" s="10"/>
      <c r="P5" s="179"/>
      <c r="Q5" s="179"/>
      <c r="R5" s="179"/>
      <c r="S5" s="179"/>
      <c r="T5" s="179"/>
    </row>
    <row r="6" spans="1:20">
      <c r="A6" s="179"/>
      <c r="B6" t="s">
        <v>36</v>
      </c>
      <c r="C6" s="357">
        <v>36.9</v>
      </c>
      <c r="D6" s="357">
        <v>0.8</v>
      </c>
      <c r="E6" s="357">
        <v>3.8</v>
      </c>
      <c r="F6" s="357"/>
      <c r="G6">
        <v>27.6</v>
      </c>
      <c r="H6">
        <v>33.1</v>
      </c>
      <c r="I6" s="179"/>
      <c r="J6" s="179"/>
      <c r="K6" s="179"/>
      <c r="L6" s="10"/>
      <c r="M6" s="10"/>
      <c r="N6" s="10"/>
      <c r="O6" s="10"/>
      <c r="P6" s="179"/>
      <c r="Q6" s="179"/>
      <c r="R6" s="179"/>
      <c r="S6" s="179"/>
      <c r="T6" s="179"/>
    </row>
    <row r="7" spans="1:20">
      <c r="A7" s="179"/>
      <c r="B7" t="s">
        <v>548</v>
      </c>
      <c r="C7" s="357">
        <v>36.6</v>
      </c>
      <c r="D7" s="357">
        <v>2.2000000000000002</v>
      </c>
      <c r="E7" s="357">
        <v>3.5</v>
      </c>
      <c r="F7" s="357"/>
      <c r="G7">
        <v>27.6</v>
      </c>
      <c r="H7">
        <v>33.1</v>
      </c>
      <c r="I7" s="179"/>
      <c r="J7" s="179"/>
      <c r="K7" s="179"/>
      <c r="L7" s="10"/>
      <c r="M7" s="10"/>
      <c r="N7" s="10"/>
      <c r="O7" s="10"/>
      <c r="P7" s="179"/>
      <c r="Q7" s="179"/>
      <c r="R7" s="179"/>
      <c r="S7" s="179"/>
      <c r="T7" s="179"/>
    </row>
    <row r="8" spans="1:20">
      <c r="A8" s="179"/>
      <c r="B8" t="s">
        <v>24</v>
      </c>
      <c r="C8" s="357">
        <v>36.200000000000003</v>
      </c>
      <c r="D8" s="357">
        <v>1</v>
      </c>
      <c r="E8" s="357">
        <v>3.1</v>
      </c>
      <c r="F8" s="357"/>
      <c r="G8">
        <v>27.6</v>
      </c>
      <c r="H8">
        <v>33.1</v>
      </c>
      <c r="I8" s="179"/>
      <c r="J8" s="179"/>
      <c r="K8" s="179"/>
      <c r="L8" s="10"/>
      <c r="M8" s="10"/>
      <c r="N8" s="10"/>
      <c r="O8" s="10"/>
      <c r="P8" s="179"/>
      <c r="Q8" s="179"/>
      <c r="R8" s="179"/>
      <c r="S8" s="179"/>
      <c r="T8" s="179"/>
    </row>
    <row r="9" spans="1:20">
      <c r="A9" s="179"/>
      <c r="B9" t="s">
        <v>33</v>
      </c>
      <c r="C9" s="357">
        <v>36.1</v>
      </c>
      <c r="D9" s="357">
        <v>0.9</v>
      </c>
      <c r="E9" s="357">
        <v>3</v>
      </c>
      <c r="F9" s="357"/>
      <c r="G9">
        <v>27.6</v>
      </c>
      <c r="H9">
        <v>33.1</v>
      </c>
      <c r="I9" s="179"/>
      <c r="J9" s="179"/>
      <c r="K9" s="179"/>
      <c r="L9" s="10"/>
      <c r="M9" s="10"/>
      <c r="N9" s="10"/>
      <c r="O9" s="10"/>
      <c r="P9" s="179"/>
      <c r="Q9" s="179"/>
      <c r="R9" s="179"/>
      <c r="S9" s="179"/>
      <c r="T9" s="179"/>
    </row>
    <row r="10" spans="1:20">
      <c r="A10" s="179"/>
      <c r="B10" t="s">
        <v>25</v>
      </c>
      <c r="C10" s="357">
        <v>34.9</v>
      </c>
      <c r="D10" s="357">
        <v>0.8</v>
      </c>
      <c r="E10" s="357">
        <v>1.8</v>
      </c>
      <c r="F10" s="357"/>
      <c r="G10">
        <v>27.6</v>
      </c>
      <c r="H10">
        <v>33.1</v>
      </c>
      <c r="I10" s="179"/>
      <c r="J10" s="179"/>
      <c r="K10" s="179"/>
      <c r="L10" s="10"/>
      <c r="M10" s="10"/>
      <c r="N10" s="10"/>
      <c r="O10" s="10"/>
      <c r="P10" s="179"/>
      <c r="Q10" s="179"/>
      <c r="R10" s="179"/>
      <c r="S10" s="179"/>
      <c r="T10" s="179"/>
    </row>
    <row r="11" spans="1:20">
      <c r="A11" s="179"/>
      <c r="B11" t="s">
        <v>23</v>
      </c>
      <c r="C11" s="357">
        <v>34.200000000000003</v>
      </c>
      <c r="D11" s="357">
        <v>0.7</v>
      </c>
      <c r="E11" s="357">
        <v>1.1000000000000001</v>
      </c>
      <c r="F11" s="357"/>
      <c r="G11">
        <v>27.6</v>
      </c>
      <c r="H11">
        <v>33.1</v>
      </c>
      <c r="I11" s="179"/>
      <c r="J11" s="179"/>
      <c r="K11" s="179"/>
      <c r="L11" s="10"/>
      <c r="M11" s="10"/>
      <c r="N11" s="10"/>
      <c r="O11" s="10"/>
      <c r="P11" s="179"/>
      <c r="Q11" s="179"/>
      <c r="R11" s="179"/>
      <c r="S11" s="179"/>
      <c r="T11" s="179"/>
    </row>
    <row r="12" spans="1:20">
      <c r="A12" s="179"/>
      <c r="B12" t="s">
        <v>30</v>
      </c>
      <c r="C12" s="357">
        <v>33.700000000000003</v>
      </c>
      <c r="D12" s="357">
        <v>1.1000000000000001</v>
      </c>
      <c r="E12" s="357">
        <v>0.6</v>
      </c>
      <c r="F12" s="357"/>
      <c r="G12">
        <v>27.6</v>
      </c>
      <c r="H12">
        <v>33.1</v>
      </c>
      <c r="I12" s="179"/>
      <c r="J12" s="179"/>
      <c r="K12" s="179"/>
      <c r="L12" s="10"/>
      <c r="M12" s="10"/>
      <c r="N12" s="10"/>
      <c r="O12" s="10"/>
      <c r="P12" s="179"/>
      <c r="Q12" s="179"/>
      <c r="R12" s="179"/>
      <c r="S12" s="179"/>
      <c r="T12" s="179"/>
    </row>
    <row r="13" spans="1:20">
      <c r="A13" s="179"/>
      <c r="B13" t="s">
        <v>20</v>
      </c>
      <c r="C13" s="357">
        <v>32.9</v>
      </c>
      <c r="D13" s="357">
        <v>1.1000000000000001</v>
      </c>
      <c r="E13" s="357">
        <v>-0.2</v>
      </c>
      <c r="F13" s="357"/>
      <c r="G13">
        <v>27.6</v>
      </c>
      <c r="H13">
        <v>33.1</v>
      </c>
      <c r="I13" s="179"/>
      <c r="J13" s="179"/>
      <c r="K13" s="179"/>
      <c r="L13" s="10"/>
      <c r="M13" s="10"/>
      <c r="N13" s="10"/>
      <c r="O13" s="10"/>
      <c r="P13" s="179"/>
      <c r="Q13" s="179"/>
      <c r="R13" s="179"/>
      <c r="S13" s="179"/>
      <c r="T13" s="179"/>
    </row>
    <row r="14" spans="1:20">
      <c r="A14" s="179"/>
      <c r="B14" t="s">
        <v>28</v>
      </c>
      <c r="C14" s="357">
        <v>32.4</v>
      </c>
      <c r="D14" s="357">
        <v>0.9</v>
      </c>
      <c r="E14" s="357">
        <v>-0.7</v>
      </c>
      <c r="F14" s="357"/>
      <c r="G14">
        <v>27.6</v>
      </c>
      <c r="H14">
        <v>33.1</v>
      </c>
      <c r="I14" s="179"/>
      <c r="J14" s="179"/>
      <c r="K14" s="179"/>
      <c r="L14" s="10"/>
      <c r="M14" s="10"/>
      <c r="N14" s="10"/>
      <c r="O14" s="10"/>
      <c r="P14" s="179"/>
      <c r="Q14" s="179"/>
      <c r="R14" s="179"/>
      <c r="S14" s="179"/>
      <c r="T14" s="179"/>
    </row>
    <row r="15" spans="1:20">
      <c r="A15" s="179"/>
      <c r="B15" t="s">
        <v>19</v>
      </c>
      <c r="C15" s="357">
        <v>32.200000000000003</v>
      </c>
      <c r="D15" s="357">
        <v>0.9</v>
      </c>
      <c r="E15" s="357">
        <v>-0.9</v>
      </c>
      <c r="F15" s="358"/>
      <c r="G15">
        <v>27.6</v>
      </c>
      <c r="H15">
        <v>33.1</v>
      </c>
      <c r="I15" s="179"/>
      <c r="J15" s="179"/>
      <c r="K15" s="179"/>
      <c r="L15" s="10"/>
      <c r="M15" s="10"/>
      <c r="N15" s="10"/>
      <c r="O15" s="10"/>
      <c r="P15" s="179"/>
      <c r="Q15" s="179"/>
      <c r="R15" s="179"/>
      <c r="S15" s="179"/>
      <c r="T15" s="179"/>
    </row>
    <row r="16" spans="1:20">
      <c r="A16" s="179"/>
      <c r="B16" t="s">
        <v>22</v>
      </c>
      <c r="C16" s="357">
        <v>30.5</v>
      </c>
      <c r="D16" s="357">
        <v>0.8</v>
      </c>
      <c r="E16" s="357">
        <v>-2.6</v>
      </c>
      <c r="F16" s="357"/>
      <c r="G16">
        <v>27.6</v>
      </c>
      <c r="H16">
        <v>33.1</v>
      </c>
      <c r="I16" s="179"/>
      <c r="J16" s="179"/>
      <c r="K16" s="179"/>
      <c r="L16" s="179"/>
      <c r="M16" s="179"/>
      <c r="N16" s="179"/>
      <c r="O16" s="179"/>
      <c r="P16" s="179"/>
      <c r="Q16" s="179"/>
      <c r="R16" s="179"/>
      <c r="S16" s="179"/>
      <c r="T16" s="179"/>
    </row>
    <row r="17" spans="1:20">
      <c r="A17" s="179"/>
      <c r="B17" t="s">
        <v>26</v>
      </c>
      <c r="C17" s="357">
        <v>30.5</v>
      </c>
      <c r="D17" s="357">
        <v>0.9</v>
      </c>
      <c r="E17" s="357">
        <v>-2.6</v>
      </c>
      <c r="F17" s="357"/>
      <c r="G17">
        <v>27.6</v>
      </c>
      <c r="H17">
        <v>33.1</v>
      </c>
      <c r="I17" s="179"/>
      <c r="J17" s="179"/>
      <c r="K17" s="179"/>
      <c r="L17" s="179"/>
      <c r="M17" s="179"/>
      <c r="N17" s="179"/>
      <c r="O17" s="179"/>
      <c r="P17" s="179"/>
      <c r="Q17" s="179"/>
      <c r="R17" s="179"/>
      <c r="S17" s="179"/>
      <c r="T17" s="179"/>
    </row>
    <row r="18" spans="1:20">
      <c r="A18" s="36"/>
      <c r="B18" s="282" t="s">
        <v>32</v>
      </c>
      <c r="C18" s="282"/>
      <c r="D18" s="358">
        <v>0.9</v>
      </c>
      <c r="E18" s="358">
        <v>-3.4</v>
      </c>
      <c r="F18" s="358">
        <v>29.7</v>
      </c>
      <c r="G18">
        <v>27.6</v>
      </c>
      <c r="H18">
        <v>33.1</v>
      </c>
      <c r="I18" s="179"/>
      <c r="J18" s="179"/>
      <c r="K18" s="179"/>
      <c r="L18" s="179"/>
      <c r="M18" s="179"/>
      <c r="N18" s="179"/>
      <c r="O18" s="179"/>
      <c r="P18" s="179"/>
      <c r="Q18" s="179"/>
      <c r="R18" s="179"/>
      <c r="S18" s="179"/>
      <c r="T18" s="179"/>
    </row>
    <row r="19" spans="1:20">
      <c r="A19" s="179"/>
      <c r="B19" t="s">
        <v>29</v>
      </c>
      <c r="C19" s="357">
        <v>29.6</v>
      </c>
      <c r="D19" s="357">
        <v>1.5</v>
      </c>
      <c r="E19" s="357">
        <v>-3.5</v>
      </c>
      <c r="F19" s="357"/>
      <c r="G19">
        <v>27.6</v>
      </c>
      <c r="H19">
        <v>33.1</v>
      </c>
      <c r="I19" s="179"/>
      <c r="J19" s="179"/>
      <c r="K19" s="179"/>
      <c r="L19" s="179"/>
      <c r="M19" s="179"/>
      <c r="N19" s="179"/>
      <c r="O19" s="179"/>
      <c r="P19" s="179"/>
      <c r="Q19" s="179"/>
      <c r="R19" s="179"/>
      <c r="S19" s="179"/>
      <c r="T19" s="179"/>
    </row>
    <row r="20" spans="1:20">
      <c r="A20" s="179"/>
      <c r="B20" t="s">
        <v>549</v>
      </c>
      <c r="C20" s="357">
        <v>29.3</v>
      </c>
      <c r="D20" s="357">
        <v>0.9</v>
      </c>
      <c r="E20" s="357">
        <v>-3.8</v>
      </c>
      <c r="F20" s="357"/>
      <c r="G20">
        <v>27.6</v>
      </c>
      <c r="H20">
        <v>33.1</v>
      </c>
      <c r="I20" s="179"/>
      <c r="J20" s="179"/>
      <c r="K20" s="179"/>
      <c r="L20" s="179"/>
      <c r="M20" s="179"/>
      <c r="N20" s="179"/>
      <c r="O20" s="179"/>
      <c r="P20" s="179"/>
      <c r="Q20" s="179"/>
      <c r="R20" s="179"/>
      <c r="S20" s="179"/>
      <c r="T20" s="179"/>
    </row>
    <row r="21" spans="1:20">
      <c r="A21" s="179"/>
      <c r="B21" t="s">
        <v>34</v>
      </c>
      <c r="C21" s="357">
        <v>27.8</v>
      </c>
      <c r="D21" s="357">
        <v>2</v>
      </c>
      <c r="E21" s="357">
        <v>-5.3</v>
      </c>
      <c r="F21" s="358"/>
      <c r="G21">
        <v>27.6</v>
      </c>
      <c r="H21">
        <v>33.1</v>
      </c>
      <c r="I21" s="179"/>
      <c r="J21" s="179"/>
      <c r="K21" s="179"/>
      <c r="L21" s="179"/>
      <c r="M21" s="179"/>
      <c r="N21" s="179"/>
      <c r="O21" s="179"/>
      <c r="P21" s="179"/>
      <c r="Q21" s="179"/>
      <c r="R21" s="179"/>
      <c r="S21" s="179"/>
      <c r="T21" s="179"/>
    </row>
    <row r="22" spans="1:20">
      <c r="A22" s="179"/>
      <c r="B22" t="s">
        <v>35</v>
      </c>
      <c r="C22" s="357">
        <v>26.1</v>
      </c>
      <c r="D22" s="357">
        <v>1.4</v>
      </c>
      <c r="E22" s="357">
        <v>-7</v>
      </c>
      <c r="F22" s="357"/>
      <c r="G22">
        <v>27.6</v>
      </c>
      <c r="H22">
        <v>33.1</v>
      </c>
      <c r="I22" s="179"/>
      <c r="J22" s="179"/>
      <c r="K22" s="179"/>
      <c r="L22" s="179"/>
      <c r="M22" s="179"/>
      <c r="N22" s="179"/>
      <c r="O22" s="179"/>
      <c r="P22" s="179"/>
      <c r="Q22" s="179"/>
      <c r="R22" s="179"/>
      <c r="S22" s="179"/>
      <c r="T22" s="179"/>
    </row>
    <row r="23" spans="1:20">
      <c r="A23" s="179"/>
      <c r="B23" t="s">
        <v>38</v>
      </c>
      <c r="C23" s="357">
        <v>24.7</v>
      </c>
      <c r="D23" s="357">
        <v>1.5</v>
      </c>
      <c r="E23" s="357">
        <v>-8.4</v>
      </c>
      <c r="F23" s="357"/>
      <c r="G23">
        <v>27.6</v>
      </c>
      <c r="H23">
        <v>33.1</v>
      </c>
      <c r="I23" s="179"/>
      <c r="J23" s="179"/>
      <c r="K23" s="179"/>
      <c r="L23" s="179"/>
      <c r="M23" s="179"/>
      <c r="N23" s="179"/>
      <c r="O23" s="179"/>
      <c r="P23" s="179"/>
      <c r="Q23" s="179"/>
      <c r="R23" s="179"/>
      <c r="S23" s="179"/>
      <c r="T23" s="179"/>
    </row>
    <row r="24" spans="1:20">
      <c r="A24" s="179"/>
      <c r="B24" t="s">
        <v>31</v>
      </c>
      <c r="C24" s="357">
        <v>24.1</v>
      </c>
      <c r="D24" s="357">
        <v>2.7</v>
      </c>
      <c r="E24" s="357">
        <v>-9</v>
      </c>
      <c r="F24" s="357"/>
      <c r="G24">
        <v>27.6</v>
      </c>
      <c r="H24">
        <v>33.1</v>
      </c>
      <c r="I24" s="179"/>
      <c r="J24" s="179"/>
      <c r="K24" s="179"/>
      <c r="L24" s="179"/>
      <c r="M24" s="179"/>
      <c r="N24" s="179"/>
      <c r="O24" s="179"/>
      <c r="P24" s="179"/>
      <c r="Q24" s="179"/>
      <c r="R24" s="179"/>
      <c r="S24" s="179"/>
      <c r="T24" s="179"/>
    </row>
    <row r="25" spans="1:20">
      <c r="A25" s="134" t="s">
        <v>131</v>
      </c>
      <c r="B25" s="269" t="s">
        <v>53</v>
      </c>
      <c r="C25" s="359">
        <v>33.1</v>
      </c>
      <c r="D25" s="359">
        <v>0.2</v>
      </c>
      <c r="E25" s="359">
        <v>0</v>
      </c>
      <c r="F25" s="359"/>
      <c r="G25" s="269">
        <v>27.6</v>
      </c>
      <c r="H25" s="269">
        <v>33.1</v>
      </c>
      <c r="I25" s="179"/>
      <c r="J25" s="179"/>
      <c r="K25" s="179"/>
      <c r="L25" s="179"/>
      <c r="M25" s="179"/>
      <c r="N25" s="179"/>
      <c r="O25" s="179"/>
      <c r="P25" s="179"/>
      <c r="Q25" s="179"/>
      <c r="R25" s="179"/>
      <c r="S25" s="179"/>
      <c r="T25" s="179"/>
    </row>
    <row r="26" spans="1:20">
      <c r="A26" s="179"/>
      <c r="B26" s="269" t="s">
        <v>57</v>
      </c>
      <c r="C26" s="359">
        <v>27.6</v>
      </c>
      <c r="D26" s="359">
        <v>0.1</v>
      </c>
      <c r="E26" s="359">
        <v>-5.5</v>
      </c>
      <c r="F26" s="359"/>
      <c r="G26" s="269">
        <v>27.6</v>
      </c>
      <c r="H26" s="269">
        <v>33.1</v>
      </c>
      <c r="I26" s="179"/>
      <c r="J26" s="179"/>
      <c r="K26" s="179"/>
      <c r="L26" s="179"/>
      <c r="M26" s="179"/>
      <c r="N26" s="179"/>
      <c r="O26" s="179"/>
      <c r="P26" s="179"/>
      <c r="Q26" s="179"/>
      <c r="R26" s="179"/>
      <c r="S26" s="179"/>
      <c r="T26" s="179"/>
    </row>
    <row r="27" spans="1:20" s="306" customFormat="1">
      <c r="B27" s="79"/>
      <c r="C27" s="293"/>
      <c r="D27" s="293"/>
      <c r="E27" s="133"/>
    </row>
    <row r="28" spans="1:20" ht="15" customHeight="1">
      <c r="A28" s="275" t="s">
        <v>485</v>
      </c>
      <c r="B28" s="275"/>
      <c r="C28" s="275"/>
      <c r="D28" s="275"/>
      <c r="E28" s="275"/>
      <c r="F28" s="275"/>
      <c r="G28" s="275"/>
      <c r="H28" s="275"/>
      <c r="I28" s="4"/>
      <c r="J28" s="179"/>
      <c r="K28" s="179"/>
      <c r="L28" s="179"/>
      <c r="M28" s="179"/>
      <c r="N28" s="179"/>
      <c r="O28" s="179"/>
      <c r="P28" s="179"/>
      <c r="Q28" s="179"/>
      <c r="R28" s="179"/>
      <c r="S28" s="179"/>
      <c r="T28" s="179"/>
    </row>
    <row r="29" spans="1:20" ht="15" customHeight="1">
      <c r="A29" s="275" t="s">
        <v>132</v>
      </c>
      <c r="B29" s="275"/>
      <c r="C29" s="275"/>
      <c r="D29" s="275"/>
      <c r="E29" s="275"/>
      <c r="F29" s="275"/>
      <c r="G29" s="275"/>
      <c r="H29" s="275"/>
      <c r="I29" s="4"/>
      <c r="J29" s="179"/>
      <c r="K29" s="179"/>
      <c r="L29" s="179"/>
      <c r="M29" s="179"/>
      <c r="N29" s="179"/>
      <c r="O29" s="179"/>
      <c r="P29" s="179"/>
      <c r="Q29" s="179"/>
      <c r="R29" s="179"/>
      <c r="S29" s="179"/>
      <c r="T29" s="179"/>
    </row>
    <row r="30" spans="1:20">
      <c r="A30" s="201"/>
      <c r="B30" s="201"/>
      <c r="C30" s="201"/>
      <c r="D30" s="201"/>
      <c r="E30" s="201"/>
      <c r="F30" s="201"/>
      <c r="G30" s="201"/>
      <c r="H30" s="201"/>
      <c r="I30" s="4"/>
      <c r="J30" s="179"/>
      <c r="K30" s="179"/>
      <c r="L30" s="179"/>
      <c r="M30" s="179"/>
      <c r="N30" s="179"/>
      <c r="O30" s="179"/>
      <c r="P30" s="179"/>
      <c r="Q30" s="179"/>
      <c r="R30" s="179"/>
      <c r="S30" s="179"/>
      <c r="T30" s="179"/>
    </row>
    <row r="31" spans="1:20" s="70" customFormat="1">
      <c r="A31" s="276" t="s">
        <v>346</v>
      </c>
      <c r="B31" s="276"/>
      <c r="C31" s="276"/>
      <c r="D31" s="276"/>
      <c r="E31" s="276"/>
      <c r="F31" s="276"/>
      <c r="G31" s="276"/>
      <c r="H31" s="276"/>
      <c r="I31" s="276"/>
    </row>
    <row r="32" spans="1:20">
      <c r="A32" s="179"/>
      <c r="B32" s="179"/>
      <c r="C32" s="179"/>
      <c r="D32" s="179"/>
      <c r="E32" s="179"/>
      <c r="F32" s="179"/>
      <c r="G32" s="179"/>
      <c r="H32" s="179"/>
      <c r="I32" s="179"/>
      <c r="J32" s="4"/>
      <c r="K32" s="4"/>
      <c r="L32" s="5"/>
      <c r="M32" s="5"/>
      <c r="N32" s="5"/>
      <c r="O32" s="5"/>
      <c r="P32" s="4"/>
      <c r="Q32" s="4"/>
      <c r="R32" s="4"/>
      <c r="S32" s="4"/>
      <c r="T32" s="4"/>
    </row>
    <row r="33" spans="1:20">
      <c r="A33" s="179"/>
      <c r="B33" s="1"/>
      <c r="C33" s="68" t="s">
        <v>128</v>
      </c>
      <c r="D33" s="68" t="s">
        <v>129</v>
      </c>
      <c r="E33" s="25"/>
      <c r="F33" s="1"/>
      <c r="G33" s="179"/>
      <c r="H33" s="179"/>
      <c r="I33" s="179"/>
      <c r="J33" s="179"/>
      <c r="K33" s="179"/>
      <c r="L33" s="10"/>
      <c r="M33" s="10"/>
      <c r="N33" s="10"/>
      <c r="O33" s="10"/>
      <c r="P33" s="179"/>
      <c r="Q33" s="179"/>
      <c r="R33" s="179"/>
      <c r="S33" s="179"/>
      <c r="T33" s="179"/>
    </row>
    <row r="34" spans="1:20">
      <c r="A34" s="179"/>
      <c r="B34" s="206">
        <v>2015</v>
      </c>
      <c r="C34" s="130">
        <v>27.4</v>
      </c>
      <c r="D34" s="130">
        <v>0.8</v>
      </c>
      <c r="E34" s="33"/>
      <c r="F34" s="1"/>
      <c r="G34" s="179"/>
      <c r="H34" s="179"/>
      <c r="I34" s="179"/>
      <c r="J34" s="179"/>
      <c r="K34" s="179"/>
      <c r="L34" s="10"/>
      <c r="M34" s="10"/>
      <c r="N34" s="10"/>
      <c r="O34" s="10"/>
      <c r="P34" s="179"/>
      <c r="Q34" s="179"/>
      <c r="R34" s="179"/>
      <c r="S34" s="179"/>
      <c r="T34" s="179"/>
    </row>
    <row r="35" spans="1:20">
      <c r="A35" s="179"/>
      <c r="B35" s="21">
        <v>2016</v>
      </c>
      <c r="C35" s="130">
        <v>29</v>
      </c>
      <c r="D35" s="130">
        <v>0.7</v>
      </c>
      <c r="E35" s="33"/>
      <c r="F35" s="1"/>
      <c r="G35" s="179"/>
      <c r="H35" s="179"/>
      <c r="I35" s="179"/>
      <c r="J35" s="179"/>
      <c r="K35" s="179"/>
      <c r="L35" s="10"/>
      <c r="M35" s="10"/>
      <c r="N35" s="10"/>
      <c r="O35" s="10"/>
      <c r="P35" s="179"/>
      <c r="Q35" s="179"/>
      <c r="R35" s="179"/>
      <c r="S35" s="179"/>
      <c r="T35" s="179"/>
    </row>
    <row r="36" spans="1:20">
      <c r="A36" s="179"/>
      <c r="B36" s="206">
        <v>2017</v>
      </c>
      <c r="C36" s="130">
        <v>29.6</v>
      </c>
      <c r="D36" s="130">
        <v>0.8</v>
      </c>
      <c r="E36" s="33"/>
      <c r="F36" s="1"/>
      <c r="G36" s="179"/>
      <c r="H36" s="179"/>
      <c r="I36" s="179"/>
      <c r="J36" s="179"/>
      <c r="K36" s="179"/>
      <c r="L36" s="10"/>
      <c r="M36" s="10"/>
      <c r="N36" s="10"/>
      <c r="O36" s="10"/>
      <c r="P36" s="179"/>
      <c r="Q36" s="179"/>
      <c r="R36" s="179"/>
      <c r="S36" s="179"/>
      <c r="T36" s="179"/>
    </row>
    <row r="37" spans="1:20">
      <c r="A37" s="179"/>
      <c r="B37" s="336">
        <v>2018</v>
      </c>
      <c r="C37" s="131">
        <v>28.5</v>
      </c>
      <c r="D37" s="131">
        <v>0.7</v>
      </c>
      <c r="E37" s="33"/>
      <c r="F37" s="1"/>
      <c r="G37" s="179"/>
      <c r="H37" s="179"/>
      <c r="I37" s="179"/>
      <c r="J37" s="179"/>
      <c r="K37" s="179"/>
      <c r="L37" s="10"/>
      <c r="M37" s="10"/>
      <c r="N37" s="10"/>
      <c r="O37" s="10"/>
      <c r="P37" s="179"/>
      <c r="Q37" s="179"/>
      <c r="R37" s="179"/>
      <c r="S37" s="179"/>
      <c r="T37" s="179"/>
    </row>
    <row r="38" spans="1:20">
      <c r="A38" s="179"/>
      <c r="B38" s="21">
        <v>2019</v>
      </c>
      <c r="C38" s="132">
        <v>29.7</v>
      </c>
      <c r="D38" s="132">
        <v>0.9</v>
      </c>
      <c r="E38" s="33"/>
      <c r="F38" s="1"/>
      <c r="G38" s="179"/>
      <c r="H38" s="179"/>
      <c r="I38" s="179"/>
      <c r="J38" s="179"/>
      <c r="K38" s="179"/>
      <c r="L38" s="10"/>
      <c r="M38" s="10"/>
      <c r="N38" s="10"/>
      <c r="O38" s="10"/>
      <c r="P38" s="179"/>
      <c r="Q38" s="179"/>
      <c r="R38" s="179"/>
      <c r="S38" s="179"/>
      <c r="T38" s="179"/>
    </row>
    <row r="40" spans="1:20" ht="15" customHeight="1">
      <c r="A40" s="275" t="s">
        <v>486</v>
      </c>
      <c r="B40" s="275"/>
      <c r="C40" s="275"/>
      <c r="D40" s="275"/>
      <c r="E40" s="275"/>
      <c r="F40" s="275"/>
      <c r="G40" s="275"/>
      <c r="H40" s="275"/>
      <c r="I40" s="4"/>
      <c r="J40" s="179"/>
      <c r="K40" s="179"/>
      <c r="L40" s="179"/>
      <c r="M40" s="179"/>
      <c r="N40" s="179"/>
      <c r="O40" s="179"/>
      <c r="P40" s="179"/>
      <c r="Q40" s="179"/>
      <c r="R40" s="179"/>
      <c r="S40" s="179"/>
      <c r="T40" s="179"/>
    </row>
    <row r="41" spans="1:20">
      <c r="A41" s="275" t="s">
        <v>65</v>
      </c>
      <c r="B41" s="275"/>
      <c r="C41" s="275"/>
      <c r="D41" s="275"/>
      <c r="E41" s="275"/>
      <c r="F41" s="275"/>
      <c r="G41" s="275"/>
      <c r="H41" s="275"/>
      <c r="I41" s="4"/>
      <c r="J41" s="179"/>
      <c r="K41" s="179"/>
      <c r="L41" s="179"/>
      <c r="M41" s="179"/>
      <c r="N41" s="179"/>
      <c r="O41" s="179"/>
      <c r="P41" s="179"/>
      <c r="Q41" s="179"/>
      <c r="R41" s="179"/>
      <c r="S41" s="179"/>
      <c r="T41" s="179"/>
    </row>
    <row r="42" spans="1:20">
      <c r="A42" s="201"/>
      <c r="B42" s="201"/>
      <c r="C42" s="201"/>
      <c r="D42" s="201"/>
      <c r="E42" s="201"/>
      <c r="F42" s="201"/>
      <c r="G42" s="201"/>
      <c r="H42" s="201"/>
      <c r="I42" s="4"/>
      <c r="J42" s="179"/>
      <c r="K42" s="179"/>
      <c r="L42" s="179"/>
      <c r="M42" s="179"/>
      <c r="N42" s="179"/>
      <c r="O42" s="179"/>
      <c r="P42" s="179"/>
      <c r="Q42" s="179"/>
      <c r="R42" s="179"/>
      <c r="S42" s="179"/>
      <c r="T42" s="179"/>
    </row>
    <row r="43" spans="1:20" s="70" customFormat="1">
      <c r="A43" s="276" t="s">
        <v>347</v>
      </c>
      <c r="B43" s="276"/>
      <c r="C43" s="276"/>
      <c r="D43" s="276"/>
      <c r="E43" s="276"/>
      <c r="F43" s="276"/>
      <c r="G43" s="276"/>
      <c r="H43" s="276"/>
      <c r="I43" s="276"/>
    </row>
    <row r="44" spans="1:20">
      <c r="A44" s="179"/>
      <c r="B44" s="179"/>
      <c r="C44" s="179"/>
      <c r="D44" s="179"/>
      <c r="E44" s="179"/>
      <c r="F44" s="179"/>
      <c r="G44" s="179"/>
      <c r="H44" s="179"/>
      <c r="I44" s="179"/>
      <c r="J44" s="4"/>
      <c r="K44" s="4"/>
      <c r="L44" s="5"/>
      <c r="M44" s="5"/>
      <c r="N44" s="5"/>
      <c r="O44" s="5"/>
      <c r="P44" s="4"/>
      <c r="Q44" s="4"/>
      <c r="R44" s="4"/>
      <c r="S44" s="4"/>
      <c r="T44" s="4"/>
    </row>
    <row r="45" spans="1:20" ht="24">
      <c r="A45" s="179"/>
      <c r="B45" s="1"/>
      <c r="C45" s="68" t="s">
        <v>128</v>
      </c>
      <c r="D45" s="68" t="s">
        <v>129</v>
      </c>
      <c r="E45" s="68" t="s">
        <v>133</v>
      </c>
      <c r="F45" s="288" t="s">
        <v>552</v>
      </c>
      <c r="G45" s="179"/>
      <c r="H45" s="179"/>
      <c r="I45" s="179"/>
      <c r="J45" s="179"/>
      <c r="K45" s="179"/>
      <c r="L45" s="10"/>
      <c r="M45" s="10"/>
      <c r="N45" s="10"/>
      <c r="O45" s="10"/>
      <c r="P45" s="179"/>
      <c r="Q45" s="179"/>
      <c r="R45" s="179"/>
      <c r="S45" s="179"/>
      <c r="T45" s="179"/>
    </row>
    <row r="46" spans="1:20">
      <c r="A46" s="179"/>
      <c r="B46" s="330" t="s">
        <v>323</v>
      </c>
      <c r="C46" s="330">
        <v>34.6</v>
      </c>
      <c r="D46" s="330">
        <v>1.6</v>
      </c>
      <c r="E46" s="33">
        <f t="shared" ref="E46:E80" si="0">C46-F48</f>
        <v>5.7000000000000028</v>
      </c>
      <c r="F46" s="1">
        <v>28.9</v>
      </c>
      <c r="G46" s="179"/>
      <c r="H46" s="179"/>
      <c r="I46" s="179"/>
      <c r="J46" s="179"/>
      <c r="K46" s="179"/>
      <c r="L46" s="10"/>
      <c r="M46" s="10"/>
      <c r="N46" s="10"/>
      <c r="O46" s="10"/>
    </row>
    <row r="47" spans="1:20">
      <c r="A47" s="179"/>
      <c r="B47" s="330" t="s">
        <v>321</v>
      </c>
      <c r="C47" s="330">
        <v>34.1</v>
      </c>
      <c r="D47" s="330">
        <v>1.8</v>
      </c>
      <c r="E47" s="33">
        <f t="shared" si="0"/>
        <v>5.2000000000000028</v>
      </c>
      <c r="F47" s="285">
        <v>28.9</v>
      </c>
      <c r="G47" s="179"/>
      <c r="H47" s="179"/>
      <c r="I47" s="179"/>
      <c r="J47" s="179"/>
      <c r="K47" s="179"/>
      <c r="L47" s="10"/>
      <c r="M47" s="10"/>
      <c r="N47" s="10"/>
      <c r="O47" s="10"/>
    </row>
    <row r="48" spans="1:20">
      <c r="A48" s="179"/>
      <c r="B48" s="330" t="s">
        <v>322</v>
      </c>
      <c r="C48" s="330">
        <v>34</v>
      </c>
      <c r="D48" s="330">
        <v>3</v>
      </c>
      <c r="E48" s="33">
        <f t="shared" si="0"/>
        <v>5.1000000000000014</v>
      </c>
      <c r="F48" s="285">
        <v>28.9</v>
      </c>
      <c r="G48" s="179"/>
      <c r="H48" s="179"/>
      <c r="I48" s="179"/>
      <c r="J48" s="179"/>
      <c r="K48" s="179"/>
      <c r="L48" s="179"/>
      <c r="M48" s="179"/>
      <c r="N48" s="179"/>
      <c r="O48" s="179"/>
    </row>
    <row r="49" spans="1:15" s="179" customFormat="1">
      <c r="B49" s="330" t="s">
        <v>295</v>
      </c>
      <c r="C49" s="330">
        <v>33</v>
      </c>
      <c r="D49" s="330">
        <v>6.4</v>
      </c>
      <c r="E49" s="33">
        <f t="shared" si="0"/>
        <v>4.1000000000000014</v>
      </c>
      <c r="F49" s="285">
        <v>28.9</v>
      </c>
    </row>
    <row r="50" spans="1:15" s="179" customFormat="1">
      <c r="B50" s="330" t="s">
        <v>311</v>
      </c>
      <c r="C50" s="330">
        <v>32.4</v>
      </c>
      <c r="D50" s="330">
        <v>2</v>
      </c>
      <c r="E50" s="33">
        <f t="shared" si="0"/>
        <v>3.5</v>
      </c>
      <c r="F50" s="285">
        <v>28.9</v>
      </c>
    </row>
    <row r="51" spans="1:15" s="179" customFormat="1">
      <c r="B51" s="330" t="s">
        <v>299</v>
      </c>
      <c r="C51" s="330">
        <v>31.7</v>
      </c>
      <c r="D51" s="330">
        <v>3.9</v>
      </c>
      <c r="E51" s="33">
        <f t="shared" si="0"/>
        <v>2.8000000000000007</v>
      </c>
      <c r="F51" s="285">
        <v>28.9</v>
      </c>
    </row>
    <row r="52" spans="1:15" s="179" customFormat="1">
      <c r="B52" s="330" t="s">
        <v>325</v>
      </c>
      <c r="C52" s="330">
        <v>31.5</v>
      </c>
      <c r="D52" s="330">
        <v>3.3</v>
      </c>
      <c r="E52" s="33">
        <f t="shared" si="0"/>
        <v>2.6000000000000014</v>
      </c>
      <c r="F52" s="285">
        <v>28.9</v>
      </c>
    </row>
    <row r="53" spans="1:15" s="179" customFormat="1">
      <c r="B53" s="330" t="s">
        <v>315</v>
      </c>
      <c r="C53" s="330">
        <v>31.1</v>
      </c>
      <c r="D53" s="330">
        <v>2.1</v>
      </c>
      <c r="E53" s="33">
        <f t="shared" si="0"/>
        <v>2.2000000000000028</v>
      </c>
      <c r="F53" s="285">
        <v>28.9</v>
      </c>
    </row>
    <row r="54" spans="1:15" s="179" customFormat="1">
      <c r="B54" s="330" t="s">
        <v>319</v>
      </c>
      <c r="C54" s="330">
        <v>31.1</v>
      </c>
      <c r="D54" s="330">
        <v>3</v>
      </c>
      <c r="E54" s="33">
        <f t="shared" si="0"/>
        <v>2.2000000000000028</v>
      </c>
      <c r="F54" s="285">
        <v>28.9</v>
      </c>
    </row>
    <row r="55" spans="1:15" s="179" customFormat="1">
      <c r="B55" s="330" t="s">
        <v>551</v>
      </c>
      <c r="C55" s="330">
        <v>30.9</v>
      </c>
      <c r="D55" s="330">
        <v>2.1</v>
      </c>
      <c r="E55" s="33">
        <f t="shared" si="0"/>
        <v>2</v>
      </c>
      <c r="F55" s="285">
        <v>28.9</v>
      </c>
    </row>
    <row r="56" spans="1:15">
      <c r="A56" s="179"/>
      <c r="B56" s="330" t="s">
        <v>334</v>
      </c>
      <c r="C56" s="330">
        <v>30.7</v>
      </c>
      <c r="D56" s="330">
        <v>3.6</v>
      </c>
      <c r="E56" s="33">
        <f t="shared" si="0"/>
        <v>1.8000000000000007</v>
      </c>
      <c r="F56" s="285">
        <v>28.9</v>
      </c>
      <c r="G56" s="179"/>
      <c r="H56" s="179"/>
      <c r="I56" s="179"/>
      <c r="J56" s="179"/>
      <c r="K56" s="179"/>
      <c r="L56" s="179"/>
      <c r="M56" s="179"/>
      <c r="N56" s="179"/>
      <c r="O56" s="179"/>
    </row>
    <row r="57" spans="1:15">
      <c r="A57" s="179"/>
      <c r="B57" s="330" t="s">
        <v>303</v>
      </c>
      <c r="C57" s="330">
        <v>30.4</v>
      </c>
      <c r="D57" s="330">
        <v>1.1000000000000001</v>
      </c>
      <c r="E57" s="33">
        <f t="shared" si="0"/>
        <v>1.5</v>
      </c>
      <c r="F57" s="285">
        <v>28.9</v>
      </c>
      <c r="G57" s="179"/>
      <c r="H57" s="179"/>
      <c r="I57" s="179"/>
      <c r="J57" s="179"/>
      <c r="K57" s="179"/>
      <c r="L57" s="179"/>
      <c r="M57" s="179"/>
      <c r="N57" s="179"/>
      <c r="O57" s="179"/>
    </row>
    <row r="58" spans="1:15" s="179" customFormat="1">
      <c r="B58" s="330" t="s">
        <v>326</v>
      </c>
      <c r="C58" s="330">
        <v>29.3</v>
      </c>
      <c r="D58" s="330">
        <v>4</v>
      </c>
      <c r="E58" s="33">
        <f t="shared" si="0"/>
        <v>0.40000000000000213</v>
      </c>
      <c r="F58" s="285">
        <v>28.9</v>
      </c>
    </row>
    <row r="59" spans="1:15" s="179" customFormat="1">
      <c r="A59" s="36"/>
      <c r="B59" s="330" t="s">
        <v>298</v>
      </c>
      <c r="C59" s="330">
        <v>29.2</v>
      </c>
      <c r="D59" s="330">
        <v>3.7</v>
      </c>
      <c r="E59" s="33">
        <f t="shared" si="0"/>
        <v>0.30000000000000071</v>
      </c>
      <c r="F59" s="285">
        <v>28.9</v>
      </c>
    </row>
    <row r="60" spans="1:15" s="179" customFormat="1">
      <c r="A60" s="36"/>
      <c r="B60" s="330" t="s">
        <v>306</v>
      </c>
      <c r="C60" s="330">
        <v>29</v>
      </c>
      <c r="D60" s="330">
        <v>1.5</v>
      </c>
      <c r="E60" s="33">
        <f t="shared" si="0"/>
        <v>0.10000000000000142</v>
      </c>
      <c r="F60" s="285">
        <v>28.9</v>
      </c>
    </row>
    <row r="61" spans="1:15" s="179" customFormat="1">
      <c r="A61" s="36"/>
      <c r="B61" s="330" t="s">
        <v>309</v>
      </c>
      <c r="C61" s="330">
        <v>28.3</v>
      </c>
      <c r="D61" s="330">
        <v>2.6</v>
      </c>
      <c r="E61" s="33">
        <f t="shared" si="0"/>
        <v>-0.59999999999999787</v>
      </c>
      <c r="F61" s="285">
        <v>28.9</v>
      </c>
    </row>
    <row r="62" spans="1:15" s="179" customFormat="1">
      <c r="A62" s="36"/>
      <c r="B62" s="330" t="s">
        <v>336</v>
      </c>
      <c r="C62" s="330">
        <v>28.1</v>
      </c>
      <c r="D62" s="330">
        <v>0.9</v>
      </c>
      <c r="E62" s="33">
        <f t="shared" si="0"/>
        <v>-0.79999999999999716</v>
      </c>
      <c r="F62" s="285">
        <v>28.9</v>
      </c>
    </row>
    <row r="63" spans="1:15" s="179" customFormat="1">
      <c r="A63" s="36"/>
      <c r="B63" s="330" t="s">
        <v>302</v>
      </c>
      <c r="C63" s="330">
        <v>28.1</v>
      </c>
      <c r="D63" s="330">
        <v>2.6</v>
      </c>
      <c r="E63" s="33">
        <f t="shared" si="0"/>
        <v>-0.79999999999999716</v>
      </c>
      <c r="F63" s="285">
        <v>28.9</v>
      </c>
    </row>
    <row r="64" spans="1:15" s="179" customFormat="1">
      <c r="A64" s="36"/>
      <c r="B64" s="330" t="s">
        <v>301</v>
      </c>
      <c r="C64" s="330">
        <v>27.8</v>
      </c>
      <c r="D64" s="330">
        <v>1.4</v>
      </c>
      <c r="E64" s="33">
        <f t="shared" si="0"/>
        <v>-1.0999999999999979</v>
      </c>
      <c r="F64" s="285">
        <v>28.9</v>
      </c>
    </row>
    <row r="65" spans="1:15" s="179" customFormat="1">
      <c r="A65" s="36"/>
      <c r="B65" s="330" t="s">
        <v>307</v>
      </c>
      <c r="C65" s="330">
        <v>27.2</v>
      </c>
      <c r="D65" s="330">
        <v>1.7</v>
      </c>
      <c r="E65" s="33">
        <f t="shared" si="0"/>
        <v>-1.6999999999999993</v>
      </c>
      <c r="F65" s="285">
        <v>28.9</v>
      </c>
    </row>
    <row r="66" spans="1:15" s="179" customFormat="1">
      <c r="A66" s="36"/>
      <c r="B66" s="330" t="s">
        <v>312</v>
      </c>
      <c r="C66" s="330">
        <v>27.2</v>
      </c>
      <c r="D66" s="330">
        <v>2.6</v>
      </c>
      <c r="E66" s="33">
        <f t="shared" si="0"/>
        <v>-1.6999999999999993</v>
      </c>
      <c r="F66" s="285">
        <v>28.9</v>
      </c>
    </row>
    <row r="67" spans="1:15" s="179" customFormat="1">
      <c r="A67" s="36"/>
      <c r="B67" s="330" t="s">
        <v>291</v>
      </c>
      <c r="C67" s="330">
        <v>27</v>
      </c>
      <c r="D67" s="330">
        <v>2</v>
      </c>
      <c r="E67" s="33">
        <f t="shared" si="0"/>
        <v>-1.8999999999999986</v>
      </c>
      <c r="F67" s="285">
        <v>28.9</v>
      </c>
    </row>
    <row r="68" spans="1:15" s="179" customFormat="1">
      <c r="A68" s="36"/>
      <c r="B68" s="330" t="s">
        <v>324</v>
      </c>
      <c r="C68" s="330">
        <v>26.4</v>
      </c>
      <c r="D68" s="330">
        <v>2.5</v>
      </c>
      <c r="E68" s="33">
        <f t="shared" si="0"/>
        <v>-2.5</v>
      </c>
      <c r="F68" s="285">
        <v>28.9</v>
      </c>
    </row>
    <row r="69" spans="1:15" s="179" customFormat="1">
      <c r="A69" s="36"/>
      <c r="B69" s="330" t="s">
        <v>308</v>
      </c>
      <c r="C69" s="330">
        <v>26.3</v>
      </c>
      <c r="D69" s="330">
        <v>2.2999999999999998</v>
      </c>
      <c r="E69" s="33">
        <f t="shared" si="0"/>
        <v>-2.5999999999999979</v>
      </c>
      <c r="F69" s="285">
        <v>28.9</v>
      </c>
    </row>
    <row r="70" spans="1:15" s="179" customFormat="1">
      <c r="A70" s="36"/>
      <c r="B70" s="330" t="s">
        <v>317</v>
      </c>
      <c r="C70" s="330">
        <v>26</v>
      </c>
      <c r="D70" s="330">
        <v>1.9</v>
      </c>
      <c r="E70" s="33">
        <f t="shared" si="0"/>
        <v>-2.8999999999999986</v>
      </c>
      <c r="F70" s="285">
        <v>28.9</v>
      </c>
    </row>
    <row r="71" spans="1:15" s="179" customFormat="1">
      <c r="A71" s="36"/>
      <c r="B71" s="330" t="s">
        <v>294</v>
      </c>
      <c r="C71" s="330">
        <v>25.9</v>
      </c>
      <c r="D71" s="330">
        <v>1.9</v>
      </c>
      <c r="E71" s="33">
        <f t="shared" si="0"/>
        <v>-3</v>
      </c>
      <c r="F71" s="285">
        <v>28.9</v>
      </c>
    </row>
    <row r="72" spans="1:15">
      <c r="A72" s="179"/>
      <c r="B72" s="330" t="s">
        <v>335</v>
      </c>
      <c r="C72" s="330">
        <v>25.9</v>
      </c>
      <c r="D72" s="330">
        <v>1</v>
      </c>
      <c r="E72" s="33">
        <f t="shared" si="0"/>
        <v>-3</v>
      </c>
      <c r="F72" s="285">
        <v>28.9</v>
      </c>
      <c r="G72" s="179"/>
      <c r="H72" s="179"/>
      <c r="I72" s="179"/>
      <c r="J72" s="179"/>
      <c r="K72" s="179"/>
      <c r="L72" s="179"/>
      <c r="M72" s="179"/>
      <c r="N72" s="179"/>
      <c r="O72" s="179"/>
    </row>
    <row r="73" spans="1:15" s="179" customFormat="1">
      <c r="B73" s="330" t="s">
        <v>305</v>
      </c>
      <c r="C73" s="330">
        <v>25.5</v>
      </c>
      <c r="D73" s="330">
        <v>1.4</v>
      </c>
      <c r="E73" s="33">
        <f t="shared" si="0"/>
        <v>-3.3999999999999986</v>
      </c>
      <c r="F73" s="285">
        <v>28.9</v>
      </c>
    </row>
    <row r="74" spans="1:15" s="179" customFormat="1">
      <c r="B74" s="330" t="s">
        <v>327</v>
      </c>
      <c r="C74" s="330">
        <v>25.5</v>
      </c>
      <c r="D74" s="330">
        <v>2.2000000000000002</v>
      </c>
      <c r="E74" s="33">
        <f t="shared" si="0"/>
        <v>-3.3999999999999986</v>
      </c>
      <c r="F74" s="285">
        <v>28.9</v>
      </c>
    </row>
    <row r="75" spans="1:15">
      <c r="A75" s="179"/>
      <c r="B75" s="330" t="s">
        <v>318</v>
      </c>
      <c r="C75" s="330">
        <v>25.5</v>
      </c>
      <c r="D75" s="330">
        <v>2.1</v>
      </c>
      <c r="E75" s="33">
        <f t="shared" si="0"/>
        <v>-3.3999999999999986</v>
      </c>
      <c r="F75" s="285">
        <v>28.9</v>
      </c>
      <c r="G75" s="179"/>
      <c r="H75" s="179"/>
      <c r="I75" s="179"/>
      <c r="J75" s="179"/>
      <c r="K75" s="179"/>
      <c r="L75" s="179"/>
      <c r="M75" s="179"/>
      <c r="N75" s="179"/>
      <c r="O75" s="179"/>
    </row>
    <row r="76" spans="1:15" s="179" customFormat="1">
      <c r="B76" s="330" t="s">
        <v>333</v>
      </c>
      <c r="C76" s="330">
        <v>25.2</v>
      </c>
      <c r="D76" s="330">
        <v>4.7</v>
      </c>
      <c r="E76" s="33">
        <f t="shared" si="0"/>
        <v>-3.6999999999999993</v>
      </c>
      <c r="F76" s="285">
        <v>28.9</v>
      </c>
    </row>
    <row r="77" spans="1:15" s="179" customFormat="1">
      <c r="B77" s="330" t="s">
        <v>310</v>
      </c>
      <c r="C77" s="330">
        <v>24.7</v>
      </c>
      <c r="D77" s="330">
        <v>2.6</v>
      </c>
      <c r="E77" s="33">
        <f t="shared" si="0"/>
        <v>-4.1999999999999993</v>
      </c>
      <c r="F77" s="285">
        <v>28.9</v>
      </c>
    </row>
    <row r="78" spans="1:15" s="179" customFormat="1">
      <c r="B78" s="330" t="s">
        <v>314</v>
      </c>
      <c r="C78" s="330">
        <v>24.4</v>
      </c>
      <c r="D78" s="330">
        <v>1.3</v>
      </c>
      <c r="E78" s="33">
        <f t="shared" si="0"/>
        <v>-4.5</v>
      </c>
      <c r="F78" s="285">
        <v>28.9</v>
      </c>
    </row>
    <row r="79" spans="1:15" s="179" customFormat="1">
      <c r="B79" s="330" t="s">
        <v>300</v>
      </c>
      <c r="C79" s="330">
        <v>21.5</v>
      </c>
      <c r="D79" s="330">
        <v>3.1</v>
      </c>
      <c r="E79" s="33">
        <f t="shared" si="0"/>
        <v>-7.3999999999999986</v>
      </c>
      <c r="F79" s="285">
        <v>28.9</v>
      </c>
    </row>
    <row r="80" spans="1:15">
      <c r="A80" s="179"/>
      <c r="B80" s="330" t="s">
        <v>550</v>
      </c>
      <c r="C80" s="330">
        <v>21.5</v>
      </c>
      <c r="D80" s="330">
        <v>1.9</v>
      </c>
      <c r="E80" s="33">
        <f t="shared" si="0"/>
        <v>-7.3999999999999986</v>
      </c>
      <c r="F80" s="285">
        <v>28.9</v>
      </c>
      <c r="G80" s="179"/>
      <c r="H80" s="179"/>
      <c r="I80" s="179"/>
      <c r="J80" s="179"/>
      <c r="K80" s="179"/>
      <c r="L80" s="179"/>
      <c r="M80" s="179"/>
      <c r="N80" s="179"/>
      <c r="O80" s="179"/>
    </row>
    <row r="81" spans="1:26">
      <c r="A81" s="179"/>
      <c r="B81" s="330" t="s">
        <v>316</v>
      </c>
      <c r="C81" s="330" t="s">
        <v>337</v>
      </c>
      <c r="D81" s="330" t="s">
        <v>337</v>
      </c>
      <c r="E81" s="33" t="s">
        <v>337</v>
      </c>
      <c r="F81" s="285">
        <v>28.9</v>
      </c>
      <c r="G81" s="179"/>
      <c r="H81" s="179"/>
      <c r="I81" s="179"/>
      <c r="J81" s="179"/>
      <c r="K81" s="179"/>
      <c r="L81" s="179"/>
      <c r="M81" s="179"/>
      <c r="N81" s="179"/>
      <c r="O81" s="179"/>
    </row>
    <row r="82" spans="1:26">
      <c r="A82" s="179"/>
      <c r="B82" s="330" t="s">
        <v>320</v>
      </c>
      <c r="C82" s="330" t="s">
        <v>337</v>
      </c>
      <c r="D82" s="330" t="s">
        <v>337</v>
      </c>
      <c r="E82" s="33" t="s">
        <v>337</v>
      </c>
      <c r="F82" s="285">
        <v>28.9</v>
      </c>
      <c r="G82" s="179"/>
      <c r="H82" s="179"/>
      <c r="I82" s="179"/>
      <c r="J82" s="179"/>
      <c r="K82" s="179"/>
      <c r="L82" s="179"/>
      <c r="M82" s="179"/>
      <c r="N82" s="179"/>
      <c r="O82" s="179"/>
    </row>
    <row r="83" spans="1:26" s="306" customFormat="1">
      <c r="F83" s="285"/>
    </row>
    <row r="84" spans="1:26" s="306" customFormat="1">
      <c r="F84" s="285"/>
    </row>
    <row r="85" spans="1:26" s="306" customFormat="1">
      <c r="B85" s="308"/>
      <c r="C85" s="315"/>
      <c r="D85" s="315"/>
      <c r="E85" s="33"/>
      <c r="F85" s="285"/>
    </row>
    <row r="86" spans="1:26" s="306" customFormat="1">
      <c r="B86" s="308"/>
      <c r="C86" s="315"/>
      <c r="D86" s="315"/>
      <c r="E86" s="33"/>
      <c r="F86" s="285"/>
    </row>
    <row r="87" spans="1:26" s="306" customFormat="1">
      <c r="A87" s="308"/>
      <c r="B87" s="308"/>
      <c r="C87" s="308"/>
      <c r="D87" s="308"/>
      <c r="E87" s="308"/>
      <c r="F87" s="308"/>
      <c r="G87" s="308"/>
      <c r="H87" s="308"/>
      <c r="I87" s="308"/>
      <c r="J87" s="308"/>
      <c r="K87" s="308"/>
      <c r="L87" s="308"/>
      <c r="M87" s="308"/>
      <c r="N87" s="308"/>
      <c r="O87" s="308"/>
      <c r="P87" s="308"/>
      <c r="Q87" s="308"/>
      <c r="R87" s="308"/>
      <c r="S87" s="308"/>
      <c r="T87" s="308"/>
      <c r="U87" s="308"/>
      <c r="V87" s="308"/>
      <c r="W87" s="308"/>
      <c r="X87" s="308"/>
      <c r="Y87" s="308"/>
      <c r="Z87" s="308"/>
    </row>
    <row r="88" spans="1:26" s="306" customFormat="1">
      <c r="A88" s="308"/>
      <c r="B88" s="308"/>
      <c r="C88" s="308"/>
      <c r="D88" s="308"/>
      <c r="E88" s="308"/>
      <c r="F88" s="308"/>
      <c r="G88" s="308"/>
      <c r="H88" s="308"/>
      <c r="I88" s="308"/>
      <c r="J88" s="308"/>
      <c r="K88" s="308"/>
      <c r="L88" s="308"/>
      <c r="M88" s="308"/>
      <c r="N88" s="308"/>
      <c r="O88" s="308"/>
      <c r="P88" s="308"/>
      <c r="Q88" s="308"/>
      <c r="R88" s="308"/>
      <c r="S88" s="308"/>
      <c r="T88" s="308"/>
      <c r="U88" s="308"/>
      <c r="V88" s="308"/>
      <c r="W88" s="308"/>
      <c r="X88" s="308"/>
      <c r="Y88" s="308"/>
      <c r="Z88" s="308"/>
    </row>
    <row r="89" spans="1:26" s="306" customFormat="1">
      <c r="A89" s="308"/>
      <c r="B89" s="308"/>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row>
    <row r="90" spans="1:26" s="306" customFormat="1">
      <c r="A90" s="308"/>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row>
    <row r="91" spans="1:26" s="306" customFormat="1">
      <c r="A91" s="308"/>
      <c r="B91" s="308"/>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row>
    <row r="92" spans="1:26" s="306" customFormat="1">
      <c r="A92" s="308"/>
      <c r="B92" s="308"/>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row>
    <row r="93" spans="1:26" s="306" customFormat="1">
      <c r="A93" s="308"/>
      <c r="B93" s="308"/>
      <c r="C93" s="308"/>
      <c r="D93" s="308"/>
      <c r="E93" s="308"/>
      <c r="F93" s="308"/>
      <c r="G93" s="308"/>
      <c r="H93" s="308"/>
      <c r="I93" s="308"/>
      <c r="J93" s="308"/>
      <c r="K93" s="308"/>
      <c r="L93" s="308"/>
      <c r="M93" s="308"/>
      <c r="N93" s="308"/>
      <c r="O93" s="308"/>
      <c r="P93" s="308"/>
      <c r="Q93" s="308"/>
      <c r="R93" s="308"/>
      <c r="S93" s="308"/>
      <c r="T93" s="308"/>
      <c r="U93" s="308"/>
      <c r="V93" s="308"/>
      <c r="W93" s="308"/>
      <c r="X93" s="308"/>
      <c r="Y93" s="308"/>
      <c r="Z93" s="308"/>
    </row>
    <row r="94" spans="1:26" s="306" customFormat="1">
      <c r="A94" s="308"/>
      <c r="B94" s="308"/>
      <c r="C94" s="308"/>
      <c r="D94" s="308"/>
      <c r="E94" s="308"/>
      <c r="F94" s="308"/>
      <c r="G94" s="308"/>
      <c r="H94" s="308"/>
      <c r="I94" s="308"/>
      <c r="J94" s="308"/>
      <c r="K94" s="308"/>
      <c r="L94" s="308"/>
      <c r="M94" s="308"/>
      <c r="N94" s="308"/>
      <c r="O94" s="308"/>
      <c r="P94" s="308"/>
      <c r="Q94" s="308"/>
      <c r="R94" s="308"/>
      <c r="S94" s="308"/>
      <c r="T94" s="308"/>
      <c r="U94" s="308"/>
      <c r="V94" s="308"/>
      <c r="W94" s="308"/>
      <c r="X94" s="308"/>
      <c r="Y94" s="308"/>
      <c r="Z94" s="308"/>
    </row>
    <row r="95" spans="1:26" s="306" customFormat="1">
      <c r="A95" s="308"/>
      <c r="B95" s="308"/>
      <c r="C95" s="308"/>
      <c r="D95" s="308"/>
      <c r="E95" s="308"/>
      <c r="F95" s="308"/>
      <c r="G95" s="308"/>
      <c r="H95" s="308"/>
      <c r="I95" s="308"/>
      <c r="J95" s="308"/>
      <c r="K95" s="308"/>
      <c r="L95" s="308"/>
      <c r="M95" s="308"/>
      <c r="N95" s="308"/>
      <c r="O95" s="308"/>
      <c r="P95" s="308"/>
      <c r="Q95" s="308"/>
      <c r="R95" s="308"/>
      <c r="S95" s="308"/>
      <c r="T95" s="308"/>
      <c r="U95" s="308"/>
      <c r="V95" s="308"/>
      <c r="W95" s="308"/>
      <c r="X95" s="308"/>
      <c r="Y95" s="308"/>
      <c r="Z95" s="308"/>
    </row>
    <row r="96" spans="1:26" s="306" customFormat="1">
      <c r="A96" s="308"/>
      <c r="B96" s="308"/>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row>
    <row r="97" spans="1:26" s="306" customFormat="1">
      <c r="A97" s="308"/>
      <c r="B97" s="308"/>
      <c r="C97" s="308"/>
      <c r="D97" s="308"/>
      <c r="E97" s="308"/>
      <c r="F97" s="308"/>
      <c r="G97" s="308"/>
      <c r="H97" s="308"/>
      <c r="I97" s="308"/>
      <c r="J97" s="308"/>
      <c r="K97" s="308"/>
      <c r="L97" s="308"/>
      <c r="M97" s="308"/>
      <c r="N97" s="308"/>
      <c r="O97" s="308"/>
      <c r="P97" s="308"/>
      <c r="Q97" s="308"/>
      <c r="R97" s="308"/>
      <c r="S97" s="308"/>
      <c r="T97" s="308"/>
      <c r="U97" s="308"/>
      <c r="V97" s="308"/>
      <c r="W97" s="308"/>
      <c r="X97" s="308"/>
      <c r="Y97" s="308"/>
      <c r="Z97" s="308"/>
    </row>
    <row r="98" spans="1:26" s="306" customFormat="1">
      <c r="A98" s="308"/>
      <c r="B98" s="308"/>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row>
    <row r="99" spans="1:26" s="306" customFormat="1">
      <c r="A99" s="308"/>
      <c r="B99" s="308"/>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Z99" s="308"/>
    </row>
    <row r="100" spans="1:26" s="306" customFormat="1">
      <c r="A100" s="308"/>
      <c r="B100" s="308"/>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row>
    <row r="101" spans="1:26" s="306" customFormat="1">
      <c r="A101" s="308"/>
      <c r="B101" s="308"/>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row>
    <row r="102" spans="1:26" s="306" customFormat="1">
      <c r="A102" s="308"/>
      <c r="B102" s="308"/>
      <c r="C102" s="308"/>
      <c r="D102" s="308"/>
      <c r="E102" s="308"/>
      <c r="F102" s="308"/>
      <c r="G102" s="308"/>
      <c r="H102" s="308"/>
      <c r="I102" s="308"/>
      <c r="J102" s="308"/>
      <c r="K102" s="308"/>
      <c r="L102" s="308"/>
      <c r="M102" s="308"/>
      <c r="N102" s="308"/>
      <c r="O102" s="308"/>
      <c r="P102" s="308"/>
      <c r="Q102" s="308"/>
      <c r="R102" s="308"/>
      <c r="S102" s="308"/>
      <c r="T102" s="308"/>
      <c r="U102" s="308"/>
      <c r="V102" s="308"/>
      <c r="W102" s="308"/>
      <c r="X102" s="308"/>
      <c r="Y102" s="308"/>
      <c r="Z102" s="308"/>
    </row>
    <row r="103" spans="1:26" s="306" customFormat="1">
      <c r="A103" s="308"/>
      <c r="B103" s="308"/>
      <c r="C103" s="308"/>
      <c r="D103" s="308"/>
      <c r="E103" s="308"/>
      <c r="F103" s="308"/>
      <c r="G103" s="308"/>
      <c r="H103" s="308"/>
      <c r="I103" s="308"/>
      <c r="J103" s="308"/>
      <c r="K103" s="308"/>
      <c r="L103" s="308"/>
      <c r="M103" s="308"/>
      <c r="N103" s="308"/>
      <c r="O103" s="308"/>
      <c r="P103" s="308"/>
      <c r="Q103" s="308"/>
      <c r="R103" s="308"/>
      <c r="S103" s="308"/>
      <c r="T103" s="308"/>
      <c r="U103" s="308"/>
      <c r="V103" s="308"/>
      <c r="W103" s="308"/>
      <c r="X103" s="308"/>
      <c r="Y103" s="308"/>
      <c r="Z103" s="308"/>
    </row>
    <row r="104" spans="1:26" s="306" customFormat="1">
      <c r="A104" s="308"/>
      <c r="B104" s="308"/>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row>
    <row r="105" spans="1:26" s="306" customFormat="1">
      <c r="A105" s="308"/>
      <c r="B105" s="308"/>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row>
    <row r="106" spans="1:26" s="306" customFormat="1">
      <c r="A106" s="308"/>
      <c r="B106" s="308"/>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row>
    <row r="107" spans="1:26" s="306" customFormat="1">
      <c r="A107" s="308"/>
      <c r="B107" s="30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row>
    <row r="108" spans="1:26" s="306" customFormat="1">
      <c r="A108" s="308"/>
      <c r="B108" s="308"/>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row>
    <row r="109" spans="1:26" s="306" customFormat="1">
      <c r="A109" s="308"/>
      <c r="B109" s="308"/>
      <c r="C109" s="308"/>
      <c r="D109" s="308"/>
      <c r="E109" s="308"/>
      <c r="F109" s="308"/>
      <c r="G109" s="308"/>
      <c r="H109" s="308"/>
      <c r="I109" s="308"/>
      <c r="J109" s="308"/>
      <c r="K109" s="308"/>
      <c r="L109" s="308"/>
      <c r="M109" s="308"/>
      <c r="N109" s="308"/>
      <c r="O109" s="308"/>
      <c r="P109" s="308"/>
      <c r="Q109" s="308"/>
      <c r="R109" s="308"/>
      <c r="S109" s="308"/>
      <c r="T109" s="308"/>
      <c r="U109" s="308"/>
      <c r="V109" s="308"/>
      <c r="W109" s="308"/>
      <c r="X109" s="308"/>
      <c r="Y109" s="308"/>
      <c r="Z109" s="308"/>
    </row>
    <row r="110" spans="1:26" s="306" customFormat="1">
      <c r="A110" s="308"/>
      <c r="B110" s="308"/>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row>
    <row r="111" spans="1:26" s="306" customFormat="1">
      <c r="A111" s="308"/>
      <c r="B111" s="308"/>
      <c r="C111" s="308"/>
      <c r="D111" s="308"/>
      <c r="E111" s="308"/>
      <c r="F111" s="308"/>
      <c r="G111" s="308"/>
      <c r="H111" s="308"/>
      <c r="I111" s="308"/>
      <c r="J111" s="308"/>
      <c r="K111" s="308"/>
      <c r="L111" s="308"/>
      <c r="M111" s="308"/>
      <c r="N111" s="308"/>
      <c r="O111" s="308"/>
      <c r="P111" s="308"/>
      <c r="Q111" s="308"/>
      <c r="R111" s="308"/>
      <c r="S111" s="308"/>
      <c r="T111" s="308"/>
      <c r="U111" s="308"/>
      <c r="V111" s="308"/>
      <c r="W111" s="308"/>
      <c r="X111" s="308"/>
      <c r="Y111" s="308"/>
      <c r="Z111" s="308"/>
    </row>
    <row r="112" spans="1:26" s="306" customFormat="1">
      <c r="A112" s="308"/>
      <c r="B112" s="308"/>
      <c r="C112" s="308"/>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row>
    <row r="113" spans="1:26" s="306" customFormat="1">
      <c r="A113" s="308"/>
      <c r="B113" s="308"/>
      <c r="C113" s="308"/>
      <c r="D113" s="308"/>
      <c r="E113" s="308"/>
      <c r="F113" s="308"/>
      <c r="G113" s="308"/>
      <c r="H113" s="308"/>
      <c r="I113" s="308"/>
      <c r="J113" s="308"/>
      <c r="K113" s="308"/>
      <c r="L113" s="308"/>
      <c r="M113" s="308"/>
      <c r="N113" s="308"/>
      <c r="O113" s="308"/>
      <c r="P113" s="308"/>
      <c r="Q113" s="308"/>
      <c r="R113" s="308"/>
      <c r="S113" s="308"/>
      <c r="T113" s="308"/>
      <c r="U113" s="308"/>
      <c r="V113" s="308"/>
      <c r="W113" s="308"/>
      <c r="X113" s="308"/>
      <c r="Y113" s="308"/>
      <c r="Z113" s="308"/>
    </row>
    <row r="114" spans="1:26" s="306" customFormat="1">
      <c r="A114" s="308"/>
      <c r="B114" s="308"/>
      <c r="C114" s="308"/>
      <c r="D114" s="308"/>
      <c r="E114" s="308"/>
      <c r="F114" s="308"/>
      <c r="G114" s="308"/>
      <c r="H114" s="308"/>
      <c r="I114" s="308"/>
      <c r="J114" s="308"/>
      <c r="K114" s="308"/>
      <c r="L114" s="308"/>
      <c r="M114" s="308"/>
      <c r="N114" s="308"/>
      <c r="O114" s="308"/>
      <c r="P114" s="308"/>
      <c r="Q114" s="308"/>
      <c r="R114" s="308"/>
      <c r="S114" s="308"/>
      <c r="T114" s="308"/>
      <c r="U114" s="308"/>
      <c r="V114" s="308"/>
      <c r="W114" s="308"/>
      <c r="X114" s="308"/>
      <c r="Y114" s="308"/>
      <c r="Z114" s="308"/>
    </row>
    <row r="115" spans="1:26" s="306" customFormat="1">
      <c r="A115" s="308"/>
      <c r="B115" s="308"/>
      <c r="C115" s="308"/>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row>
    <row r="116" spans="1:26" s="306" customFormat="1">
      <c r="A116" s="308"/>
      <c r="B116" s="308"/>
      <c r="C116" s="308"/>
      <c r="D116" s="308"/>
      <c r="E116" s="308"/>
      <c r="F116" s="308"/>
      <c r="G116" s="308"/>
      <c r="H116" s="308"/>
      <c r="I116" s="308"/>
      <c r="J116" s="308"/>
      <c r="K116" s="308"/>
      <c r="L116" s="308"/>
      <c r="M116" s="308"/>
      <c r="N116" s="308"/>
      <c r="O116" s="308"/>
      <c r="P116" s="308"/>
      <c r="Q116" s="308"/>
      <c r="R116" s="308"/>
      <c r="S116" s="308"/>
      <c r="T116" s="308"/>
      <c r="U116" s="308"/>
      <c r="V116" s="308"/>
      <c r="W116" s="308"/>
      <c r="X116" s="308"/>
      <c r="Y116" s="308"/>
      <c r="Z116" s="308"/>
    </row>
    <row r="117" spans="1:26" ht="14.25" customHeight="1">
      <c r="A117" s="275" t="s">
        <v>487</v>
      </c>
      <c r="B117" s="275"/>
      <c r="C117" s="275"/>
      <c r="D117" s="275"/>
      <c r="E117" s="275"/>
      <c r="F117" s="275"/>
      <c r="G117" s="275"/>
      <c r="H117" s="275"/>
      <c r="I117" s="4"/>
      <c r="J117" s="179"/>
      <c r="K117" s="179"/>
      <c r="L117" s="179"/>
      <c r="M117" s="179"/>
      <c r="N117" s="179"/>
      <c r="O117" s="179"/>
      <c r="P117" s="179"/>
      <c r="Q117" s="179"/>
      <c r="R117" s="179"/>
      <c r="S117" s="179"/>
      <c r="T117" s="179"/>
    </row>
    <row r="118" spans="1:26" ht="15" customHeight="1">
      <c r="A118" s="275" t="s">
        <v>132</v>
      </c>
      <c r="B118" s="275"/>
      <c r="C118" s="275"/>
      <c r="D118" s="275"/>
      <c r="E118" s="275"/>
      <c r="F118" s="275"/>
      <c r="G118" s="275"/>
      <c r="H118" s="275"/>
      <c r="I118" s="4"/>
      <c r="J118" s="179"/>
      <c r="K118" s="179"/>
      <c r="L118" s="179"/>
      <c r="M118" s="179"/>
      <c r="N118" s="179"/>
      <c r="O118" s="179"/>
      <c r="P118" s="179"/>
      <c r="Q118" s="179"/>
      <c r="R118" s="179"/>
      <c r="S118" s="179"/>
      <c r="T118" s="179"/>
    </row>
    <row r="119" spans="1:26">
      <c r="A119" s="201"/>
      <c r="B119" s="201"/>
      <c r="C119" s="201"/>
      <c r="D119" s="201"/>
      <c r="E119" s="201"/>
      <c r="F119" s="201"/>
      <c r="G119" s="201"/>
      <c r="H119" s="201"/>
      <c r="I119" s="4"/>
      <c r="J119" s="179"/>
      <c r="K119" s="179"/>
      <c r="L119" s="179"/>
      <c r="M119" s="179"/>
      <c r="N119" s="179"/>
      <c r="O119" s="179"/>
      <c r="P119" s="179"/>
      <c r="Q119" s="179"/>
      <c r="R119" s="179"/>
      <c r="S119" s="179"/>
      <c r="T119" s="179"/>
    </row>
    <row r="120" spans="1:26" s="70" customFormat="1">
      <c r="A120" s="276" t="s">
        <v>647</v>
      </c>
      <c r="B120" s="276"/>
      <c r="C120" s="276"/>
      <c r="D120" s="276"/>
      <c r="E120" s="276"/>
      <c r="F120" s="276"/>
      <c r="G120" s="276"/>
      <c r="H120" s="276"/>
      <c r="I120" s="276"/>
    </row>
    <row r="122" spans="1:26" ht="36">
      <c r="A122" s="179"/>
      <c r="B122" s="179"/>
      <c r="C122" s="28" t="s">
        <v>134</v>
      </c>
      <c r="D122" s="28" t="s">
        <v>135</v>
      </c>
      <c r="E122" s="28" t="s">
        <v>136</v>
      </c>
      <c r="F122" s="28" t="s">
        <v>137</v>
      </c>
      <c r="G122" s="277" t="s">
        <v>70</v>
      </c>
      <c r="H122" s="179"/>
      <c r="I122" s="179"/>
      <c r="J122" s="179"/>
      <c r="K122" s="179"/>
      <c r="L122" s="179"/>
      <c r="M122" s="179"/>
      <c r="N122" s="179"/>
      <c r="O122" s="179"/>
      <c r="P122" s="179"/>
      <c r="Q122" s="179"/>
      <c r="R122" s="179"/>
      <c r="S122" s="179"/>
      <c r="T122" s="179"/>
    </row>
    <row r="123" spans="1:26">
      <c r="A123" s="179"/>
      <c r="B123" s="330" t="s">
        <v>38</v>
      </c>
      <c r="C123" s="361">
        <v>0.27</v>
      </c>
      <c r="D123" s="340" t="s">
        <v>553</v>
      </c>
      <c r="E123" s="340">
        <v>1.1000000000000001</v>
      </c>
      <c r="F123" s="340">
        <v>2.86</v>
      </c>
      <c r="G123" s="179"/>
      <c r="H123" s="179"/>
      <c r="I123" s="179"/>
      <c r="J123" s="179"/>
      <c r="K123" s="179"/>
      <c r="L123" s="179"/>
      <c r="M123" s="179"/>
      <c r="N123" s="179"/>
      <c r="O123" s="179"/>
      <c r="P123" s="179"/>
      <c r="Q123" s="179"/>
      <c r="R123" s="179"/>
      <c r="S123" s="179"/>
      <c r="T123" s="179"/>
    </row>
    <row r="124" spans="1:26">
      <c r="A124" s="179"/>
      <c r="B124" s="330" t="s">
        <v>35</v>
      </c>
      <c r="C124" s="361">
        <v>0.24</v>
      </c>
      <c r="D124" s="340" t="s">
        <v>554</v>
      </c>
      <c r="E124" s="340">
        <v>1.17</v>
      </c>
      <c r="F124" s="340">
        <v>2.64</v>
      </c>
      <c r="G124" s="179"/>
      <c r="H124" s="179"/>
      <c r="I124" s="179"/>
      <c r="J124" s="179"/>
      <c r="K124" s="179"/>
      <c r="L124" s="179"/>
      <c r="M124" s="179"/>
      <c r="N124" s="179"/>
      <c r="O124" s="179"/>
      <c r="P124" s="179"/>
      <c r="Q124" s="179"/>
      <c r="R124" s="179"/>
      <c r="S124" s="179"/>
      <c r="T124" s="179"/>
    </row>
    <row r="125" spans="1:26">
      <c r="A125" s="179"/>
      <c r="B125" s="330" t="s">
        <v>34</v>
      </c>
      <c r="C125" s="361">
        <v>0.24</v>
      </c>
      <c r="D125" s="340" t="s">
        <v>555</v>
      </c>
      <c r="E125" s="340">
        <v>1.17</v>
      </c>
      <c r="F125" s="340">
        <v>2.63</v>
      </c>
      <c r="G125" s="179"/>
      <c r="H125" s="179"/>
      <c r="I125" s="179"/>
      <c r="J125" s="179"/>
      <c r="K125" s="179"/>
      <c r="L125" s="179"/>
      <c r="M125" s="179"/>
      <c r="N125" s="179"/>
      <c r="O125" s="179"/>
      <c r="P125" s="179"/>
      <c r="Q125" s="179"/>
      <c r="R125" s="179"/>
      <c r="S125" s="179"/>
      <c r="T125" s="179"/>
    </row>
    <row r="126" spans="1:26">
      <c r="A126" s="179"/>
      <c r="B126" s="330" t="s">
        <v>26</v>
      </c>
      <c r="C126" s="361">
        <v>0.23</v>
      </c>
      <c r="D126" s="340" t="s">
        <v>555</v>
      </c>
      <c r="E126" s="340">
        <v>1.17</v>
      </c>
      <c r="F126" s="340">
        <v>2.63</v>
      </c>
      <c r="G126" s="179"/>
      <c r="H126" s="179"/>
      <c r="I126" s="179"/>
      <c r="J126" s="179"/>
      <c r="K126" s="179"/>
      <c r="L126" s="179"/>
      <c r="M126" s="179"/>
      <c r="N126" s="179"/>
      <c r="O126" s="179"/>
      <c r="P126" s="179"/>
      <c r="Q126" s="179"/>
      <c r="R126" s="179"/>
      <c r="S126" s="179"/>
      <c r="T126" s="179"/>
    </row>
    <row r="127" spans="1:26">
      <c r="A127" s="179"/>
      <c r="B127" s="330" t="s">
        <v>18</v>
      </c>
      <c r="C127" s="361">
        <v>0.23</v>
      </c>
      <c r="D127" s="340" t="s">
        <v>556</v>
      </c>
      <c r="E127" s="340">
        <v>1.23</v>
      </c>
      <c r="F127" s="340">
        <v>2.75</v>
      </c>
      <c r="G127" s="179"/>
      <c r="H127" s="179"/>
      <c r="I127" s="179"/>
      <c r="J127" s="179"/>
      <c r="K127" s="179"/>
      <c r="L127" s="179"/>
      <c r="M127" s="179"/>
      <c r="N127" s="179"/>
      <c r="O127" s="179"/>
      <c r="P127" s="179"/>
      <c r="Q127" s="179"/>
      <c r="R127" s="179"/>
      <c r="S127" s="179"/>
      <c r="T127" s="179"/>
    </row>
    <row r="128" spans="1:26">
      <c r="A128" s="179"/>
      <c r="B128" s="330" t="s">
        <v>21</v>
      </c>
      <c r="C128" s="361">
        <v>0.23</v>
      </c>
      <c r="D128" s="340" t="s">
        <v>556</v>
      </c>
      <c r="E128" s="340">
        <v>1.23</v>
      </c>
      <c r="F128" s="340">
        <v>2.75</v>
      </c>
      <c r="G128" s="179"/>
      <c r="H128" s="179"/>
      <c r="I128" s="179"/>
      <c r="J128" s="179"/>
      <c r="K128" s="179"/>
      <c r="L128" s="179"/>
      <c r="M128" s="179"/>
      <c r="N128" s="179"/>
      <c r="O128" s="179"/>
      <c r="P128" s="179"/>
      <c r="Q128" s="179"/>
      <c r="R128" s="179"/>
      <c r="S128" s="179"/>
      <c r="T128" s="179"/>
    </row>
    <row r="129" spans="1:20">
      <c r="A129" s="179"/>
      <c r="B129" s="330" t="s">
        <v>27</v>
      </c>
      <c r="C129" s="361">
        <v>0.23</v>
      </c>
      <c r="D129" s="340" t="s">
        <v>557</v>
      </c>
      <c r="E129" s="340">
        <v>1.1599999999999999</v>
      </c>
      <c r="F129" s="340">
        <v>2.56</v>
      </c>
      <c r="G129" s="179"/>
      <c r="H129" s="179"/>
      <c r="I129" s="179"/>
      <c r="J129" s="179"/>
      <c r="K129" s="179"/>
      <c r="L129" s="179"/>
      <c r="M129" s="179"/>
      <c r="N129" s="179"/>
      <c r="O129" s="179"/>
      <c r="P129" s="179"/>
      <c r="Q129" s="179"/>
      <c r="R129" s="179"/>
      <c r="S129" s="179"/>
      <c r="T129" s="179"/>
    </row>
    <row r="130" spans="1:20">
      <c r="A130" s="179"/>
      <c r="B130" s="330" t="s">
        <v>31</v>
      </c>
      <c r="C130" s="361">
        <v>0.22</v>
      </c>
      <c r="D130" s="340" t="s">
        <v>558</v>
      </c>
      <c r="E130" s="340">
        <v>0.97</v>
      </c>
      <c r="F130" s="340">
        <v>2.2999999999999998</v>
      </c>
      <c r="G130" s="220"/>
      <c r="H130" s="179"/>
      <c r="I130" s="179"/>
      <c r="J130" s="179"/>
      <c r="K130" s="179"/>
      <c r="L130" s="179"/>
      <c r="M130" s="179"/>
      <c r="N130" s="179"/>
      <c r="O130" s="179"/>
      <c r="P130" s="179"/>
      <c r="Q130" s="179"/>
      <c r="R130" s="179"/>
      <c r="S130" s="179"/>
      <c r="T130" s="179"/>
    </row>
    <row r="131" spans="1:20" s="179" customFormat="1">
      <c r="B131" s="330" t="s">
        <v>22</v>
      </c>
      <c r="C131" s="361">
        <v>0.22</v>
      </c>
      <c r="D131" s="340" t="s">
        <v>555</v>
      </c>
      <c r="E131" s="340">
        <v>1.17</v>
      </c>
      <c r="F131" s="340">
        <v>2.63</v>
      </c>
    </row>
    <row r="132" spans="1:20">
      <c r="A132" s="179"/>
      <c r="B132" s="286" t="s">
        <v>32</v>
      </c>
      <c r="C132" s="358"/>
      <c r="D132" s="339" t="s">
        <v>555</v>
      </c>
      <c r="E132" s="339">
        <v>1.17</v>
      </c>
      <c r="F132" s="339">
        <v>2.63</v>
      </c>
      <c r="G132" s="362">
        <v>0.21</v>
      </c>
      <c r="H132" s="179"/>
      <c r="I132" s="179"/>
      <c r="J132" s="179"/>
      <c r="K132" s="179"/>
      <c r="L132" s="179"/>
      <c r="M132" s="179"/>
      <c r="N132" s="179"/>
      <c r="O132" s="179"/>
      <c r="P132" s="179"/>
      <c r="Q132" s="179"/>
      <c r="R132" s="179"/>
      <c r="S132" s="179"/>
      <c r="T132" s="179"/>
    </row>
    <row r="133" spans="1:20">
      <c r="A133" s="179"/>
      <c r="B133" s="330" t="s">
        <v>24</v>
      </c>
      <c r="C133" s="361">
        <v>0.21</v>
      </c>
      <c r="D133" s="340" t="s">
        <v>556</v>
      </c>
      <c r="E133" s="340">
        <v>1.23</v>
      </c>
      <c r="F133" s="340">
        <v>2.75</v>
      </c>
      <c r="G133" s="179"/>
      <c r="H133" s="179"/>
      <c r="I133" s="179"/>
      <c r="J133" s="179"/>
      <c r="K133" s="179"/>
      <c r="L133" s="179"/>
      <c r="M133" s="179"/>
      <c r="N133" s="179"/>
      <c r="O133" s="179"/>
      <c r="P133" s="179"/>
      <c r="Q133" s="179"/>
      <c r="R133" s="179"/>
      <c r="S133" s="179"/>
      <c r="T133" s="179"/>
    </row>
    <row r="134" spans="1:20">
      <c r="A134" s="179"/>
      <c r="B134" s="330" t="s">
        <v>19</v>
      </c>
      <c r="C134" s="361">
        <v>0.21</v>
      </c>
      <c r="D134" s="340" t="s">
        <v>556</v>
      </c>
      <c r="E134" s="340">
        <v>1.23</v>
      </c>
      <c r="F134" s="340">
        <v>2.75</v>
      </c>
      <c r="G134" s="179"/>
      <c r="H134" s="179"/>
      <c r="I134" s="179"/>
      <c r="J134" s="179"/>
      <c r="K134" s="179"/>
      <c r="L134" s="179"/>
      <c r="M134" s="179"/>
      <c r="N134" s="179"/>
      <c r="O134" s="179"/>
      <c r="P134" s="179"/>
      <c r="Q134" s="179"/>
      <c r="R134" s="179"/>
      <c r="S134" s="179"/>
      <c r="T134" s="179"/>
    </row>
    <row r="135" spans="1:20">
      <c r="A135" s="179"/>
      <c r="B135" s="330" t="s">
        <v>30</v>
      </c>
      <c r="C135" s="361">
        <v>0.21</v>
      </c>
      <c r="D135" s="340" t="s">
        <v>556</v>
      </c>
      <c r="E135" s="340">
        <v>1.23</v>
      </c>
      <c r="F135" s="340">
        <v>2.75</v>
      </c>
      <c r="G135" s="179"/>
      <c r="H135" s="179"/>
      <c r="I135" s="179"/>
      <c r="J135" s="179"/>
      <c r="K135" s="179"/>
      <c r="L135" s="179"/>
      <c r="M135" s="179"/>
      <c r="N135" s="179"/>
      <c r="O135" s="179"/>
      <c r="P135" s="179"/>
      <c r="Q135" s="179"/>
      <c r="R135" s="179"/>
      <c r="S135" s="179"/>
      <c r="T135" s="179"/>
    </row>
    <row r="136" spans="1:20">
      <c r="A136" s="179"/>
      <c r="B136" s="330" t="s">
        <v>20</v>
      </c>
      <c r="C136" s="361">
        <v>0.21</v>
      </c>
      <c r="D136" s="340" t="s">
        <v>556</v>
      </c>
      <c r="E136" s="340">
        <v>1.23</v>
      </c>
      <c r="F136" s="340">
        <v>2.75</v>
      </c>
      <c r="G136" s="179"/>
      <c r="H136" s="179"/>
      <c r="I136" s="179"/>
      <c r="J136" s="179"/>
      <c r="K136" s="179"/>
      <c r="L136" s="179"/>
      <c r="M136" s="179"/>
      <c r="N136" s="179"/>
      <c r="O136" s="179"/>
      <c r="P136" s="179"/>
      <c r="Q136" s="179"/>
      <c r="R136" s="179"/>
      <c r="S136" s="179"/>
      <c r="T136" s="179"/>
    </row>
    <row r="137" spans="1:20">
      <c r="A137" s="179"/>
      <c r="B137" s="330" t="s">
        <v>25</v>
      </c>
      <c r="C137" s="361">
        <v>0.19</v>
      </c>
      <c r="D137" s="340" t="s">
        <v>556</v>
      </c>
      <c r="E137" s="340">
        <v>1.23</v>
      </c>
      <c r="F137" s="340">
        <v>2.75</v>
      </c>
      <c r="G137" s="179"/>
      <c r="H137" s="179"/>
      <c r="I137" s="179"/>
      <c r="J137" s="179"/>
      <c r="K137" s="179"/>
      <c r="L137" s="179"/>
      <c r="M137" s="179"/>
      <c r="N137" s="179"/>
      <c r="O137" s="179"/>
      <c r="P137" s="179"/>
      <c r="Q137" s="179"/>
      <c r="R137" s="179"/>
      <c r="S137" s="179"/>
      <c r="T137" s="179"/>
    </row>
    <row r="138" spans="1:20">
      <c r="A138" s="179"/>
      <c r="B138" s="330" t="s">
        <v>29</v>
      </c>
      <c r="C138" s="361">
        <v>0.18</v>
      </c>
      <c r="D138" s="340" t="s">
        <v>559</v>
      </c>
      <c r="E138" s="340">
        <v>1.2</v>
      </c>
      <c r="F138" s="340">
        <v>2.69</v>
      </c>
      <c r="G138" s="179"/>
      <c r="H138" s="179"/>
      <c r="I138" s="179"/>
      <c r="J138" s="179"/>
      <c r="K138" s="179"/>
      <c r="L138" s="179"/>
      <c r="M138" s="179"/>
      <c r="N138" s="179"/>
      <c r="O138" s="179"/>
      <c r="P138" s="179"/>
      <c r="Q138" s="179"/>
      <c r="R138" s="179"/>
      <c r="S138" s="179"/>
      <c r="T138" s="179"/>
    </row>
    <row r="139" spans="1:20">
      <c r="A139" s="179"/>
      <c r="B139" s="330" t="s">
        <v>37</v>
      </c>
      <c r="C139" s="361">
        <v>0.18</v>
      </c>
      <c r="D139" s="340" t="s">
        <v>556</v>
      </c>
      <c r="E139" s="340">
        <v>1.23</v>
      </c>
      <c r="F139" s="340">
        <v>2.75</v>
      </c>
      <c r="G139" s="179"/>
      <c r="H139" s="179"/>
      <c r="I139" s="179"/>
      <c r="J139" s="179"/>
      <c r="K139" s="179"/>
      <c r="L139" s="179"/>
      <c r="M139" s="179"/>
      <c r="N139" s="179"/>
      <c r="O139" s="179"/>
      <c r="P139" s="179"/>
      <c r="Q139" s="179"/>
      <c r="R139" s="179"/>
      <c r="S139" s="179"/>
      <c r="T139" s="179"/>
    </row>
    <row r="140" spans="1:20">
      <c r="A140" s="179"/>
      <c r="B140" s="330" t="s">
        <v>28</v>
      </c>
      <c r="C140" s="361">
        <v>0.18</v>
      </c>
      <c r="D140" s="340" t="s">
        <v>556</v>
      </c>
      <c r="E140" s="340">
        <v>1.23</v>
      </c>
      <c r="F140" s="340">
        <v>2.75</v>
      </c>
      <c r="G140" s="179"/>
      <c r="H140" s="179"/>
      <c r="I140" s="179"/>
      <c r="J140" s="179"/>
      <c r="K140" s="179"/>
      <c r="L140" s="179"/>
      <c r="M140" s="179"/>
      <c r="N140" s="179"/>
      <c r="O140" s="179"/>
      <c r="P140" s="179"/>
      <c r="Q140" s="179"/>
      <c r="R140" s="179"/>
      <c r="S140" s="179"/>
      <c r="T140" s="179"/>
    </row>
    <row r="141" spans="1:20">
      <c r="A141" s="179"/>
      <c r="B141" s="330" t="s">
        <v>23</v>
      </c>
      <c r="C141" s="361">
        <v>0.17</v>
      </c>
      <c r="D141" s="340" t="s">
        <v>556</v>
      </c>
      <c r="E141" s="340">
        <v>1.23</v>
      </c>
      <c r="F141" s="340">
        <v>2.75</v>
      </c>
      <c r="G141" s="179"/>
      <c r="H141" s="179"/>
      <c r="I141" s="179"/>
      <c r="J141" s="179"/>
      <c r="K141" s="179"/>
      <c r="L141" s="179"/>
      <c r="M141" s="179"/>
      <c r="N141" s="179"/>
      <c r="O141" s="179"/>
      <c r="P141" s="179"/>
      <c r="Q141" s="179"/>
      <c r="R141" s="179"/>
      <c r="S141" s="179"/>
      <c r="T141" s="179"/>
    </row>
    <row r="142" spans="1:20">
      <c r="A142" s="179"/>
      <c r="B142" s="330" t="s">
        <v>33</v>
      </c>
      <c r="C142" s="361">
        <v>0.15</v>
      </c>
      <c r="D142" s="340" t="s">
        <v>556</v>
      </c>
      <c r="E142" s="340">
        <v>1.23</v>
      </c>
      <c r="F142" s="340">
        <v>2.75</v>
      </c>
      <c r="G142" s="179"/>
      <c r="H142" s="179"/>
      <c r="I142" s="179"/>
      <c r="J142" s="179"/>
      <c r="K142" s="179"/>
      <c r="L142" s="179"/>
      <c r="M142" s="179"/>
      <c r="N142" s="179"/>
      <c r="O142" s="179"/>
      <c r="P142" s="179"/>
      <c r="Q142" s="179"/>
      <c r="R142" s="179"/>
      <c r="S142" s="179"/>
      <c r="T142" s="179"/>
    </row>
    <row r="143" spans="1:20">
      <c r="A143" s="179"/>
      <c r="B143" s="330" t="s">
        <v>36</v>
      </c>
      <c r="C143" s="361">
        <v>0.11</v>
      </c>
      <c r="D143" s="340" t="s">
        <v>556</v>
      </c>
      <c r="E143" s="340">
        <v>1.23</v>
      </c>
      <c r="F143" s="340">
        <v>2.75</v>
      </c>
      <c r="G143" s="179"/>
      <c r="H143" s="179"/>
      <c r="I143" s="179"/>
      <c r="J143" s="179"/>
      <c r="K143" s="179"/>
      <c r="L143" s="179"/>
      <c r="M143" s="179"/>
      <c r="N143" s="179"/>
      <c r="O143" s="179"/>
      <c r="P143" s="179"/>
      <c r="Q143" s="179"/>
      <c r="R143" s="179"/>
      <c r="S143" s="179"/>
      <c r="T143" s="179"/>
    </row>
    <row r="145" spans="1:20" ht="14.25" customHeight="1">
      <c r="A145" s="275" t="s">
        <v>648</v>
      </c>
      <c r="B145" s="275"/>
      <c r="C145" s="275"/>
      <c r="D145" s="275"/>
      <c r="E145" s="275"/>
      <c r="F145" s="275"/>
      <c r="G145" s="275"/>
      <c r="H145" s="275"/>
      <c r="I145" s="4"/>
      <c r="J145" s="179"/>
      <c r="K145" s="179"/>
      <c r="L145" s="179"/>
      <c r="M145" s="179"/>
      <c r="N145" s="179"/>
      <c r="O145" s="179"/>
      <c r="P145" s="179"/>
      <c r="Q145" s="179"/>
      <c r="R145" s="179"/>
      <c r="S145" s="179"/>
      <c r="T145" s="179"/>
    </row>
    <row r="146" spans="1:20" ht="15" customHeight="1">
      <c r="A146" s="275" t="s">
        <v>138</v>
      </c>
      <c r="B146" s="275"/>
      <c r="C146" s="275"/>
      <c r="D146" s="275"/>
      <c r="E146" s="275"/>
      <c r="F146" s="275"/>
      <c r="G146" s="275"/>
      <c r="H146" s="275"/>
      <c r="I146" s="4"/>
      <c r="J146" s="179"/>
      <c r="K146" s="179"/>
      <c r="L146" s="179"/>
      <c r="M146" s="179"/>
      <c r="N146" s="179"/>
      <c r="O146" s="179"/>
      <c r="P146" s="179"/>
      <c r="Q146" s="179"/>
      <c r="R146" s="179"/>
      <c r="S146" s="179"/>
      <c r="T146" s="179"/>
    </row>
    <row r="149" spans="1:20" s="70" customFormat="1">
      <c r="A149" s="276" t="s">
        <v>488</v>
      </c>
      <c r="B149" s="276"/>
      <c r="C149" s="276"/>
      <c r="D149" s="276"/>
      <c r="E149" s="276"/>
      <c r="F149" s="276"/>
      <c r="G149" s="276"/>
      <c r="H149" s="276"/>
      <c r="I149" s="276"/>
    </row>
    <row r="151" spans="1:20">
      <c r="A151" s="179"/>
      <c r="B151" s="445" t="s">
        <v>139</v>
      </c>
      <c r="C151" s="445"/>
      <c r="D151" s="35"/>
      <c r="E151" s="35"/>
      <c r="F151" s="35"/>
      <c r="G151" s="179"/>
      <c r="H151" s="179"/>
      <c r="I151" s="179"/>
      <c r="J151" s="179"/>
      <c r="K151" s="179"/>
      <c r="L151" s="179"/>
      <c r="M151" s="179"/>
      <c r="N151" s="179"/>
      <c r="O151" s="179"/>
      <c r="P151" s="179"/>
      <c r="Q151" s="179"/>
      <c r="R151" s="179"/>
      <c r="S151" s="179"/>
      <c r="T151" s="179"/>
    </row>
    <row r="152" spans="1:20" ht="60">
      <c r="A152" s="179"/>
      <c r="B152" s="28" t="s">
        <v>140</v>
      </c>
      <c r="C152" s="28" t="s">
        <v>141</v>
      </c>
      <c r="D152" s="210" t="s">
        <v>139</v>
      </c>
      <c r="E152" s="28" t="s">
        <v>142</v>
      </c>
      <c r="F152" s="28" t="s">
        <v>143</v>
      </c>
      <c r="G152" s="28" t="s">
        <v>144</v>
      </c>
      <c r="H152" s="17" t="s">
        <v>70</v>
      </c>
      <c r="I152" s="279"/>
      <c r="J152" s="179"/>
      <c r="K152" s="179"/>
      <c r="L152" s="179"/>
      <c r="M152" s="179"/>
      <c r="N152" s="179"/>
      <c r="O152" s="179"/>
      <c r="P152" s="179"/>
      <c r="Q152" s="179"/>
      <c r="R152" s="179"/>
      <c r="S152" s="179"/>
      <c r="T152" s="179"/>
    </row>
    <row r="153" spans="1:20">
      <c r="A153" s="330" t="s">
        <v>36</v>
      </c>
      <c r="B153" s="340" t="s">
        <v>560</v>
      </c>
      <c r="C153" s="340" t="s">
        <v>561</v>
      </c>
      <c r="D153" s="366">
        <v>6912</v>
      </c>
      <c r="E153" s="340" t="s">
        <v>562</v>
      </c>
      <c r="F153" s="361">
        <v>0.68</v>
      </c>
      <c r="G153" s="363">
        <v>0.53</v>
      </c>
      <c r="H153" s="364"/>
      <c r="I153" s="280"/>
      <c r="J153" s="179"/>
      <c r="K153" s="179"/>
      <c r="L153" s="179"/>
      <c r="M153" s="179"/>
      <c r="N153" s="179"/>
      <c r="O153" s="179"/>
      <c r="P153" s="179"/>
      <c r="Q153" s="179"/>
      <c r="R153" s="179"/>
      <c r="S153" s="179"/>
      <c r="T153" s="179"/>
    </row>
    <row r="154" spans="1:20">
      <c r="A154" s="330" t="s">
        <v>33</v>
      </c>
      <c r="B154" s="340" t="s">
        <v>563</v>
      </c>
      <c r="C154" s="340" t="s">
        <v>564</v>
      </c>
      <c r="D154" s="366">
        <v>10139</v>
      </c>
      <c r="E154" s="340" t="s">
        <v>562</v>
      </c>
      <c r="F154" s="361">
        <v>1</v>
      </c>
      <c r="G154" s="363">
        <v>0.85</v>
      </c>
      <c r="H154" s="364"/>
      <c r="I154" s="280"/>
      <c r="J154" s="179"/>
      <c r="K154" s="179"/>
      <c r="L154" s="179"/>
      <c r="M154" s="179"/>
      <c r="N154" s="179"/>
      <c r="O154" s="179"/>
      <c r="P154" s="179"/>
      <c r="Q154" s="179"/>
      <c r="R154" s="179"/>
      <c r="S154" s="179"/>
      <c r="T154" s="179"/>
    </row>
    <row r="155" spans="1:20">
      <c r="A155" s="330" t="s">
        <v>23</v>
      </c>
      <c r="B155" s="340" t="s">
        <v>565</v>
      </c>
      <c r="C155" s="340" t="s">
        <v>566</v>
      </c>
      <c r="D155" s="366">
        <v>11584</v>
      </c>
      <c r="E155" s="340" t="s">
        <v>562</v>
      </c>
      <c r="F155" s="361">
        <v>1.1499999999999999</v>
      </c>
      <c r="G155" s="363">
        <v>1</v>
      </c>
      <c r="H155" s="364"/>
      <c r="I155" s="280"/>
      <c r="J155" s="179"/>
      <c r="K155" s="179"/>
      <c r="L155" s="179"/>
      <c r="M155" s="179"/>
      <c r="N155" s="179"/>
      <c r="O155" s="179"/>
      <c r="P155" s="179"/>
      <c r="Q155" s="179"/>
      <c r="R155" s="179"/>
      <c r="S155" s="179"/>
      <c r="T155" s="179"/>
    </row>
    <row r="156" spans="1:20">
      <c r="A156" s="330" t="s">
        <v>28</v>
      </c>
      <c r="B156" s="340" t="s">
        <v>567</v>
      </c>
      <c r="C156" s="340" t="s">
        <v>568</v>
      </c>
      <c r="D156" s="366">
        <v>11658</v>
      </c>
      <c r="E156" s="340" t="s">
        <v>562</v>
      </c>
      <c r="F156" s="361">
        <v>1.1499999999999999</v>
      </c>
      <c r="G156" s="363">
        <v>1</v>
      </c>
      <c r="H156" s="364"/>
      <c r="I156" s="280"/>
      <c r="J156" s="179"/>
      <c r="K156" s="179"/>
      <c r="L156" s="179"/>
      <c r="M156" s="179"/>
      <c r="N156" s="179"/>
      <c r="O156" s="179"/>
      <c r="P156" s="179"/>
      <c r="Q156" s="179"/>
      <c r="R156" s="179"/>
      <c r="S156" s="179"/>
      <c r="T156" s="179"/>
    </row>
    <row r="157" spans="1:20">
      <c r="A157" s="330" t="s">
        <v>37</v>
      </c>
      <c r="B157" s="340" t="s">
        <v>569</v>
      </c>
      <c r="C157" s="340" t="s">
        <v>570</v>
      </c>
      <c r="D157" s="366">
        <v>11672</v>
      </c>
      <c r="E157" s="340" t="s">
        <v>562</v>
      </c>
      <c r="F157" s="361">
        <v>1.1599999999999999</v>
      </c>
      <c r="G157" s="363">
        <v>1.01</v>
      </c>
      <c r="H157" s="364"/>
      <c r="I157" s="280"/>
      <c r="J157" s="179"/>
      <c r="K157" s="179"/>
      <c r="L157" s="179"/>
      <c r="M157" s="179"/>
      <c r="N157" s="179"/>
      <c r="O157" s="179"/>
      <c r="P157" s="179"/>
      <c r="Q157" s="179"/>
      <c r="R157" s="179"/>
      <c r="S157" s="179"/>
      <c r="T157" s="179"/>
    </row>
    <row r="158" spans="1:20">
      <c r="A158" s="286" t="s">
        <v>32</v>
      </c>
      <c r="B158" s="339" t="s">
        <v>571</v>
      </c>
      <c r="C158" s="339" t="s">
        <v>572</v>
      </c>
      <c r="D158" s="358"/>
      <c r="E158" s="339" t="s">
        <v>573</v>
      </c>
      <c r="F158" s="362">
        <v>1.35</v>
      </c>
      <c r="G158" s="365">
        <v>1.2</v>
      </c>
      <c r="H158" s="366">
        <v>12657</v>
      </c>
      <c r="I158" s="280"/>
      <c r="J158" s="179"/>
      <c r="K158" s="179"/>
      <c r="L158" s="179"/>
      <c r="M158" s="179"/>
      <c r="N158" s="179"/>
      <c r="O158" s="179"/>
      <c r="P158" s="179"/>
      <c r="Q158" s="179"/>
      <c r="R158" s="179"/>
      <c r="S158" s="179"/>
      <c r="T158" s="179"/>
    </row>
    <row r="159" spans="1:20">
      <c r="A159" s="330" t="s">
        <v>31</v>
      </c>
      <c r="B159" s="340" t="s">
        <v>574</v>
      </c>
      <c r="C159" s="340" t="s">
        <v>575</v>
      </c>
      <c r="D159" s="366">
        <v>12658</v>
      </c>
      <c r="E159" s="340" t="s">
        <v>576</v>
      </c>
      <c r="F159" s="361">
        <v>1.46</v>
      </c>
      <c r="G159" s="363">
        <v>1.31</v>
      </c>
      <c r="H159" s="364"/>
      <c r="I159" s="280"/>
      <c r="J159" s="179"/>
      <c r="K159" s="179"/>
      <c r="L159" s="179"/>
      <c r="M159" s="179"/>
      <c r="N159" s="179"/>
      <c r="O159" s="179"/>
      <c r="P159" s="179"/>
      <c r="Q159" s="179"/>
      <c r="R159" s="179"/>
      <c r="S159" s="179"/>
      <c r="T159" s="179"/>
    </row>
    <row r="160" spans="1:20">
      <c r="A160" s="330" t="s">
        <v>25</v>
      </c>
      <c r="B160" s="340" t="s">
        <v>577</v>
      </c>
      <c r="C160" s="340" t="s">
        <v>578</v>
      </c>
      <c r="D160" s="366">
        <v>12680</v>
      </c>
      <c r="E160" s="340" t="s">
        <v>562</v>
      </c>
      <c r="F160" s="361">
        <v>1.26</v>
      </c>
      <c r="G160" s="363">
        <v>1.1100000000000001</v>
      </c>
      <c r="H160" s="364"/>
      <c r="I160" s="280"/>
      <c r="J160" s="179"/>
      <c r="K160" s="179"/>
      <c r="L160" s="179"/>
      <c r="M160" s="179"/>
      <c r="N160" s="179"/>
      <c r="O160" s="179"/>
      <c r="P160" s="179"/>
      <c r="Q160" s="179"/>
      <c r="R160" s="179"/>
      <c r="S160" s="179"/>
      <c r="T160" s="179"/>
    </row>
    <row r="161" spans="1:20">
      <c r="A161" s="330" t="s">
        <v>29</v>
      </c>
      <c r="B161" s="340" t="s">
        <v>579</v>
      </c>
      <c r="C161" s="340" t="s">
        <v>580</v>
      </c>
      <c r="D161" s="366">
        <v>12778</v>
      </c>
      <c r="E161" s="340" t="s">
        <v>581</v>
      </c>
      <c r="F161" s="361">
        <v>1.17</v>
      </c>
      <c r="G161" s="363">
        <v>1.02</v>
      </c>
      <c r="H161" s="364"/>
      <c r="I161" s="280"/>
      <c r="J161" s="179"/>
      <c r="K161" s="179"/>
      <c r="L161" s="179"/>
      <c r="M161" s="179"/>
      <c r="N161" s="179"/>
      <c r="O161" s="179"/>
      <c r="P161" s="179"/>
      <c r="Q161" s="179"/>
      <c r="R161" s="179"/>
      <c r="S161" s="179"/>
      <c r="T161" s="179"/>
    </row>
    <row r="162" spans="1:20" s="179" customFormat="1">
      <c r="A162" s="330" t="s">
        <v>35</v>
      </c>
      <c r="B162" s="340" t="s">
        <v>582</v>
      </c>
      <c r="C162" s="340" t="s">
        <v>583</v>
      </c>
      <c r="D162" s="366">
        <v>12807</v>
      </c>
      <c r="E162" s="340" t="s">
        <v>584</v>
      </c>
      <c r="F162" s="361">
        <v>1.57</v>
      </c>
      <c r="G162" s="363">
        <v>1.42</v>
      </c>
      <c r="H162" s="364"/>
      <c r="I162" s="280"/>
    </row>
    <row r="163" spans="1:20">
      <c r="A163" s="330" t="s">
        <v>27</v>
      </c>
      <c r="B163" s="340" t="s">
        <v>585</v>
      </c>
      <c r="C163" s="340" t="s">
        <v>586</v>
      </c>
      <c r="D163" s="366">
        <v>13524</v>
      </c>
      <c r="E163" s="340" t="s">
        <v>587</v>
      </c>
      <c r="F163" s="361">
        <v>1.54</v>
      </c>
      <c r="G163" s="363">
        <v>1.39</v>
      </c>
      <c r="H163" s="364"/>
      <c r="I163" s="280"/>
      <c r="J163" s="179"/>
      <c r="K163" s="179"/>
      <c r="L163" s="179"/>
      <c r="M163" s="179"/>
      <c r="N163" s="179"/>
      <c r="O163" s="179"/>
      <c r="P163" s="179"/>
      <c r="Q163" s="179"/>
      <c r="R163" s="179"/>
      <c r="S163" s="179"/>
      <c r="T163" s="179"/>
    </row>
    <row r="164" spans="1:20">
      <c r="A164" s="330" t="s">
        <v>38</v>
      </c>
      <c r="B164" s="340" t="s">
        <v>588</v>
      </c>
      <c r="C164" s="340" t="s">
        <v>589</v>
      </c>
      <c r="D164" s="366">
        <v>13568</v>
      </c>
      <c r="E164" s="340" t="s">
        <v>590</v>
      </c>
      <c r="F164" s="361">
        <v>1.81</v>
      </c>
      <c r="G164" s="363">
        <v>1.66</v>
      </c>
      <c r="H164" s="364"/>
      <c r="I164" s="280"/>
      <c r="J164" s="179"/>
      <c r="K164" s="179"/>
      <c r="L164" s="179"/>
      <c r="M164" s="179"/>
      <c r="N164" s="179"/>
      <c r="O164" s="179"/>
      <c r="P164" s="179"/>
      <c r="Q164" s="179"/>
      <c r="R164" s="179"/>
      <c r="S164" s="179"/>
      <c r="T164" s="179"/>
    </row>
    <row r="165" spans="1:20">
      <c r="A165" s="330" t="s">
        <v>22</v>
      </c>
      <c r="B165" s="340" t="s">
        <v>591</v>
      </c>
      <c r="C165" s="340" t="s">
        <v>592</v>
      </c>
      <c r="D165" s="366">
        <v>13607</v>
      </c>
      <c r="E165" s="340" t="s">
        <v>573</v>
      </c>
      <c r="F165" s="361">
        <v>1.45</v>
      </c>
      <c r="G165" s="363">
        <v>1.3</v>
      </c>
      <c r="H165" s="364"/>
      <c r="I165" s="280"/>
      <c r="J165" s="179"/>
      <c r="K165" s="179"/>
      <c r="L165" s="179"/>
      <c r="M165" s="179"/>
      <c r="N165" s="179"/>
      <c r="O165" s="179"/>
      <c r="P165" s="179"/>
      <c r="Q165" s="179"/>
      <c r="R165" s="179"/>
      <c r="S165" s="179"/>
      <c r="T165" s="179"/>
    </row>
    <row r="166" spans="1:20">
      <c r="A166" s="330" t="s">
        <v>24</v>
      </c>
      <c r="B166" s="340" t="s">
        <v>593</v>
      </c>
      <c r="C166" s="340" t="s">
        <v>594</v>
      </c>
      <c r="D166" s="366">
        <v>13686</v>
      </c>
      <c r="E166" s="340" t="s">
        <v>562</v>
      </c>
      <c r="F166" s="361">
        <v>1.36</v>
      </c>
      <c r="G166" s="363">
        <v>1.21</v>
      </c>
      <c r="H166" s="364"/>
      <c r="I166" s="280"/>
      <c r="J166" s="179"/>
      <c r="K166" s="179"/>
      <c r="L166" s="179"/>
      <c r="M166" s="179"/>
      <c r="N166" s="179"/>
      <c r="O166" s="179"/>
      <c r="P166" s="179"/>
      <c r="Q166" s="179"/>
      <c r="R166" s="179"/>
      <c r="S166" s="179"/>
      <c r="T166" s="179"/>
    </row>
    <row r="167" spans="1:20">
      <c r="A167" s="330" t="s">
        <v>19</v>
      </c>
      <c r="B167" s="340" t="s">
        <v>595</v>
      </c>
      <c r="C167" s="340" t="s">
        <v>596</v>
      </c>
      <c r="D167" s="366">
        <v>13735</v>
      </c>
      <c r="E167" s="340" t="s">
        <v>562</v>
      </c>
      <c r="F167" s="361">
        <v>1.36</v>
      </c>
      <c r="G167" s="363">
        <v>1.21</v>
      </c>
      <c r="H167" s="364"/>
      <c r="I167" s="280"/>
      <c r="J167" s="179"/>
      <c r="K167" s="179"/>
      <c r="L167" s="179"/>
      <c r="M167" s="179"/>
      <c r="N167" s="179"/>
      <c r="O167" s="179"/>
      <c r="P167" s="179"/>
      <c r="Q167" s="179"/>
      <c r="R167" s="179"/>
      <c r="S167" s="179"/>
      <c r="T167" s="179"/>
    </row>
    <row r="168" spans="1:20">
      <c r="A168" s="330" t="s">
        <v>20</v>
      </c>
      <c r="B168" s="340" t="s">
        <v>597</v>
      </c>
      <c r="C168" s="340" t="s">
        <v>598</v>
      </c>
      <c r="D168" s="366">
        <v>13789</v>
      </c>
      <c r="E168" s="340" t="s">
        <v>562</v>
      </c>
      <c r="F168" s="361">
        <v>1.37</v>
      </c>
      <c r="G168" s="363">
        <v>1.22</v>
      </c>
      <c r="H168" s="364"/>
      <c r="I168" s="280"/>
      <c r="J168" s="179"/>
      <c r="K168" s="179"/>
      <c r="L168" s="179"/>
      <c r="M168" s="179"/>
      <c r="N168" s="179"/>
      <c r="O168" s="179"/>
      <c r="P168" s="179"/>
      <c r="Q168" s="179"/>
      <c r="R168" s="179"/>
      <c r="S168" s="179"/>
      <c r="T168" s="179"/>
    </row>
    <row r="169" spans="1:20">
      <c r="A169" s="330" t="s">
        <v>30</v>
      </c>
      <c r="B169" s="340" t="s">
        <v>599</v>
      </c>
      <c r="C169" s="340" t="s">
        <v>600</v>
      </c>
      <c r="D169" s="366">
        <v>14173</v>
      </c>
      <c r="E169" s="340" t="s">
        <v>562</v>
      </c>
      <c r="F169" s="361">
        <v>1.4</v>
      </c>
      <c r="G169" s="363">
        <v>1.25</v>
      </c>
      <c r="H169" s="364"/>
      <c r="I169" s="280"/>
      <c r="J169" s="179"/>
      <c r="K169" s="179"/>
      <c r="L169" s="179"/>
      <c r="M169" s="179"/>
      <c r="N169" s="179"/>
      <c r="O169" s="179"/>
      <c r="P169" s="179"/>
      <c r="Q169" s="179"/>
      <c r="R169" s="179"/>
      <c r="S169" s="179"/>
      <c r="T169" s="179"/>
    </row>
    <row r="170" spans="1:20">
      <c r="A170" s="330" t="s">
        <v>26</v>
      </c>
      <c r="B170" s="340" t="s">
        <v>601</v>
      </c>
      <c r="C170" s="340" t="s">
        <v>602</v>
      </c>
      <c r="D170" s="366">
        <v>14329</v>
      </c>
      <c r="E170" s="340" t="s">
        <v>573</v>
      </c>
      <c r="F170" s="361">
        <v>1.53</v>
      </c>
      <c r="G170" s="363">
        <v>1.38</v>
      </c>
      <c r="H170" s="364"/>
      <c r="I170" s="280"/>
      <c r="J170" s="179"/>
      <c r="K170" s="179"/>
      <c r="L170" s="179"/>
      <c r="M170" s="179"/>
      <c r="N170" s="179"/>
      <c r="O170" s="179"/>
      <c r="P170" s="179"/>
      <c r="Q170" s="179"/>
      <c r="R170" s="179"/>
      <c r="S170" s="179"/>
      <c r="T170" s="179"/>
    </row>
    <row r="171" spans="1:20">
      <c r="A171" s="330" t="s">
        <v>34</v>
      </c>
      <c r="B171" s="340" t="s">
        <v>603</v>
      </c>
      <c r="C171" s="340" t="s">
        <v>604</v>
      </c>
      <c r="D171" s="366">
        <v>14559</v>
      </c>
      <c r="E171" s="340" t="s">
        <v>573</v>
      </c>
      <c r="F171" s="361">
        <v>1.55</v>
      </c>
      <c r="G171" s="363">
        <v>1.4</v>
      </c>
      <c r="H171" s="364"/>
      <c r="I171" s="280"/>
      <c r="J171" s="179"/>
      <c r="K171" s="179"/>
      <c r="L171" s="179"/>
      <c r="M171" s="179"/>
      <c r="N171" s="179"/>
      <c r="O171" s="179"/>
      <c r="P171" s="179"/>
      <c r="Q171" s="179"/>
      <c r="R171" s="179"/>
      <c r="S171" s="179"/>
      <c r="T171" s="179"/>
    </row>
    <row r="172" spans="1:20">
      <c r="A172" s="330" t="s">
        <v>21</v>
      </c>
      <c r="B172" s="340" t="s">
        <v>605</v>
      </c>
      <c r="C172" s="340" t="s">
        <v>606</v>
      </c>
      <c r="D172" s="366">
        <v>15068</v>
      </c>
      <c r="E172" s="340" t="s">
        <v>562</v>
      </c>
      <c r="F172" s="361">
        <v>1.49</v>
      </c>
      <c r="G172" s="363">
        <v>1.34</v>
      </c>
      <c r="H172" s="364"/>
      <c r="I172" s="280"/>
      <c r="J172" s="179"/>
      <c r="K172" s="179"/>
      <c r="L172" s="179"/>
      <c r="M172" s="179"/>
      <c r="N172" s="179"/>
      <c r="O172" s="179"/>
      <c r="P172" s="179"/>
      <c r="Q172" s="179"/>
      <c r="R172" s="179"/>
      <c r="S172" s="179"/>
      <c r="T172" s="179"/>
    </row>
    <row r="173" spans="1:20">
      <c r="A173" s="330" t="s">
        <v>18</v>
      </c>
      <c r="B173" s="340" t="s">
        <v>607</v>
      </c>
      <c r="C173" s="340" t="s">
        <v>608</v>
      </c>
      <c r="D173" s="366">
        <v>15283</v>
      </c>
      <c r="E173" s="340" t="s">
        <v>562</v>
      </c>
      <c r="F173" s="361">
        <v>1.51</v>
      </c>
      <c r="G173" s="363">
        <v>1.36</v>
      </c>
      <c r="H173" s="364"/>
      <c r="I173" s="280"/>
      <c r="J173" s="179"/>
      <c r="K173" s="179"/>
      <c r="L173" s="179"/>
      <c r="M173" s="179"/>
      <c r="N173" s="179"/>
      <c r="O173" s="179"/>
      <c r="P173" s="179"/>
      <c r="Q173" s="179"/>
      <c r="R173" s="179"/>
      <c r="S173" s="179"/>
      <c r="T173" s="179"/>
    </row>
    <row r="176" spans="1:20" ht="39.65" customHeight="1">
      <c r="A176" s="275" t="s">
        <v>489</v>
      </c>
      <c r="B176" s="275"/>
      <c r="C176" s="275"/>
      <c r="D176" s="275"/>
      <c r="E176" s="275"/>
      <c r="F176" s="275"/>
      <c r="G176" s="275"/>
      <c r="H176" s="275"/>
      <c r="I176" s="4"/>
      <c r="J176" s="179"/>
      <c r="K176" s="179"/>
      <c r="L176" s="179"/>
      <c r="M176" s="179"/>
      <c r="N176" s="179"/>
      <c r="O176" s="179"/>
      <c r="P176" s="179"/>
      <c r="Q176" s="179"/>
      <c r="R176" s="179"/>
      <c r="S176" s="179"/>
      <c r="T176" s="179"/>
    </row>
    <row r="177" spans="1:20" ht="15" customHeight="1">
      <c r="A177" s="275" t="s">
        <v>535</v>
      </c>
      <c r="B177" s="275"/>
      <c r="C177" s="275"/>
      <c r="D177" s="275"/>
      <c r="E177" s="275"/>
      <c r="F177" s="275"/>
      <c r="G177" s="275"/>
      <c r="H177" s="275"/>
      <c r="I177" s="4"/>
      <c r="J177" s="179"/>
      <c r="K177" s="179"/>
      <c r="L177" s="179"/>
      <c r="M177" s="179"/>
      <c r="N177" s="179"/>
      <c r="O177" s="179"/>
      <c r="P177" s="179"/>
      <c r="Q177" s="179"/>
      <c r="R177" s="179"/>
      <c r="S177" s="179"/>
      <c r="T177" s="179"/>
    </row>
  </sheetData>
  <sortState ref="B46:F82">
    <sortCondition descending="1" ref="E46:E82"/>
  </sortState>
  <mergeCells count="2">
    <mergeCell ref="A1:I1"/>
    <mergeCell ref="B151:C15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1" zoomScaleNormal="81" workbookViewId="0">
      <selection activeCell="J17" sqref="J17"/>
    </sheetView>
  </sheetViews>
  <sheetFormatPr defaultColWidth="8.81640625" defaultRowHeight="14.5"/>
  <cols>
    <col min="2" max="2" width="12.453125" bestFit="1" customWidth="1"/>
  </cols>
  <sheetData>
    <row r="1" spans="1:16" s="70" customFormat="1">
      <c r="A1" s="431" t="s">
        <v>490</v>
      </c>
      <c r="B1" s="431"/>
      <c r="C1" s="431"/>
      <c r="D1" s="431"/>
      <c r="E1" s="431"/>
      <c r="F1" s="431"/>
      <c r="G1" s="431"/>
      <c r="H1" s="431"/>
      <c r="I1" s="431"/>
      <c r="K1" s="221"/>
      <c r="L1" s="221"/>
      <c r="M1" s="221"/>
      <c r="N1" s="221"/>
      <c r="O1" s="221"/>
      <c r="P1" s="221"/>
    </row>
    <row r="2" spans="1:16" s="179" customFormat="1">
      <c r="K2" s="17"/>
      <c r="L2" s="17"/>
      <c r="M2" s="17"/>
      <c r="N2" s="17"/>
      <c r="O2" s="17"/>
      <c r="P2" s="17"/>
    </row>
    <row r="3" spans="1:16" s="179" customFormat="1" ht="24">
      <c r="C3" s="67" t="s">
        <v>145</v>
      </c>
      <c r="D3" s="67" t="s">
        <v>46</v>
      </c>
      <c r="E3" s="179" t="s">
        <v>70</v>
      </c>
      <c r="F3" s="281" t="s">
        <v>609</v>
      </c>
      <c r="G3" s="281" t="s">
        <v>374</v>
      </c>
      <c r="K3" s="17"/>
      <c r="L3" s="17"/>
      <c r="M3" s="17"/>
      <c r="N3" s="17"/>
      <c r="O3" s="17"/>
      <c r="P3" s="17"/>
    </row>
    <row r="4" spans="1:16" s="179" customFormat="1">
      <c r="B4" s="356" t="s">
        <v>21</v>
      </c>
      <c r="C4" s="158">
        <v>1.4E-2</v>
      </c>
      <c r="D4" s="330">
        <v>1</v>
      </c>
      <c r="E4"/>
      <c r="F4" s="307">
        <v>4.2999999999999997E-2</v>
      </c>
      <c r="G4" s="307">
        <v>5.7000000000000002E-2</v>
      </c>
      <c r="K4" s="17"/>
      <c r="L4" s="17"/>
      <c r="M4" s="17"/>
      <c r="N4" s="17"/>
      <c r="O4" s="17"/>
      <c r="P4" s="17"/>
    </row>
    <row r="5" spans="1:16" s="179" customFormat="1">
      <c r="B5" s="356" t="s">
        <v>548</v>
      </c>
      <c r="C5" s="158">
        <v>1.4999999999999999E-2</v>
      </c>
      <c r="D5" s="330">
        <v>1.6</v>
      </c>
      <c r="E5"/>
      <c r="F5" s="307">
        <v>4.2999999999999997E-2</v>
      </c>
      <c r="G5" s="307">
        <v>5.7000000000000002E-2</v>
      </c>
      <c r="K5" s="17"/>
      <c r="L5" s="17"/>
      <c r="M5" s="17"/>
      <c r="N5" s="17"/>
      <c r="O5" s="17"/>
      <c r="P5" s="17"/>
    </row>
    <row r="6" spans="1:16" s="179" customFormat="1">
      <c r="B6" s="356" t="s">
        <v>27</v>
      </c>
      <c r="C6" s="158">
        <v>1.4999999999999999E-2</v>
      </c>
      <c r="D6" s="330">
        <v>1.3</v>
      </c>
      <c r="E6"/>
      <c r="F6" s="307">
        <v>4.2999999999999997E-2</v>
      </c>
      <c r="G6" s="307">
        <v>5.7000000000000002E-2</v>
      </c>
      <c r="K6" s="17"/>
      <c r="L6" s="17"/>
      <c r="M6" s="17"/>
      <c r="N6" s="17"/>
      <c r="O6" s="17"/>
      <c r="P6" s="17"/>
    </row>
    <row r="7" spans="1:16" s="179" customFormat="1">
      <c r="B7" s="330" t="s">
        <v>31</v>
      </c>
      <c r="C7" s="158">
        <v>1.9E-2</v>
      </c>
      <c r="D7" s="330">
        <v>1.8</v>
      </c>
      <c r="E7"/>
      <c r="F7" s="307">
        <v>4.2999999999999997E-2</v>
      </c>
      <c r="G7" s="307">
        <v>5.7000000000000002E-2</v>
      </c>
      <c r="K7" s="17"/>
      <c r="L7" s="17"/>
      <c r="M7" s="17"/>
      <c r="N7" s="17"/>
      <c r="O7" s="17"/>
      <c r="P7" s="17"/>
    </row>
    <row r="8" spans="1:16" s="179" customFormat="1">
      <c r="B8" s="356" t="s">
        <v>34</v>
      </c>
      <c r="C8" s="158">
        <v>2.1999999999999999E-2</v>
      </c>
      <c r="D8" s="330">
        <v>1.8</v>
      </c>
      <c r="E8"/>
      <c r="F8" s="307">
        <v>4.2999999999999997E-2</v>
      </c>
      <c r="G8" s="307">
        <v>5.7000000000000002E-2</v>
      </c>
      <c r="K8" s="17"/>
      <c r="L8" s="17"/>
      <c r="M8" s="17"/>
      <c r="N8" s="17"/>
      <c r="O8" s="17"/>
      <c r="P8" s="17"/>
    </row>
    <row r="9" spans="1:16" s="179" customFormat="1">
      <c r="B9" s="367" t="s">
        <v>32</v>
      </c>
      <c r="C9" s="282"/>
      <c r="D9" s="286">
        <v>1.2</v>
      </c>
      <c r="E9" s="243">
        <v>2.5000000000000001E-2</v>
      </c>
      <c r="F9" s="307">
        <v>4.2999999999999997E-2</v>
      </c>
      <c r="G9" s="307">
        <v>5.7000000000000002E-2</v>
      </c>
      <c r="K9" s="17"/>
      <c r="L9" s="17"/>
      <c r="M9" s="17"/>
      <c r="N9" s="17"/>
      <c r="O9" s="17"/>
      <c r="P9" s="17"/>
    </row>
    <row r="10" spans="1:16" s="179" customFormat="1">
      <c r="B10" s="330" t="s">
        <v>38</v>
      </c>
      <c r="C10" s="158">
        <v>2.5000000000000001E-2</v>
      </c>
      <c r="D10" s="330">
        <v>2</v>
      </c>
      <c r="E10"/>
      <c r="F10" s="307">
        <v>4.2999999999999997E-2</v>
      </c>
      <c r="G10" s="307">
        <v>5.7000000000000002E-2</v>
      </c>
      <c r="K10" s="17"/>
      <c r="L10" s="17"/>
      <c r="M10" s="17"/>
      <c r="N10" s="17"/>
      <c r="O10" s="17"/>
      <c r="P10" s="17"/>
    </row>
    <row r="11" spans="1:16" s="179" customFormat="1">
      <c r="B11" s="356" t="s">
        <v>30</v>
      </c>
      <c r="C11" s="158">
        <v>2.7E-2</v>
      </c>
      <c r="D11" s="330">
        <v>1.3</v>
      </c>
      <c r="E11"/>
      <c r="F11" s="307">
        <v>4.2999999999999997E-2</v>
      </c>
      <c r="G11" s="307">
        <v>5.7000000000000002E-2</v>
      </c>
      <c r="K11" s="17"/>
      <c r="L11" s="17"/>
      <c r="M11" s="17"/>
      <c r="N11" s="17"/>
      <c r="O11" s="17"/>
      <c r="P11" s="17"/>
    </row>
    <row r="12" spans="1:16" s="179" customFormat="1">
      <c r="B12" s="356" t="s">
        <v>22</v>
      </c>
      <c r="C12" s="158">
        <v>2.9000000000000001E-2</v>
      </c>
      <c r="D12" s="330">
        <v>1.2</v>
      </c>
      <c r="E12"/>
      <c r="F12" s="307">
        <v>4.2999999999999997E-2</v>
      </c>
      <c r="G12" s="307">
        <v>5.7000000000000002E-2</v>
      </c>
      <c r="K12" s="17"/>
      <c r="L12" s="17"/>
      <c r="M12" s="17"/>
      <c r="N12" s="17"/>
      <c r="O12" s="17"/>
      <c r="P12" s="17"/>
    </row>
    <row r="13" spans="1:16" s="179" customFormat="1">
      <c r="B13" s="356" t="s">
        <v>35</v>
      </c>
      <c r="C13" s="158">
        <v>2.9000000000000001E-2</v>
      </c>
      <c r="D13" s="330">
        <v>1.6</v>
      </c>
      <c r="E13" s="286"/>
      <c r="F13" s="307">
        <v>4.2999999999999997E-2</v>
      </c>
      <c r="G13" s="307">
        <v>5.7000000000000002E-2</v>
      </c>
      <c r="K13" s="17"/>
      <c r="L13" s="17"/>
      <c r="M13" s="17"/>
      <c r="N13" s="17"/>
      <c r="O13" s="17"/>
      <c r="P13" s="17"/>
    </row>
    <row r="14" spans="1:16" s="179" customFormat="1">
      <c r="B14" s="356" t="s">
        <v>23</v>
      </c>
      <c r="C14" s="158">
        <v>0.03</v>
      </c>
      <c r="D14" s="330">
        <v>0.8</v>
      </c>
      <c r="E14"/>
      <c r="F14" s="307">
        <v>4.2999999999999997E-2</v>
      </c>
      <c r="G14" s="307">
        <v>5.7000000000000002E-2</v>
      </c>
      <c r="K14" s="17"/>
      <c r="L14" s="17"/>
      <c r="M14" s="17"/>
      <c r="N14" s="17"/>
      <c r="O14" s="17"/>
      <c r="P14" s="17"/>
    </row>
    <row r="15" spans="1:16" s="179" customFormat="1">
      <c r="B15" s="356" t="s">
        <v>24</v>
      </c>
      <c r="C15" s="158">
        <v>3.6999999999999998E-2</v>
      </c>
      <c r="D15" s="330">
        <v>1.5</v>
      </c>
      <c r="E15"/>
      <c r="F15" s="307">
        <v>4.2999999999999997E-2</v>
      </c>
      <c r="G15" s="307">
        <v>5.7000000000000002E-2</v>
      </c>
      <c r="K15" s="17"/>
      <c r="L15" s="17"/>
      <c r="M15" s="17"/>
      <c r="N15" s="17"/>
      <c r="O15" s="17"/>
      <c r="P15" s="17"/>
    </row>
    <row r="16" spans="1:16" s="179" customFormat="1">
      <c r="B16" s="356" t="s">
        <v>19</v>
      </c>
      <c r="C16" s="158">
        <v>3.9E-2</v>
      </c>
      <c r="D16" s="330">
        <v>1.4</v>
      </c>
      <c r="E16"/>
      <c r="F16" s="307">
        <v>4.2999999999999997E-2</v>
      </c>
      <c r="G16" s="307">
        <v>5.7000000000000002E-2</v>
      </c>
      <c r="K16" s="17"/>
      <c r="L16" s="17"/>
      <c r="M16" s="17"/>
      <c r="N16" s="17"/>
      <c r="O16" s="17"/>
      <c r="P16" s="17"/>
    </row>
    <row r="17" spans="1:16" s="179" customFormat="1">
      <c r="B17" s="356" t="s">
        <v>29</v>
      </c>
      <c r="C17" s="158">
        <v>4.5999999999999999E-2</v>
      </c>
      <c r="D17" s="330">
        <v>2.6</v>
      </c>
      <c r="E17"/>
      <c r="F17" s="307">
        <v>4.2999999999999997E-2</v>
      </c>
      <c r="G17" s="307">
        <v>5.7000000000000002E-2</v>
      </c>
      <c r="K17" s="17"/>
      <c r="L17" s="17"/>
      <c r="M17" s="17"/>
      <c r="N17" s="17"/>
      <c r="O17" s="17"/>
      <c r="P17" s="17"/>
    </row>
    <row r="18" spans="1:16" s="179" customFormat="1">
      <c r="A18" s="4"/>
      <c r="B18" s="330" t="s">
        <v>36</v>
      </c>
      <c r="C18" s="158">
        <v>0.05</v>
      </c>
      <c r="D18" s="330">
        <v>1.8</v>
      </c>
      <c r="E18"/>
      <c r="F18" s="307">
        <v>4.2999999999999997E-2</v>
      </c>
      <c r="G18" s="307">
        <v>5.7000000000000002E-2</v>
      </c>
      <c r="H18" s="4"/>
      <c r="I18" s="4"/>
    </row>
    <row r="19" spans="1:16" s="179" customFormat="1">
      <c r="A19" s="4"/>
      <c r="B19" s="356" t="s">
        <v>25</v>
      </c>
      <c r="C19" s="158">
        <v>5.0999999999999997E-2</v>
      </c>
      <c r="D19" s="330">
        <v>1.2</v>
      </c>
      <c r="E19"/>
      <c r="F19" s="307">
        <v>4.2999999999999997E-2</v>
      </c>
      <c r="G19" s="307">
        <v>5.7000000000000002E-2</v>
      </c>
      <c r="H19" s="4"/>
      <c r="I19" s="4"/>
    </row>
    <row r="20" spans="1:16" s="179" customFormat="1">
      <c r="B20" s="356" t="s">
        <v>26</v>
      </c>
      <c r="C20" s="158">
        <v>5.1999999999999998E-2</v>
      </c>
      <c r="D20" s="330">
        <v>3</v>
      </c>
      <c r="E20"/>
      <c r="F20" s="307">
        <v>4.2999999999999997E-2</v>
      </c>
      <c r="G20" s="307">
        <v>5.7000000000000002E-2</v>
      </c>
    </row>
    <row r="21" spans="1:16" s="179" customFormat="1">
      <c r="B21" s="356" t="s">
        <v>33</v>
      </c>
      <c r="C21" s="158">
        <v>5.8000000000000003E-2</v>
      </c>
      <c r="D21" s="330">
        <v>1.4</v>
      </c>
      <c r="E21"/>
      <c r="F21" s="307">
        <v>4.2999999999999997E-2</v>
      </c>
      <c r="G21" s="307">
        <v>5.7000000000000002E-2</v>
      </c>
    </row>
    <row r="22" spans="1:16" s="179" customFormat="1">
      <c r="B22" s="356" t="s">
        <v>20</v>
      </c>
      <c r="C22" s="158">
        <v>6.3E-2</v>
      </c>
      <c r="D22" s="330">
        <v>2.6</v>
      </c>
      <c r="E22"/>
      <c r="F22" s="307">
        <v>4.2999999999999997E-2</v>
      </c>
      <c r="G22" s="307">
        <v>5.7000000000000002E-2</v>
      </c>
    </row>
    <row r="23" spans="1:16" s="179" customFormat="1">
      <c r="B23" s="356" t="s">
        <v>28</v>
      </c>
      <c r="C23" s="158">
        <v>6.4000000000000001E-2</v>
      </c>
      <c r="D23" s="330">
        <v>1.9</v>
      </c>
      <c r="E23"/>
      <c r="F23" s="307">
        <v>4.2999999999999997E-2</v>
      </c>
      <c r="G23" s="307">
        <v>5.7000000000000002E-2</v>
      </c>
    </row>
    <row r="24" spans="1:16" s="179" customFormat="1">
      <c r="B24" s="330" t="s">
        <v>549</v>
      </c>
      <c r="C24" s="158">
        <v>7.3999999999999996E-2</v>
      </c>
      <c r="D24" s="330">
        <v>1.9</v>
      </c>
      <c r="E24"/>
      <c r="F24" s="307">
        <v>4.2999999999999997E-2</v>
      </c>
      <c r="G24" s="307">
        <v>5.7000000000000002E-2</v>
      </c>
    </row>
    <row r="25" spans="1:16" s="179" customFormat="1">
      <c r="B25" s="79" t="s">
        <v>53</v>
      </c>
      <c r="C25" s="158">
        <v>4.2999999999999997E-2</v>
      </c>
      <c r="D25" s="330">
        <v>0.4</v>
      </c>
      <c r="E25"/>
      <c r="F25" s="307">
        <v>4.2999999999999997E-2</v>
      </c>
      <c r="G25" s="307">
        <v>5.7000000000000002E-2</v>
      </c>
      <c r="K25" s="17"/>
      <c r="L25" s="17"/>
      <c r="M25" s="17"/>
      <c r="N25" s="17"/>
      <c r="O25" s="17"/>
      <c r="P25" s="17"/>
    </row>
    <row r="26" spans="1:16" s="179" customFormat="1">
      <c r="B26" s="79" t="s">
        <v>57</v>
      </c>
      <c r="C26" s="158">
        <v>5.7000000000000002E-2</v>
      </c>
      <c r="D26" s="330">
        <v>0.1</v>
      </c>
      <c r="E26"/>
      <c r="F26" s="307">
        <v>4.2999999999999997E-2</v>
      </c>
      <c r="G26" s="307">
        <v>5.7000000000000002E-2</v>
      </c>
    </row>
    <row r="27" spans="1:16" s="179" customFormat="1">
      <c r="C27" s="67"/>
      <c r="D27" s="67"/>
    </row>
    <row r="28" spans="1:16" s="179" customFormat="1"/>
    <row r="29" spans="1:16" s="179" customFormat="1" ht="14.25" customHeight="1">
      <c r="A29" s="432" t="s">
        <v>471</v>
      </c>
      <c r="B29" s="432"/>
      <c r="C29" s="432"/>
      <c r="D29" s="432"/>
      <c r="E29" s="432"/>
      <c r="F29" s="432"/>
      <c r="G29" s="432"/>
      <c r="H29" s="432"/>
      <c r="I29" s="432"/>
    </row>
    <row r="30" spans="1:16" s="179" customFormat="1" ht="42.75" customHeight="1">
      <c r="A30" s="432" t="s">
        <v>146</v>
      </c>
      <c r="B30" s="432"/>
      <c r="C30" s="432"/>
      <c r="D30" s="432"/>
      <c r="E30" s="432"/>
      <c r="F30" s="432"/>
      <c r="G30" s="432"/>
      <c r="H30" s="432"/>
      <c r="I30" s="432"/>
    </row>
    <row r="31" spans="1:16">
      <c r="A31" s="201"/>
      <c r="B31" s="201"/>
      <c r="C31" s="201"/>
      <c r="D31" s="201"/>
      <c r="E31" s="201"/>
      <c r="F31" s="201"/>
      <c r="G31" s="201"/>
      <c r="H31" s="201"/>
      <c r="I31" s="201"/>
      <c r="J31" s="179"/>
      <c r="K31" s="179"/>
      <c r="L31" s="179"/>
      <c r="M31" s="179"/>
      <c r="N31" s="179"/>
      <c r="O31" s="179"/>
      <c r="P31" s="179"/>
    </row>
    <row r="32" spans="1:16" s="70" customFormat="1">
      <c r="A32" s="431" t="s">
        <v>348</v>
      </c>
      <c r="B32" s="431"/>
      <c r="C32" s="431"/>
      <c r="D32" s="431"/>
      <c r="E32" s="431"/>
      <c r="F32" s="431"/>
      <c r="G32" s="431"/>
      <c r="H32" s="431"/>
      <c r="I32" s="431"/>
    </row>
    <row r="33" spans="1:20">
      <c r="A33" s="179"/>
      <c r="B33" s="179"/>
      <c r="C33" s="179"/>
      <c r="D33" s="179"/>
      <c r="E33" s="179"/>
      <c r="F33" s="179"/>
      <c r="G33" s="179"/>
      <c r="H33" s="179"/>
      <c r="I33" s="179"/>
      <c r="J33" s="4"/>
      <c r="K33" s="4"/>
      <c r="L33" s="5"/>
      <c r="M33" s="5"/>
      <c r="N33" s="5"/>
      <c r="O33" s="5"/>
      <c r="P33" s="4"/>
      <c r="Q33" s="4"/>
      <c r="R33" s="4"/>
      <c r="S33" s="4"/>
      <c r="T33" s="4"/>
    </row>
    <row r="34" spans="1:20" ht="24">
      <c r="A34" s="179"/>
      <c r="B34" s="1"/>
      <c r="C34" s="68" t="s">
        <v>145</v>
      </c>
      <c r="D34" s="68" t="s">
        <v>129</v>
      </c>
      <c r="E34" s="25"/>
      <c r="F34" s="1"/>
      <c r="G34" s="179"/>
      <c r="H34" s="179"/>
      <c r="I34" s="179"/>
      <c r="J34" s="179"/>
      <c r="K34" s="179"/>
      <c r="L34" s="10"/>
      <c r="M34" s="10"/>
      <c r="N34" s="10"/>
      <c r="O34" s="10"/>
      <c r="P34" s="179"/>
      <c r="Q34" s="179"/>
      <c r="R34" s="179"/>
      <c r="S34" s="179"/>
      <c r="T34" s="179"/>
    </row>
    <row r="35" spans="1:20">
      <c r="A35" s="179"/>
      <c r="B35" s="29">
        <v>2015</v>
      </c>
      <c r="C35" s="245">
        <v>2.5000000000000001E-2</v>
      </c>
      <c r="D35" s="148">
        <v>1.1000000000000001</v>
      </c>
      <c r="E35" s="33"/>
      <c r="F35" s="1"/>
      <c r="G35" s="179"/>
      <c r="H35" s="179"/>
      <c r="I35" s="179"/>
      <c r="J35" s="179"/>
      <c r="K35" s="179"/>
      <c r="L35" s="10"/>
      <c r="M35" s="10"/>
      <c r="N35" s="10"/>
      <c r="O35" s="10"/>
      <c r="P35" s="179"/>
      <c r="Q35" s="179"/>
      <c r="R35" s="179"/>
      <c r="S35" s="179"/>
      <c r="T35" s="179"/>
    </row>
    <row r="36" spans="1:20">
      <c r="A36" s="179"/>
      <c r="B36" s="18">
        <v>2016</v>
      </c>
      <c r="C36" s="245">
        <v>2.3E-2</v>
      </c>
      <c r="D36" s="148">
        <v>0.9</v>
      </c>
      <c r="E36" s="33"/>
      <c r="F36" s="1"/>
      <c r="G36" s="179"/>
      <c r="H36" s="179"/>
      <c r="I36" s="179"/>
      <c r="J36" s="179"/>
      <c r="K36" s="179"/>
      <c r="L36" s="10"/>
      <c r="M36" s="10"/>
      <c r="N36" s="10"/>
      <c r="O36" s="10"/>
      <c r="P36" s="179"/>
      <c r="Q36" s="179"/>
      <c r="R36" s="179"/>
      <c r="S36" s="179"/>
      <c r="T36" s="179"/>
    </row>
    <row r="37" spans="1:20">
      <c r="A37" s="179"/>
      <c r="B37" s="29">
        <v>2017</v>
      </c>
      <c r="C37" s="245">
        <v>2.4E-2</v>
      </c>
      <c r="D37" s="148">
        <v>1.2</v>
      </c>
      <c r="E37" s="33"/>
      <c r="F37" s="1"/>
      <c r="G37" s="179"/>
      <c r="H37" s="179"/>
      <c r="I37" s="179"/>
      <c r="J37" s="179"/>
      <c r="K37" s="179"/>
      <c r="L37" s="10"/>
      <c r="M37" s="10"/>
      <c r="N37" s="10"/>
      <c r="O37" s="10"/>
      <c r="P37" s="179"/>
      <c r="Q37" s="179"/>
      <c r="R37" s="179"/>
      <c r="S37" s="179"/>
      <c r="T37" s="179"/>
    </row>
    <row r="38" spans="1:20">
      <c r="A38" s="179"/>
      <c r="B38" s="330">
        <v>2018</v>
      </c>
      <c r="C38" s="143">
        <v>4.1000000000000002E-2</v>
      </c>
      <c r="D38" s="149">
        <v>1.7</v>
      </c>
      <c r="E38" s="33"/>
      <c r="F38" s="1"/>
      <c r="G38" s="179"/>
      <c r="H38" s="179"/>
      <c r="I38" s="179"/>
      <c r="J38" s="179"/>
      <c r="K38" s="179"/>
      <c r="L38" s="10"/>
      <c r="M38" s="10"/>
      <c r="N38" s="10"/>
      <c r="O38" s="10"/>
      <c r="P38" s="179"/>
      <c r="Q38" s="179"/>
      <c r="R38" s="179"/>
      <c r="S38" s="179"/>
      <c r="T38" s="179"/>
    </row>
    <row r="39" spans="1:20">
      <c r="A39" s="179"/>
      <c r="B39" s="259">
        <v>2019</v>
      </c>
      <c r="C39" s="246">
        <v>2.5000000000000001E-2</v>
      </c>
      <c r="D39" s="150">
        <v>1.2</v>
      </c>
      <c r="E39" s="33"/>
      <c r="F39" s="1"/>
      <c r="G39" s="179"/>
      <c r="H39" s="179"/>
      <c r="I39" s="179"/>
      <c r="J39" s="179"/>
      <c r="K39" s="179"/>
      <c r="L39" s="10"/>
      <c r="M39" s="10"/>
      <c r="N39" s="10"/>
      <c r="O39" s="10"/>
      <c r="P39" s="179"/>
      <c r="Q39" s="179"/>
      <c r="R39" s="179"/>
      <c r="S39" s="179"/>
      <c r="T39" s="179"/>
    </row>
    <row r="41" spans="1:20" ht="14.25" customHeight="1">
      <c r="A41" s="432" t="s">
        <v>491</v>
      </c>
      <c r="B41" s="432"/>
      <c r="C41" s="432"/>
      <c r="D41" s="432"/>
      <c r="E41" s="432"/>
      <c r="F41" s="432"/>
      <c r="G41" s="432"/>
      <c r="H41" s="432"/>
      <c r="I41" s="4"/>
      <c r="J41" s="179"/>
      <c r="K41" s="179"/>
      <c r="L41" s="179"/>
      <c r="M41" s="179"/>
      <c r="N41" s="179"/>
      <c r="O41" s="179"/>
      <c r="P41" s="179"/>
      <c r="Q41" s="179"/>
      <c r="R41" s="179"/>
      <c r="S41" s="179"/>
      <c r="T41" s="179"/>
    </row>
    <row r="42" spans="1:20" s="4" customFormat="1" ht="26.5" customHeight="1">
      <c r="A42" s="439" t="s">
        <v>147</v>
      </c>
      <c r="B42" s="439"/>
      <c r="C42" s="439"/>
      <c r="D42" s="439"/>
      <c r="E42" s="439"/>
      <c r="F42" s="439"/>
      <c r="G42" s="439"/>
      <c r="H42" s="439"/>
    </row>
    <row r="45" spans="1:20" s="70" customFormat="1">
      <c r="A45" s="232" t="s">
        <v>492</v>
      </c>
      <c r="B45" s="232"/>
      <c r="C45" s="232"/>
      <c r="D45" s="232"/>
      <c r="E45" s="232"/>
      <c r="F45" s="232"/>
      <c r="G45" s="232"/>
      <c r="H45" s="232"/>
      <c r="I45" s="232"/>
      <c r="K45" s="221"/>
      <c r="L45" s="221"/>
      <c r="M45" s="221"/>
      <c r="N45" s="221"/>
      <c r="O45" s="221"/>
      <c r="P45" s="221"/>
    </row>
    <row r="46" spans="1:20">
      <c r="A46" s="179"/>
      <c r="B46" s="179"/>
      <c r="C46" s="179"/>
      <c r="D46" s="179"/>
      <c r="E46" s="179"/>
      <c r="F46" s="179"/>
      <c r="G46" s="179"/>
      <c r="H46" s="179"/>
      <c r="I46" s="179"/>
      <c r="J46" s="179"/>
      <c r="K46" s="17"/>
      <c r="L46" s="17"/>
      <c r="M46" s="17"/>
      <c r="N46" s="17"/>
      <c r="O46" s="17"/>
      <c r="P46" s="17"/>
      <c r="Q46" s="179"/>
      <c r="R46" s="179"/>
      <c r="S46" s="179"/>
      <c r="T46" s="179"/>
    </row>
    <row r="47" spans="1:20">
      <c r="A47" s="179"/>
      <c r="B47" s="179"/>
      <c r="C47" s="179"/>
      <c r="D47" s="179"/>
      <c r="E47" s="179"/>
      <c r="F47" s="179"/>
      <c r="G47" s="179"/>
      <c r="H47" s="179"/>
      <c r="I47" s="179"/>
      <c r="J47" s="179"/>
      <c r="K47" s="17"/>
      <c r="L47" s="17"/>
      <c r="M47" s="17"/>
      <c r="N47" s="17"/>
      <c r="O47" s="17"/>
      <c r="P47" s="17"/>
      <c r="Q47" s="179"/>
      <c r="R47" s="179"/>
      <c r="S47" s="179"/>
      <c r="T47" s="179"/>
    </row>
    <row r="48" spans="1:20" ht="24">
      <c r="A48" s="179"/>
      <c r="B48" s="179"/>
      <c r="C48" s="67" t="s">
        <v>145</v>
      </c>
      <c r="D48" s="67" t="s">
        <v>46</v>
      </c>
      <c r="E48" s="179" t="s">
        <v>610</v>
      </c>
      <c r="F48" s="179"/>
      <c r="G48" s="179"/>
      <c r="H48" s="179"/>
      <c r="I48" s="179"/>
      <c r="J48" s="179"/>
      <c r="K48" s="17"/>
      <c r="L48" s="17"/>
      <c r="M48" s="17"/>
      <c r="N48" s="17"/>
      <c r="O48" s="17"/>
      <c r="P48" s="17"/>
      <c r="Q48" s="179"/>
      <c r="R48" s="179"/>
      <c r="S48" s="179"/>
      <c r="T48" s="179"/>
    </row>
    <row r="49" spans="1:16">
      <c r="A49" s="179"/>
      <c r="B49" s="330" t="s">
        <v>294</v>
      </c>
      <c r="C49" s="27">
        <v>0.126</v>
      </c>
      <c r="D49" s="105">
        <v>6.9</v>
      </c>
      <c r="E49" s="246">
        <v>0.03</v>
      </c>
      <c r="F49" s="179"/>
      <c r="G49" s="179"/>
      <c r="H49" s="179"/>
      <c r="I49" s="395"/>
      <c r="J49" s="395"/>
      <c r="K49" s="395"/>
      <c r="L49" s="395"/>
      <c r="O49" s="17"/>
      <c r="P49" s="17"/>
    </row>
    <row r="50" spans="1:16">
      <c r="A50" s="4"/>
      <c r="B50" s="329" t="s">
        <v>317</v>
      </c>
      <c r="C50" s="27">
        <v>8.5000000000000006E-2</v>
      </c>
      <c r="D50" s="105">
        <v>10.5</v>
      </c>
      <c r="E50" s="246">
        <v>0.03</v>
      </c>
      <c r="F50" s="4"/>
      <c r="G50" s="395"/>
      <c r="H50" s="179"/>
      <c r="I50" s="395"/>
      <c r="J50" s="395"/>
      <c r="K50" s="395"/>
      <c r="L50" s="395"/>
      <c r="O50" s="17"/>
      <c r="P50" s="17"/>
    </row>
    <row r="51" spans="1:16">
      <c r="A51" s="4"/>
      <c r="B51" s="329" t="s">
        <v>310</v>
      </c>
      <c r="C51" s="27">
        <v>8.1000000000000003E-2</v>
      </c>
      <c r="D51" s="105">
        <v>7.1</v>
      </c>
      <c r="E51" s="246">
        <v>0.03</v>
      </c>
      <c r="F51" s="4"/>
      <c r="G51" s="395"/>
      <c r="H51" s="179"/>
      <c r="I51" s="395"/>
      <c r="J51" s="395"/>
      <c r="K51" s="395"/>
      <c r="L51" s="395"/>
      <c r="O51" s="17"/>
      <c r="P51" s="17"/>
    </row>
    <row r="52" spans="1:16">
      <c r="A52" s="179"/>
      <c r="B52" s="329" t="s">
        <v>308</v>
      </c>
      <c r="C52" s="27">
        <v>0.06</v>
      </c>
      <c r="D52" s="105">
        <v>5</v>
      </c>
      <c r="E52" s="246">
        <v>0.03</v>
      </c>
      <c r="F52" s="179"/>
      <c r="G52" s="395"/>
      <c r="H52" s="4"/>
      <c r="I52" s="395"/>
      <c r="J52" s="395"/>
      <c r="K52" s="395"/>
      <c r="L52" s="395"/>
      <c r="O52" s="179"/>
      <c r="P52" s="179"/>
    </row>
    <row r="53" spans="1:16">
      <c r="A53" s="179"/>
      <c r="B53" s="329" t="s">
        <v>319</v>
      </c>
      <c r="C53" s="27">
        <v>5.9000000000000004E-2</v>
      </c>
      <c r="D53" s="105">
        <v>5.2</v>
      </c>
      <c r="E53" s="246">
        <v>0.03</v>
      </c>
      <c r="F53" s="179"/>
      <c r="G53" s="395"/>
      <c r="H53" s="4"/>
      <c r="I53" s="395"/>
      <c r="J53" s="395"/>
      <c r="K53" s="395"/>
      <c r="L53" s="395"/>
      <c r="O53" s="179"/>
      <c r="P53" s="179"/>
    </row>
    <row r="54" spans="1:16">
      <c r="A54" s="179"/>
      <c r="B54" s="329" t="s">
        <v>311</v>
      </c>
      <c r="C54" s="27">
        <v>5.5999999999999994E-2</v>
      </c>
      <c r="D54" s="105">
        <v>4</v>
      </c>
      <c r="E54" s="246">
        <v>0.03</v>
      </c>
      <c r="F54" s="179"/>
      <c r="G54" s="395"/>
      <c r="H54" s="179"/>
      <c r="I54" s="395"/>
      <c r="J54" s="395"/>
      <c r="K54" s="395"/>
      <c r="L54" s="395"/>
      <c r="O54" s="179"/>
      <c r="P54" s="179"/>
    </row>
    <row r="55" spans="1:16">
      <c r="A55" s="179"/>
      <c r="B55" s="329" t="s">
        <v>314</v>
      </c>
      <c r="C55" s="27">
        <v>5.0999999999999997E-2</v>
      </c>
      <c r="D55" s="105">
        <v>3.1</v>
      </c>
      <c r="E55" s="246">
        <v>0.03</v>
      </c>
      <c r="F55" s="179"/>
      <c r="G55" s="395"/>
      <c r="H55" s="179"/>
      <c r="I55" s="395"/>
      <c r="J55" s="395"/>
      <c r="K55" s="395"/>
      <c r="L55" s="395"/>
      <c r="O55" s="179"/>
      <c r="P55" s="179"/>
    </row>
    <row r="56" spans="1:16">
      <c r="A56" s="179"/>
      <c r="B56" s="29" t="s">
        <v>291</v>
      </c>
      <c r="C56" s="27">
        <v>4.9000000000000002E-2</v>
      </c>
      <c r="D56" s="105">
        <v>4.5999999999999996</v>
      </c>
      <c r="E56" s="246">
        <v>0.03</v>
      </c>
      <c r="F56" s="179"/>
      <c r="G56" s="395"/>
      <c r="H56" s="179"/>
      <c r="I56" s="395"/>
      <c r="J56" s="395"/>
      <c r="K56" s="395"/>
      <c r="L56" s="395"/>
      <c r="O56" s="179"/>
      <c r="P56" s="179"/>
    </row>
    <row r="57" spans="1:16">
      <c r="A57" s="179"/>
      <c r="B57" s="329" t="s">
        <v>312</v>
      </c>
      <c r="C57" s="27">
        <v>4.4000000000000004E-2</v>
      </c>
      <c r="D57" s="105">
        <v>3.3</v>
      </c>
      <c r="E57" s="246">
        <v>0.03</v>
      </c>
      <c r="F57" s="179"/>
      <c r="G57" s="395"/>
      <c r="H57" s="179"/>
      <c r="I57" s="395"/>
      <c r="J57" s="395"/>
      <c r="K57" s="395"/>
      <c r="L57" s="395"/>
      <c r="O57" s="179"/>
      <c r="P57" s="179"/>
    </row>
    <row r="58" spans="1:16">
      <c r="A58" s="179"/>
      <c r="B58" s="330" t="s">
        <v>300</v>
      </c>
      <c r="C58" s="27">
        <v>0.04</v>
      </c>
      <c r="D58" s="105">
        <v>4.0999999999999996</v>
      </c>
      <c r="E58" s="246">
        <v>0.03</v>
      </c>
      <c r="F58" s="179"/>
      <c r="G58" s="395"/>
      <c r="H58" s="179"/>
      <c r="I58" s="395"/>
      <c r="J58" s="395"/>
      <c r="K58" s="395"/>
      <c r="L58" s="395"/>
      <c r="O58" s="179"/>
      <c r="P58" s="179"/>
    </row>
    <row r="59" spans="1:16">
      <c r="A59" s="179"/>
      <c r="B59" s="330" t="s">
        <v>296</v>
      </c>
      <c r="C59" s="27">
        <v>3.7999999999999999E-2</v>
      </c>
      <c r="D59" s="105">
        <v>1.6</v>
      </c>
      <c r="E59" s="246">
        <v>0.03</v>
      </c>
      <c r="F59" s="179"/>
      <c r="G59" s="395"/>
      <c r="H59" s="179"/>
      <c r="I59" s="395"/>
      <c r="J59" s="395"/>
      <c r="K59" s="395"/>
      <c r="L59" s="395"/>
      <c r="O59" s="179"/>
      <c r="P59" s="179"/>
    </row>
    <row r="60" spans="1:16">
      <c r="A60" s="179"/>
      <c r="B60" s="262" t="s">
        <v>326</v>
      </c>
      <c r="C60" s="27">
        <v>3.5000000000000003E-2</v>
      </c>
      <c r="D60" s="105">
        <v>3.6</v>
      </c>
      <c r="E60" s="246">
        <v>0.03</v>
      </c>
      <c r="F60" s="179"/>
      <c r="G60" s="395"/>
      <c r="H60" s="179"/>
      <c r="I60" s="395"/>
      <c r="J60" s="395"/>
      <c r="K60" s="395"/>
      <c r="L60" s="395"/>
      <c r="O60" s="179"/>
      <c r="P60" s="179"/>
    </row>
    <row r="61" spans="1:16">
      <c r="A61" s="179"/>
      <c r="B61" s="329" t="s">
        <v>313</v>
      </c>
      <c r="C61" s="27">
        <v>3.5000000000000003E-2</v>
      </c>
      <c r="D61" s="105">
        <v>4.5</v>
      </c>
      <c r="E61" s="246">
        <v>0.03</v>
      </c>
      <c r="F61" s="179"/>
      <c r="G61" s="395"/>
      <c r="H61" s="179"/>
      <c r="I61" s="395"/>
      <c r="J61" s="395"/>
      <c r="K61" s="395"/>
      <c r="L61" s="395"/>
      <c r="O61" s="179"/>
      <c r="P61" s="179"/>
    </row>
    <row r="62" spans="1:16" s="179" customFormat="1">
      <c r="B62" s="329" t="s">
        <v>306</v>
      </c>
      <c r="C62" s="27">
        <v>3.2000000000000001E-2</v>
      </c>
      <c r="D62" s="105">
        <v>3.3</v>
      </c>
      <c r="E62" s="246">
        <v>0.03</v>
      </c>
      <c r="G62" s="395"/>
      <c r="I62" s="395"/>
      <c r="J62" s="395"/>
      <c r="K62" s="395"/>
      <c r="L62" s="395"/>
    </row>
    <row r="63" spans="1:16">
      <c r="A63" s="179"/>
      <c r="B63" s="330" t="s">
        <v>325</v>
      </c>
      <c r="C63" s="27">
        <v>3.1E-2</v>
      </c>
      <c r="D63" s="105">
        <v>5.0999999999999996</v>
      </c>
      <c r="E63" s="246">
        <v>0.03</v>
      </c>
      <c r="F63" s="179"/>
      <c r="G63" s="395"/>
      <c r="H63" s="179"/>
      <c r="I63" s="395"/>
      <c r="J63" s="395"/>
      <c r="K63" s="395"/>
      <c r="L63" s="395"/>
      <c r="O63" s="179"/>
      <c r="P63" s="179"/>
    </row>
    <row r="64" spans="1:16" s="179" customFormat="1">
      <c r="B64" s="179" t="s">
        <v>309</v>
      </c>
      <c r="C64" s="27">
        <v>3.1E-2</v>
      </c>
      <c r="D64" s="105">
        <v>4.0999999999999996</v>
      </c>
      <c r="E64" s="246">
        <v>0.03</v>
      </c>
      <c r="G64" s="395"/>
      <c r="I64" s="395"/>
      <c r="J64" s="395"/>
      <c r="K64" s="395"/>
      <c r="L64" s="395"/>
    </row>
    <row r="65" spans="1:12" s="179" customFormat="1">
      <c r="B65" s="262" t="s">
        <v>303</v>
      </c>
      <c r="C65" s="27">
        <v>2.4E-2</v>
      </c>
      <c r="D65" s="105">
        <v>3.3</v>
      </c>
      <c r="E65" s="246">
        <v>0.03</v>
      </c>
      <c r="G65" s="395"/>
      <c r="I65" s="395"/>
      <c r="J65" s="395"/>
      <c r="K65" s="395"/>
      <c r="L65" s="395"/>
    </row>
    <row r="66" spans="1:12" s="179" customFormat="1">
      <c r="B66" s="329" t="s">
        <v>304</v>
      </c>
      <c r="C66" s="27">
        <v>2.2000000000000002E-2</v>
      </c>
      <c r="D66" s="105">
        <v>1.3</v>
      </c>
      <c r="E66" s="246">
        <v>0.03</v>
      </c>
      <c r="G66" s="395"/>
      <c r="I66" s="395"/>
      <c r="J66" s="395"/>
      <c r="K66" s="395"/>
      <c r="L66" s="395"/>
    </row>
    <row r="67" spans="1:12">
      <c r="A67" s="179"/>
      <c r="B67" s="329" t="s">
        <v>318</v>
      </c>
      <c r="C67" s="27">
        <v>2.2000000000000002E-2</v>
      </c>
      <c r="D67" s="105">
        <v>2.6</v>
      </c>
      <c r="E67" s="246">
        <v>0.03</v>
      </c>
      <c r="F67" s="179"/>
      <c r="G67" s="395"/>
      <c r="H67" s="179"/>
      <c r="I67" s="395"/>
      <c r="J67" s="395"/>
      <c r="K67" s="395"/>
      <c r="L67" s="395"/>
    </row>
    <row r="68" spans="1:12" s="179" customFormat="1">
      <c r="B68" s="330" t="s">
        <v>301</v>
      </c>
      <c r="C68" s="27">
        <v>2.1000000000000001E-2</v>
      </c>
      <c r="D68" s="105">
        <v>2.2000000000000002</v>
      </c>
      <c r="E68" s="246">
        <v>0.03</v>
      </c>
      <c r="G68" s="395"/>
      <c r="I68" s="395"/>
      <c r="J68" s="395"/>
      <c r="K68" s="395"/>
      <c r="L68" s="395"/>
    </row>
    <row r="69" spans="1:12" s="179" customFormat="1">
      <c r="B69" s="179" t="s">
        <v>315</v>
      </c>
      <c r="C69" s="27">
        <v>2.1000000000000001E-2</v>
      </c>
      <c r="D69" s="105">
        <v>2.2999999999999998</v>
      </c>
      <c r="E69" s="246">
        <v>0.03</v>
      </c>
      <c r="G69" s="395"/>
      <c r="I69" s="395"/>
      <c r="J69" s="395"/>
      <c r="K69" s="395"/>
      <c r="L69" s="395"/>
    </row>
    <row r="70" spans="1:12" s="179" customFormat="1">
      <c r="B70" s="329" t="s">
        <v>323</v>
      </c>
      <c r="C70" s="27">
        <v>0.02</v>
      </c>
      <c r="D70" s="105">
        <v>1.4</v>
      </c>
      <c r="E70" s="246">
        <v>0.03</v>
      </c>
      <c r="G70" s="395"/>
      <c r="I70" s="395"/>
      <c r="J70" s="395"/>
      <c r="K70" s="395"/>
      <c r="L70" s="395"/>
    </row>
    <row r="71" spans="1:12" s="179" customFormat="1">
      <c r="B71" s="330" t="s">
        <v>297</v>
      </c>
      <c r="C71" s="27">
        <v>1.6E-2</v>
      </c>
      <c r="D71" s="105">
        <v>0.7</v>
      </c>
      <c r="E71" s="246">
        <v>0.03</v>
      </c>
      <c r="G71" s="395"/>
      <c r="I71" s="395"/>
      <c r="J71" s="395"/>
      <c r="K71" s="395"/>
      <c r="L71" s="395"/>
    </row>
    <row r="72" spans="1:12" s="179" customFormat="1">
      <c r="B72" s="179" t="s">
        <v>305</v>
      </c>
      <c r="C72" s="27">
        <v>1.6E-2</v>
      </c>
      <c r="D72" s="105">
        <v>1.4</v>
      </c>
      <c r="E72" s="246">
        <v>0.03</v>
      </c>
      <c r="G72" s="395"/>
      <c r="I72" s="395"/>
      <c r="J72" s="395"/>
      <c r="K72" s="395"/>
      <c r="L72" s="395"/>
    </row>
    <row r="73" spans="1:12" s="179" customFormat="1">
      <c r="B73" s="330" t="s">
        <v>293</v>
      </c>
      <c r="C73" s="27">
        <v>1.3000000000000001E-2</v>
      </c>
      <c r="D73" s="105">
        <v>2.1</v>
      </c>
      <c r="E73" s="246">
        <v>0.03</v>
      </c>
      <c r="G73" s="395"/>
      <c r="I73" s="395"/>
      <c r="J73" s="395"/>
      <c r="K73" s="395"/>
      <c r="L73" s="395"/>
    </row>
    <row r="74" spans="1:12" s="179" customFormat="1">
      <c r="B74" s="179" t="s">
        <v>307</v>
      </c>
      <c r="C74" s="27">
        <v>1.3000000000000001E-2</v>
      </c>
      <c r="D74" s="105">
        <v>2</v>
      </c>
      <c r="E74" s="246">
        <v>0.03</v>
      </c>
      <c r="G74" s="395"/>
      <c r="I74" s="395"/>
      <c r="J74" s="395"/>
      <c r="K74" s="395"/>
      <c r="L74" s="395"/>
    </row>
    <row r="75" spans="1:12" s="179" customFormat="1">
      <c r="B75" s="262" t="s">
        <v>321</v>
      </c>
      <c r="C75" s="27">
        <v>1.3000000000000001E-2</v>
      </c>
      <c r="D75" s="105">
        <v>1.2</v>
      </c>
      <c r="E75" s="246">
        <v>0.03</v>
      </c>
      <c r="G75" s="395"/>
      <c r="I75" s="395"/>
      <c r="J75" s="395"/>
      <c r="K75" s="395"/>
      <c r="L75" s="395"/>
    </row>
    <row r="76" spans="1:12" s="179" customFormat="1">
      <c r="B76" s="179" t="s">
        <v>322</v>
      </c>
      <c r="C76" s="27">
        <v>6.0000000000000001E-3</v>
      </c>
      <c r="D76" s="105">
        <v>0.8</v>
      </c>
      <c r="E76" s="246">
        <v>0.03</v>
      </c>
      <c r="G76" s="395"/>
      <c r="I76" s="395"/>
      <c r="J76" s="395"/>
      <c r="K76" s="395"/>
      <c r="L76" s="395"/>
    </row>
    <row r="77" spans="1:12" s="179" customFormat="1">
      <c r="B77" s="330" t="s">
        <v>298</v>
      </c>
      <c r="C77" s="27">
        <v>5.0000000000000001E-3</v>
      </c>
      <c r="D77" s="105">
        <v>1.1000000000000001</v>
      </c>
      <c r="E77" s="246">
        <v>0.03</v>
      </c>
      <c r="G77" s="395"/>
      <c r="I77" s="395"/>
      <c r="J77" s="395"/>
      <c r="K77" s="395"/>
      <c r="L77" s="395"/>
    </row>
    <row r="78" spans="1:12" s="179" customFormat="1">
      <c r="B78" s="330" t="s">
        <v>333</v>
      </c>
      <c r="C78" s="27">
        <v>0</v>
      </c>
      <c r="D78" s="105">
        <v>33.5</v>
      </c>
      <c r="E78" s="246">
        <v>0.03</v>
      </c>
      <c r="G78" s="395"/>
      <c r="I78" s="395"/>
      <c r="J78" s="395"/>
      <c r="K78" s="395"/>
      <c r="L78" s="395"/>
    </row>
    <row r="79" spans="1:12" s="179" customFormat="1">
      <c r="B79" s="330" t="s">
        <v>295</v>
      </c>
      <c r="C79" s="27">
        <v>0</v>
      </c>
      <c r="D79" s="105">
        <v>3</v>
      </c>
      <c r="E79" s="246">
        <v>0.03</v>
      </c>
      <c r="G79" s="395"/>
      <c r="I79" s="395"/>
      <c r="J79" s="395"/>
      <c r="K79" s="395"/>
      <c r="L79" s="395"/>
    </row>
    <row r="80" spans="1:12" s="179" customFormat="1">
      <c r="B80" s="330" t="s">
        <v>299</v>
      </c>
      <c r="C80" s="27">
        <v>0</v>
      </c>
      <c r="D80" s="105">
        <v>14.1</v>
      </c>
      <c r="E80" s="246">
        <v>0.03</v>
      </c>
      <c r="G80" s="395"/>
      <c r="I80" s="395"/>
      <c r="J80" s="395"/>
      <c r="K80" s="395"/>
      <c r="L80" s="395"/>
    </row>
    <row r="81" spans="1:12" s="179" customFormat="1">
      <c r="B81" s="179" t="s">
        <v>302</v>
      </c>
      <c r="C81" s="27">
        <v>0</v>
      </c>
      <c r="D81" s="105">
        <v>6.9</v>
      </c>
      <c r="E81" s="246">
        <v>0.03</v>
      </c>
      <c r="G81" s="395"/>
      <c r="I81" s="395"/>
      <c r="J81" s="395"/>
      <c r="K81" s="395"/>
      <c r="L81" s="395"/>
    </row>
    <row r="82" spans="1:12" s="179" customFormat="1">
      <c r="B82" s="262" t="s">
        <v>327</v>
      </c>
      <c r="C82" s="27">
        <v>0</v>
      </c>
      <c r="D82" s="105">
        <v>4</v>
      </c>
      <c r="E82" s="246">
        <v>0.03</v>
      </c>
      <c r="G82" s="395"/>
      <c r="I82" s="395"/>
      <c r="J82" s="395"/>
      <c r="K82" s="395"/>
      <c r="L82" s="395"/>
    </row>
    <row r="83" spans="1:12" s="179" customFormat="1">
      <c r="A83"/>
      <c r="B83" s="262" t="s">
        <v>324</v>
      </c>
      <c r="C83" s="27">
        <v>0</v>
      </c>
      <c r="D83" s="105">
        <v>3.5</v>
      </c>
      <c r="E83" s="246">
        <v>0.03</v>
      </c>
      <c r="F83"/>
      <c r="G83" s="395"/>
      <c r="I83" s="395"/>
      <c r="J83" s="395"/>
      <c r="K83" s="395"/>
      <c r="L83" s="395"/>
    </row>
    <row r="84" spans="1:12" s="179" customFormat="1">
      <c r="B84" s="329" t="s">
        <v>316</v>
      </c>
      <c r="C84" s="368" t="s">
        <v>543</v>
      </c>
      <c r="D84" s="105" t="s">
        <v>208</v>
      </c>
      <c r="E84" s="246">
        <v>0.03</v>
      </c>
      <c r="G84" s="395"/>
      <c r="I84" s="395"/>
      <c r="J84" s="395"/>
      <c r="K84" s="395"/>
      <c r="L84" s="395"/>
    </row>
    <row r="85" spans="1:12">
      <c r="A85" s="179"/>
      <c r="B85" s="329" t="s">
        <v>320</v>
      </c>
      <c r="C85" s="368" t="s">
        <v>543</v>
      </c>
      <c r="D85" s="105" t="s">
        <v>208</v>
      </c>
      <c r="E85" s="246">
        <v>0.03</v>
      </c>
      <c r="F85" s="179"/>
      <c r="G85" s="395"/>
      <c r="I85" s="395"/>
      <c r="J85" s="395"/>
      <c r="K85" s="395"/>
      <c r="L85" s="395"/>
    </row>
    <row r="86" spans="1:12" s="306" customFormat="1">
      <c r="E86" s="246"/>
    </row>
    <row r="87" spans="1:12" s="306" customFormat="1">
      <c r="E87" s="246"/>
    </row>
    <row r="88" spans="1:12" s="306" customFormat="1">
      <c r="C88" s="244"/>
      <c r="D88" s="105"/>
      <c r="E88" s="246"/>
    </row>
    <row r="89" spans="1:12" s="306" customFormat="1">
      <c r="C89" s="244"/>
      <c r="D89" s="105"/>
      <c r="E89" s="246"/>
    </row>
    <row r="90" spans="1:12" s="179" customFormat="1">
      <c r="C90" s="244"/>
      <c r="D90" s="105"/>
    </row>
    <row r="91" spans="1:12" s="306" customFormat="1"/>
    <row r="92" spans="1:12" s="306" customFormat="1"/>
    <row r="93" spans="1:12" s="306" customFormat="1"/>
    <row r="94" spans="1:12" s="306" customFormat="1"/>
    <row r="95" spans="1:12" s="306" customFormat="1"/>
    <row r="96" spans="1:12" s="306" customFormat="1"/>
    <row r="97" s="306" customFormat="1"/>
    <row r="98" s="306" customFormat="1"/>
    <row r="99" s="306" customFormat="1"/>
    <row r="100" s="306" customFormat="1"/>
    <row r="101" s="306" customFormat="1"/>
    <row r="102" s="306" customFormat="1"/>
    <row r="103" s="306" customFormat="1"/>
    <row r="104" s="306" customFormat="1"/>
    <row r="105" s="306" customFormat="1"/>
    <row r="106" s="306" customFormat="1"/>
    <row r="107" s="306" customFormat="1"/>
    <row r="108" s="306" customFormat="1"/>
    <row r="109" s="306" customFormat="1"/>
    <row r="110" s="306" customFormat="1"/>
    <row r="111" s="306" customFormat="1"/>
    <row r="112" s="306" customFormat="1"/>
    <row r="113" spans="1:9" s="306" customFormat="1"/>
    <row r="114" spans="1:9" s="306" customFormat="1"/>
    <row r="115" spans="1:9" s="306" customFormat="1"/>
    <row r="116" spans="1:9" s="306" customFormat="1"/>
    <row r="117" spans="1:9" s="306" customFormat="1"/>
    <row r="118" spans="1:9" s="306" customFormat="1"/>
    <row r="119" spans="1:9" s="306" customFormat="1"/>
    <row r="120" spans="1:9" ht="14.25" customHeight="1">
      <c r="A120" s="310" t="s">
        <v>493</v>
      </c>
      <c r="B120" s="310"/>
      <c r="C120" s="310"/>
      <c r="D120" s="310"/>
      <c r="E120" s="310"/>
      <c r="F120" s="310"/>
      <c r="G120" s="310"/>
      <c r="H120" s="310"/>
      <c r="I120" s="310"/>
    </row>
    <row r="121" spans="1:9" ht="15" customHeight="1">
      <c r="A121" s="310" t="s">
        <v>148</v>
      </c>
      <c r="B121" s="310"/>
      <c r="C121" s="310"/>
      <c r="D121" s="310"/>
      <c r="E121" s="310"/>
      <c r="F121" s="310"/>
      <c r="G121" s="310"/>
      <c r="H121" s="310"/>
      <c r="I121" s="310"/>
    </row>
    <row r="122" spans="1:9">
      <c r="A122" s="201"/>
      <c r="B122" s="201"/>
      <c r="C122" s="201"/>
      <c r="D122" s="201"/>
      <c r="E122" s="201"/>
      <c r="F122" s="201"/>
      <c r="G122" s="201"/>
      <c r="H122" s="201"/>
      <c r="I122" s="201"/>
    </row>
    <row r="124" spans="1:9" s="70" customFormat="1">
      <c r="A124" s="152" t="s">
        <v>494</v>
      </c>
    </row>
    <row r="125" spans="1:9" ht="145">
      <c r="A125" s="204"/>
      <c r="B125" t="s">
        <v>375</v>
      </c>
      <c r="C125" s="204" t="s">
        <v>495</v>
      </c>
      <c r="D125" s="204" t="s">
        <v>496</v>
      </c>
      <c r="E125" s="204" t="s">
        <v>376</v>
      </c>
      <c r="F125" s="204"/>
      <c r="G125" s="204"/>
      <c r="H125" s="204"/>
      <c r="I125" s="179"/>
    </row>
    <row r="126" spans="1:9">
      <c r="A126" s="371" t="s">
        <v>33</v>
      </c>
      <c r="C126" s="369">
        <v>79677</v>
      </c>
      <c r="D126" s="369">
        <v>18896</v>
      </c>
      <c r="E126" s="179"/>
      <c r="F126" s="179"/>
      <c r="G126" s="179"/>
      <c r="H126" s="179"/>
      <c r="I126" s="179"/>
    </row>
    <row r="127" spans="1:9">
      <c r="A127" s="371" t="s">
        <v>36</v>
      </c>
      <c r="C127" s="369">
        <v>57900</v>
      </c>
      <c r="D127" s="369">
        <v>11473</v>
      </c>
      <c r="E127" s="179"/>
      <c r="F127" s="179"/>
      <c r="G127" s="179"/>
      <c r="H127" s="179"/>
      <c r="I127" s="179"/>
    </row>
    <row r="128" spans="1:9">
      <c r="A128" s="371" t="s">
        <v>30</v>
      </c>
      <c r="C128" s="369">
        <v>57416</v>
      </c>
      <c r="D128" s="369">
        <v>9371</v>
      </c>
      <c r="E128" s="179"/>
      <c r="F128" s="179"/>
      <c r="G128" s="179"/>
      <c r="H128" s="179"/>
      <c r="I128" s="179"/>
    </row>
    <row r="129" spans="1:9">
      <c r="A129" s="371" t="s">
        <v>37</v>
      </c>
      <c r="B129" s="306"/>
      <c r="C129" s="369">
        <v>55927</v>
      </c>
      <c r="D129" s="369">
        <v>10716</v>
      </c>
      <c r="E129" s="306"/>
      <c r="F129" s="179"/>
      <c r="G129" s="179"/>
      <c r="H129" s="179"/>
      <c r="I129" s="179"/>
    </row>
    <row r="130" spans="1:9">
      <c r="A130" s="372" t="s">
        <v>32</v>
      </c>
      <c r="B130" s="373">
        <v>45352</v>
      </c>
      <c r="C130" s="373">
        <v>45352</v>
      </c>
      <c r="D130" s="373">
        <v>12082</v>
      </c>
      <c r="E130" s="373">
        <v>12082</v>
      </c>
      <c r="F130" s="179"/>
      <c r="G130" s="179"/>
      <c r="H130" s="179"/>
      <c r="I130" s="179"/>
    </row>
    <row r="131" spans="1:9">
      <c r="A131" s="371" t="s">
        <v>25</v>
      </c>
      <c r="C131" s="369">
        <v>43298</v>
      </c>
      <c r="D131" s="369">
        <v>10148</v>
      </c>
      <c r="E131" s="179"/>
      <c r="F131" s="179"/>
      <c r="G131" s="179"/>
      <c r="H131" s="179"/>
      <c r="I131" s="179"/>
    </row>
    <row r="132" spans="1:9">
      <c r="A132" s="371" t="s">
        <v>28</v>
      </c>
      <c r="C132" s="369">
        <v>38895</v>
      </c>
      <c r="D132" s="369">
        <v>7790</v>
      </c>
      <c r="E132" s="179"/>
      <c r="F132" s="179"/>
      <c r="G132" s="179"/>
      <c r="H132" s="179"/>
      <c r="I132" s="179"/>
    </row>
    <row r="133" spans="1:9">
      <c r="A133" s="371" t="s">
        <v>23</v>
      </c>
      <c r="C133" s="369">
        <v>31083</v>
      </c>
      <c r="D133" s="369">
        <v>7524</v>
      </c>
      <c r="E133" s="179"/>
      <c r="F133" s="179"/>
      <c r="G133" s="179"/>
      <c r="H133" s="179"/>
      <c r="I133" s="179"/>
    </row>
    <row r="134" spans="1:9">
      <c r="A134" s="371" t="s">
        <v>29</v>
      </c>
      <c r="C134" s="369">
        <v>24661</v>
      </c>
      <c r="D134" s="369">
        <v>5133</v>
      </c>
    </row>
    <row r="135" spans="1:9">
      <c r="A135" s="371" t="s">
        <v>24</v>
      </c>
      <c r="C135" s="369">
        <v>24631</v>
      </c>
      <c r="D135" s="369">
        <v>4906</v>
      </c>
    </row>
    <row r="136" spans="1:9">
      <c r="A136" s="371" t="s">
        <v>35</v>
      </c>
      <c r="C136" s="369">
        <v>24093</v>
      </c>
      <c r="D136" s="369">
        <v>5362</v>
      </c>
    </row>
    <row r="137" spans="1:9">
      <c r="A137" s="371" t="s">
        <v>22</v>
      </c>
      <c r="C137" s="369">
        <v>18966</v>
      </c>
      <c r="D137" s="369">
        <v>5533</v>
      </c>
    </row>
    <row r="138" spans="1:9">
      <c r="A138" s="371" t="s">
        <v>38</v>
      </c>
      <c r="C138" s="369">
        <v>17950</v>
      </c>
      <c r="D138" s="369">
        <v>3768</v>
      </c>
    </row>
    <row r="139" spans="1:9">
      <c r="A139" s="371" t="s">
        <v>26</v>
      </c>
      <c r="C139" s="369">
        <v>14552</v>
      </c>
      <c r="D139" s="369">
        <v>3968</v>
      </c>
    </row>
    <row r="140" spans="1:9">
      <c r="A140" s="371" t="s">
        <v>19</v>
      </c>
      <c r="C140" s="369">
        <v>11320</v>
      </c>
      <c r="D140" s="369">
        <v>2665</v>
      </c>
    </row>
    <row r="141" spans="1:9">
      <c r="A141" s="371" t="s">
        <v>20</v>
      </c>
      <c r="C141" s="369">
        <v>9956</v>
      </c>
      <c r="D141" s="369">
        <v>2035</v>
      </c>
    </row>
    <row r="142" spans="1:9">
      <c r="A142" s="371" t="s">
        <v>31</v>
      </c>
      <c r="C142" s="369">
        <v>5462</v>
      </c>
      <c r="D142" s="369">
        <v>1317</v>
      </c>
    </row>
    <row r="143" spans="1:9">
      <c r="A143" s="371" t="s">
        <v>34</v>
      </c>
      <c r="C143" s="369">
        <v>5224</v>
      </c>
      <c r="D143" s="369">
        <v>1365</v>
      </c>
    </row>
    <row r="144" spans="1:9">
      <c r="A144" s="371" t="s">
        <v>27</v>
      </c>
      <c r="C144" s="369">
        <v>4893</v>
      </c>
      <c r="D144" s="369">
        <v>2837</v>
      </c>
    </row>
    <row r="145" spans="1:12">
      <c r="A145" s="371" t="s">
        <v>21</v>
      </c>
      <c r="C145" s="369">
        <v>3811</v>
      </c>
      <c r="D145" s="369">
        <v>1056</v>
      </c>
    </row>
    <row r="146" spans="1:12">
      <c r="A146" s="371" t="s">
        <v>18</v>
      </c>
      <c r="C146" s="369">
        <v>2443</v>
      </c>
      <c r="D146" s="370">
        <v>544</v>
      </c>
    </row>
    <row r="147" spans="1:12">
      <c r="A147" s="371" t="s">
        <v>51</v>
      </c>
      <c r="C147" s="370">
        <v>5</v>
      </c>
      <c r="D147" s="370">
        <v>3</v>
      </c>
    </row>
    <row r="148" spans="1:12">
      <c r="A148" s="330" t="s">
        <v>61</v>
      </c>
      <c r="C148" s="371">
        <v>577515</v>
      </c>
      <c r="D148" s="371">
        <v>128492</v>
      </c>
    </row>
    <row r="149" spans="1:12">
      <c r="A149" s="156" t="s">
        <v>149</v>
      </c>
      <c r="B149" s="179"/>
      <c r="C149" s="179"/>
    </row>
    <row r="150" spans="1:12" ht="43.5" customHeight="1">
      <c r="A150" s="311" t="s">
        <v>399</v>
      </c>
      <c r="B150" s="311"/>
      <c r="C150" s="311"/>
      <c r="D150" s="311"/>
      <c r="E150" s="311"/>
      <c r="F150" s="311"/>
      <c r="G150" s="311"/>
      <c r="H150" s="311"/>
      <c r="I150" s="311"/>
      <c r="J150" s="311"/>
      <c r="K150" s="311"/>
      <c r="L150" s="311"/>
    </row>
    <row r="151" spans="1:12" ht="17.25" customHeight="1">
      <c r="A151" s="204"/>
      <c r="B151" s="204"/>
      <c r="C151" s="204"/>
      <c r="D151" s="204"/>
      <c r="E151" s="204"/>
      <c r="F151" s="204"/>
      <c r="G151" s="204"/>
      <c r="H151" s="204"/>
      <c r="I151" s="204"/>
      <c r="J151" s="204"/>
      <c r="K151" s="204"/>
      <c r="L151" s="204"/>
    </row>
    <row r="153" spans="1:12" s="70" customFormat="1">
      <c r="A153" s="152" t="s">
        <v>497</v>
      </c>
    </row>
    <row r="155" spans="1:12" s="306" customFormat="1"/>
    <row r="156" spans="1:12">
      <c r="A156" s="179"/>
      <c r="B156" t="s">
        <v>70</v>
      </c>
      <c r="C156" s="179" t="s">
        <v>407</v>
      </c>
      <c r="D156" s="283" t="s">
        <v>611</v>
      </c>
      <c r="E156" s="179"/>
      <c r="F156" s="179"/>
      <c r="G156" s="179"/>
      <c r="H156" s="179"/>
      <c r="I156" s="179"/>
      <c r="J156" s="179"/>
      <c r="K156" s="179"/>
      <c r="L156" s="179"/>
    </row>
    <row r="157" spans="1:12">
      <c r="A157" s="330" t="s">
        <v>30</v>
      </c>
      <c r="C157" s="307">
        <v>0.91400000000000003</v>
      </c>
      <c r="D157" s="299">
        <v>0.94</v>
      </c>
      <c r="E157" s="179"/>
      <c r="F157" s="179"/>
      <c r="G157" s="179"/>
      <c r="H157" s="179"/>
      <c r="I157" s="179"/>
      <c r="J157" s="179"/>
      <c r="K157" s="179"/>
      <c r="L157" s="179"/>
    </row>
    <row r="158" spans="1:12">
      <c r="A158" s="330" t="s">
        <v>29</v>
      </c>
      <c r="C158" s="307">
        <v>0.91900000000000004</v>
      </c>
      <c r="D158" s="299">
        <v>0.94</v>
      </c>
      <c r="E158" s="179"/>
      <c r="F158" s="179"/>
      <c r="G158" s="179"/>
      <c r="H158" s="179"/>
      <c r="I158" s="179"/>
      <c r="J158" s="179"/>
      <c r="K158" s="179"/>
      <c r="L158" s="179"/>
    </row>
    <row r="159" spans="1:12">
      <c r="A159" s="330" t="s">
        <v>24</v>
      </c>
      <c r="C159" s="307">
        <v>0.93100000000000005</v>
      </c>
      <c r="D159" s="299">
        <v>0.94</v>
      </c>
      <c r="E159" s="179"/>
      <c r="F159" s="179"/>
      <c r="G159" s="179"/>
      <c r="H159" s="179"/>
      <c r="I159" s="179"/>
      <c r="J159" s="179"/>
      <c r="K159" s="179"/>
      <c r="L159" s="179"/>
    </row>
    <row r="160" spans="1:12">
      <c r="A160" s="330" t="s">
        <v>18</v>
      </c>
      <c r="C160" s="307">
        <v>0.93400000000000005</v>
      </c>
      <c r="D160" s="299">
        <v>0.94</v>
      </c>
      <c r="E160" s="179"/>
      <c r="F160" s="179"/>
      <c r="G160" s="179"/>
      <c r="H160" s="179"/>
      <c r="I160" s="179"/>
      <c r="J160" s="179"/>
      <c r="K160" s="179"/>
      <c r="L160" s="179"/>
    </row>
    <row r="161" spans="1:13">
      <c r="A161" s="330" t="s">
        <v>19</v>
      </c>
      <c r="C161" s="307">
        <v>0.93600000000000005</v>
      </c>
      <c r="D161" s="299">
        <v>0.94</v>
      </c>
      <c r="E161" s="179"/>
      <c r="F161" s="179"/>
      <c r="G161" s="179"/>
      <c r="H161" s="179"/>
      <c r="I161" s="179"/>
      <c r="J161" s="179"/>
      <c r="K161" s="179"/>
      <c r="L161" s="179"/>
    </row>
    <row r="162" spans="1:13">
      <c r="A162" s="330" t="s">
        <v>28</v>
      </c>
      <c r="C162" s="307">
        <v>0.93600000000000005</v>
      </c>
      <c r="D162" s="299">
        <v>0.94</v>
      </c>
      <c r="E162" s="179"/>
      <c r="F162" s="179"/>
      <c r="G162" s="179"/>
      <c r="H162" s="179"/>
      <c r="I162" s="179"/>
      <c r="J162" s="179"/>
      <c r="K162" s="179"/>
      <c r="L162" s="179"/>
    </row>
    <row r="163" spans="1:13">
      <c r="A163" s="330" t="s">
        <v>36</v>
      </c>
      <c r="C163" s="307">
        <v>0.93899999999999995</v>
      </c>
      <c r="D163" s="299">
        <v>0.94</v>
      </c>
      <c r="E163" s="179"/>
      <c r="F163" s="179"/>
      <c r="G163" s="179"/>
      <c r="H163" s="179"/>
      <c r="I163" s="179"/>
      <c r="J163" s="179"/>
      <c r="K163" s="179"/>
      <c r="L163" s="179"/>
    </row>
    <row r="164" spans="1:13">
      <c r="A164" s="330" t="s">
        <v>35</v>
      </c>
      <c r="C164" s="307">
        <v>0.94099999999999995</v>
      </c>
      <c r="D164" s="299">
        <v>0.94</v>
      </c>
      <c r="E164" s="179"/>
      <c r="F164" s="179"/>
      <c r="G164" s="179"/>
      <c r="H164" s="179"/>
      <c r="I164" s="179"/>
      <c r="J164" s="179"/>
      <c r="K164" s="179"/>
      <c r="L164" s="179"/>
    </row>
    <row r="165" spans="1:13">
      <c r="A165" s="330" t="s">
        <v>21</v>
      </c>
      <c r="C165" s="307">
        <v>0.94399999999999995</v>
      </c>
      <c r="D165" s="299">
        <v>0.94</v>
      </c>
      <c r="E165" s="179"/>
      <c r="F165" s="179"/>
      <c r="G165" s="179"/>
      <c r="H165" s="179"/>
      <c r="I165" s="179"/>
      <c r="J165" s="179"/>
      <c r="K165" s="179"/>
      <c r="L165" s="179"/>
    </row>
    <row r="166" spans="1:13">
      <c r="A166" s="330" t="s">
        <v>27</v>
      </c>
      <c r="C166" s="307">
        <v>0.94499999999999995</v>
      </c>
      <c r="D166" s="299">
        <v>0.94</v>
      </c>
      <c r="E166" s="179"/>
      <c r="F166" s="179"/>
      <c r="G166" s="179"/>
      <c r="H166" s="179"/>
      <c r="I166" s="179"/>
      <c r="J166" s="179"/>
      <c r="K166" s="179"/>
      <c r="L166" s="179"/>
      <c r="M166" s="179"/>
    </row>
    <row r="167" spans="1:13">
      <c r="A167" s="330" t="s">
        <v>33</v>
      </c>
      <c r="C167" s="307">
        <v>0.94599999999999995</v>
      </c>
      <c r="D167" s="299">
        <v>0.94</v>
      </c>
      <c r="E167" s="179"/>
      <c r="F167" s="179"/>
      <c r="G167" s="179"/>
      <c r="H167" s="179"/>
      <c r="I167" s="179"/>
      <c r="J167" s="179"/>
      <c r="K167" s="179"/>
      <c r="L167" s="179"/>
      <c r="M167" s="179"/>
    </row>
    <row r="168" spans="1:13">
      <c r="A168" s="330" t="s">
        <v>37</v>
      </c>
      <c r="C168" s="307">
        <v>0.94799999999999995</v>
      </c>
      <c r="D168" s="299">
        <v>0.94</v>
      </c>
      <c r="E168" s="179"/>
      <c r="F168" s="179"/>
      <c r="G168" s="179"/>
      <c r="H168" s="179"/>
      <c r="I168" s="179"/>
      <c r="J168" s="179"/>
      <c r="K168" s="179"/>
      <c r="L168" s="179"/>
      <c r="M168" s="179"/>
    </row>
    <row r="169" spans="1:13">
      <c r="A169" s="286" t="s">
        <v>32</v>
      </c>
      <c r="B169" s="284">
        <v>0.95099999999999996</v>
      </c>
      <c r="D169" s="299">
        <v>0.94</v>
      </c>
      <c r="E169" s="179"/>
      <c r="F169" s="179"/>
      <c r="G169" s="179"/>
      <c r="H169" s="179"/>
      <c r="I169" s="179"/>
      <c r="J169" s="179"/>
      <c r="K169" s="179"/>
      <c r="L169" s="179"/>
      <c r="M169" s="179"/>
    </row>
    <row r="170" spans="1:13">
      <c r="A170" s="330" t="s">
        <v>23</v>
      </c>
      <c r="B170" s="284"/>
      <c r="C170" s="307">
        <v>0.95299999999999996</v>
      </c>
      <c r="D170" s="299">
        <v>0.94</v>
      </c>
      <c r="E170" s="179"/>
      <c r="F170" s="179"/>
      <c r="G170" s="179"/>
      <c r="H170" s="179"/>
      <c r="I170" s="179"/>
      <c r="J170" s="179"/>
      <c r="K170" s="179"/>
      <c r="L170" s="179"/>
      <c r="M170" s="179"/>
    </row>
    <row r="171" spans="1:13">
      <c r="A171" s="330" t="s">
        <v>22</v>
      </c>
      <c r="C171" s="307">
        <v>0.95299999999999996</v>
      </c>
      <c r="D171" s="299">
        <v>0.94</v>
      </c>
      <c r="E171" s="179"/>
      <c r="F171" s="179"/>
      <c r="G171" s="179"/>
      <c r="H171" s="179"/>
      <c r="I171" s="179"/>
      <c r="J171" s="179"/>
      <c r="K171" s="179"/>
      <c r="L171" s="179"/>
      <c r="M171" s="179"/>
    </row>
    <row r="172" spans="1:13">
      <c r="A172" s="330" t="s">
        <v>20</v>
      </c>
      <c r="C172" s="307">
        <v>0.95399999999999996</v>
      </c>
      <c r="D172" s="299">
        <v>0.94</v>
      </c>
      <c r="E172" s="179"/>
      <c r="F172" s="179"/>
      <c r="G172" s="179"/>
      <c r="H172" s="179"/>
      <c r="I172" s="179"/>
      <c r="J172" s="179"/>
      <c r="K172" s="179"/>
      <c r="L172" s="179"/>
      <c r="M172" s="179"/>
    </row>
    <row r="173" spans="1:13">
      <c r="A173" s="330" t="s">
        <v>38</v>
      </c>
      <c r="C173" s="307">
        <v>0.95599999999999996</v>
      </c>
      <c r="D173" s="299">
        <v>0.94</v>
      </c>
      <c r="E173" s="179"/>
      <c r="F173" s="179"/>
      <c r="G173" s="179"/>
      <c r="H173" s="179"/>
      <c r="I173" s="179"/>
      <c r="J173" s="179"/>
      <c r="K173" s="179"/>
      <c r="L173" s="179"/>
      <c r="M173" s="179"/>
    </row>
    <row r="174" spans="1:13">
      <c r="A174" s="330" t="s">
        <v>25</v>
      </c>
      <c r="C174" s="307">
        <v>0.95899999999999996</v>
      </c>
      <c r="D174" s="299">
        <v>0.94</v>
      </c>
      <c r="E174" s="179"/>
      <c r="F174" s="179"/>
      <c r="G174" s="179"/>
      <c r="H174" s="179"/>
      <c r="I174" s="179"/>
      <c r="J174" s="179"/>
      <c r="K174" s="179"/>
      <c r="L174" s="179"/>
      <c r="M174" s="179"/>
    </row>
    <row r="175" spans="1:13">
      <c r="A175" s="330" t="s">
        <v>26</v>
      </c>
      <c r="C175" s="307">
        <v>0.96399999999999997</v>
      </c>
      <c r="D175" s="299">
        <v>0.94</v>
      </c>
      <c r="E175" s="179"/>
      <c r="F175" s="179"/>
      <c r="G175" s="179"/>
      <c r="H175" s="179"/>
      <c r="I175" s="179"/>
      <c r="J175" s="179"/>
      <c r="K175" s="179"/>
      <c r="L175" s="179"/>
      <c r="M175" s="179"/>
    </row>
    <row r="176" spans="1:13">
      <c r="A176" s="330" t="s">
        <v>31</v>
      </c>
      <c r="C176" s="307">
        <v>0.96599999999999997</v>
      </c>
      <c r="D176" s="299">
        <v>0.94</v>
      </c>
      <c r="E176" s="179"/>
      <c r="F176" s="179"/>
      <c r="G176" s="179"/>
      <c r="H176" s="179"/>
      <c r="I176" s="179"/>
      <c r="J176" s="179"/>
      <c r="K176" s="179"/>
      <c r="L176" s="179"/>
      <c r="M176" s="179"/>
    </row>
    <row r="177" spans="1:13">
      <c r="A177" s="330" t="s">
        <v>34</v>
      </c>
      <c r="C177" s="307">
        <v>0.96899999999999997</v>
      </c>
      <c r="D177" s="299">
        <v>0.94</v>
      </c>
      <c r="E177" s="179"/>
      <c r="F177" s="179"/>
      <c r="G177" s="179"/>
      <c r="H177" s="179"/>
      <c r="I177" s="179"/>
      <c r="J177" s="179"/>
      <c r="K177" s="179"/>
      <c r="L177" s="179"/>
      <c r="M177" s="179"/>
    </row>
    <row r="178" spans="1:13">
      <c r="A178" s="330" t="s">
        <v>53</v>
      </c>
      <c r="C178" s="307">
        <v>0.94399999999999995</v>
      </c>
      <c r="E178" s="179"/>
      <c r="F178" s="179"/>
      <c r="G178" s="179"/>
      <c r="H178" s="179"/>
      <c r="I178" s="179"/>
      <c r="J178" s="179"/>
      <c r="K178" s="179"/>
      <c r="L178" s="179"/>
      <c r="M178" s="179"/>
    </row>
    <row r="179" spans="1:13" s="179" customFormat="1">
      <c r="A179" s="156"/>
      <c r="B179" s="222"/>
      <c r="C179" s="157"/>
    </row>
    <row r="180" spans="1:13" ht="45.75" customHeight="1">
      <c r="A180" s="312" t="s">
        <v>391</v>
      </c>
      <c r="B180" s="311"/>
      <c r="C180" s="311"/>
      <c r="D180" s="311"/>
      <c r="E180" s="311"/>
      <c r="F180" s="311"/>
      <c r="G180" s="311"/>
      <c r="H180" s="311"/>
      <c r="I180" s="311"/>
      <c r="J180" s="311"/>
      <c r="K180" s="311"/>
      <c r="L180" s="311"/>
      <c r="M180" s="311"/>
    </row>
    <row r="181" spans="1:13">
      <c r="A181" s="179" t="s">
        <v>498</v>
      </c>
      <c r="B181" s="157"/>
      <c r="C181" s="157"/>
      <c r="D181" s="179"/>
      <c r="E181" s="179"/>
      <c r="F181" s="179"/>
      <c r="G181" s="179"/>
      <c r="H181" s="179"/>
      <c r="I181" s="179"/>
      <c r="J181" s="179"/>
      <c r="K181" s="179"/>
      <c r="L181" s="179"/>
      <c r="M181" s="179"/>
    </row>
    <row r="182" spans="1:13">
      <c r="A182" s="179" t="s">
        <v>150</v>
      </c>
      <c r="B182" s="179"/>
      <c r="C182" s="179"/>
      <c r="D182" s="179"/>
      <c r="E182" s="179"/>
      <c r="F182" s="179"/>
      <c r="G182" s="179"/>
      <c r="H182" s="179"/>
      <c r="I182" s="179"/>
      <c r="J182" s="179"/>
      <c r="K182" s="179"/>
      <c r="L182" s="179"/>
      <c r="M182" s="179"/>
    </row>
    <row r="184" spans="1:13" s="152" customFormat="1">
      <c r="A184" s="152" t="s">
        <v>349</v>
      </c>
    </row>
    <row r="186" spans="1:13">
      <c r="A186" s="179"/>
      <c r="B186" s="29" t="s">
        <v>151</v>
      </c>
      <c r="C186" s="29" t="s">
        <v>152</v>
      </c>
      <c r="D186" s="179"/>
      <c r="E186" s="179"/>
      <c r="F186" s="179"/>
      <c r="G186" s="179"/>
      <c r="H186" s="179"/>
      <c r="I186" s="179"/>
      <c r="J186" s="179"/>
      <c r="K186" s="179"/>
      <c r="L186" s="179"/>
      <c r="M186" s="179"/>
    </row>
    <row r="187" spans="1:13">
      <c r="A187" s="179"/>
      <c r="B187" s="29" t="s">
        <v>153</v>
      </c>
      <c r="C187" s="158">
        <v>0.91700000000000004</v>
      </c>
      <c r="D187" s="179"/>
      <c r="E187" s="179"/>
      <c r="F187" s="179"/>
      <c r="G187" s="179"/>
      <c r="H187" s="179"/>
      <c r="I187" s="179"/>
      <c r="J187" s="179"/>
      <c r="K187" s="179"/>
      <c r="L187" s="179"/>
      <c r="M187" s="179"/>
    </row>
    <row r="188" spans="1:13">
      <c r="A188" s="179"/>
      <c r="B188" s="29" t="s">
        <v>154</v>
      </c>
      <c r="C188" s="158">
        <v>0.95299999999999996</v>
      </c>
      <c r="D188" s="179"/>
      <c r="E188" s="179"/>
      <c r="F188" s="179"/>
      <c r="G188" s="179"/>
      <c r="H188" s="179"/>
      <c r="I188" s="179"/>
      <c r="J188" s="179"/>
      <c r="K188" s="179"/>
      <c r="L188" s="179"/>
      <c r="M188" s="179"/>
    </row>
    <row r="189" spans="1:13">
      <c r="A189" s="179"/>
      <c r="B189" s="29" t="s">
        <v>155</v>
      </c>
      <c r="C189" s="158">
        <v>0.94499999999999995</v>
      </c>
      <c r="D189" s="179"/>
      <c r="E189" s="179"/>
      <c r="F189" s="179"/>
      <c r="G189" s="179"/>
      <c r="H189" s="179"/>
      <c r="I189" s="179"/>
      <c r="J189" s="179"/>
      <c r="K189" s="179"/>
      <c r="L189" s="179"/>
      <c r="M189" s="179"/>
    </row>
    <row r="190" spans="1:13">
      <c r="A190" s="179"/>
      <c r="B190" s="29" t="s">
        <v>156</v>
      </c>
      <c r="C190" s="158">
        <v>0.95099999999999996</v>
      </c>
      <c r="D190" s="179"/>
      <c r="E190" s="179"/>
      <c r="F190" s="179"/>
      <c r="G190" s="179"/>
      <c r="H190" s="179"/>
      <c r="I190" s="179"/>
      <c r="J190" s="179"/>
      <c r="K190" s="179"/>
      <c r="L190" s="179"/>
      <c r="M190" s="179"/>
    </row>
    <row r="191" spans="1:13">
      <c r="A191" s="179"/>
      <c r="B191" s="29" t="s">
        <v>157</v>
      </c>
      <c r="C191" s="158">
        <v>0.94899999999999995</v>
      </c>
      <c r="D191" s="179"/>
      <c r="E191" s="179"/>
      <c r="F191" s="179"/>
      <c r="G191" s="179"/>
      <c r="H191" s="179"/>
      <c r="I191" s="179"/>
      <c r="J191" s="179"/>
      <c r="K191" s="179"/>
      <c r="L191" s="179"/>
      <c r="M191" s="179"/>
    </row>
    <row r="192" spans="1:13">
      <c r="A192" s="179"/>
      <c r="B192" s="330" t="s">
        <v>499</v>
      </c>
      <c r="C192" s="158">
        <v>0.95099999999999996</v>
      </c>
      <c r="D192" s="179"/>
      <c r="E192" s="179"/>
      <c r="F192" s="179"/>
      <c r="G192" s="179"/>
      <c r="H192" s="179"/>
      <c r="I192" s="179"/>
      <c r="J192" s="179"/>
      <c r="K192" s="179"/>
      <c r="L192" s="179"/>
      <c r="M192" s="179"/>
    </row>
    <row r="194" spans="1:13" ht="48.75" customHeight="1">
      <c r="A194" s="312" t="s">
        <v>391</v>
      </c>
      <c r="B194" s="311"/>
      <c r="C194" s="311"/>
      <c r="D194" s="311"/>
      <c r="E194" s="311"/>
      <c r="F194" s="311"/>
      <c r="G194" s="311"/>
      <c r="H194" s="311"/>
      <c r="I194" s="311"/>
      <c r="J194" s="311"/>
      <c r="K194" s="311"/>
      <c r="L194" s="311"/>
      <c r="M194" s="311"/>
    </row>
    <row r="195" spans="1:13">
      <c r="A195" s="29" t="s">
        <v>529</v>
      </c>
      <c r="B195" s="179"/>
      <c r="C195" s="179"/>
      <c r="D195" s="179"/>
      <c r="E195" s="179"/>
      <c r="F195" s="179"/>
      <c r="G195" s="179"/>
      <c r="H195" s="179"/>
      <c r="I195" s="179"/>
      <c r="J195" s="179"/>
      <c r="K195" s="179"/>
      <c r="L195" s="179"/>
      <c r="M195" s="179"/>
    </row>
    <row r="196" spans="1:13">
      <c r="A196" s="29" t="s">
        <v>150</v>
      </c>
      <c r="B196" s="179"/>
      <c r="C196" s="179"/>
      <c r="D196" s="179"/>
      <c r="E196" s="179"/>
      <c r="F196" s="179"/>
      <c r="G196" s="179"/>
      <c r="H196" s="179"/>
      <c r="I196" s="179"/>
      <c r="J196" s="179"/>
      <c r="K196" s="179"/>
      <c r="L196" s="179"/>
      <c r="M196" s="179"/>
    </row>
    <row r="199" spans="1:13" s="70" customFormat="1">
      <c r="A199" s="152" t="s">
        <v>500</v>
      </c>
    </row>
    <row r="201" spans="1:13">
      <c r="A201" s="179"/>
      <c r="B201" s="29"/>
      <c r="D201" s="206" t="s">
        <v>158</v>
      </c>
    </row>
    <row r="202" spans="1:13">
      <c r="A202" s="179"/>
      <c r="B202" s="46"/>
      <c r="C202" t="s">
        <v>70</v>
      </c>
      <c r="D202" s="107">
        <v>2019</v>
      </c>
    </row>
    <row r="203" spans="1:13">
      <c r="A203" s="179"/>
      <c r="B203" s="330" t="s">
        <v>18</v>
      </c>
      <c r="D203">
        <v>23</v>
      </c>
    </row>
    <row r="204" spans="1:13">
      <c r="A204" s="179"/>
      <c r="B204" s="330" t="s">
        <v>21</v>
      </c>
      <c r="D204">
        <v>44</v>
      </c>
    </row>
    <row r="205" spans="1:13">
      <c r="A205" s="179"/>
      <c r="B205" s="330" t="s">
        <v>27</v>
      </c>
      <c r="D205">
        <v>45</v>
      </c>
    </row>
    <row r="206" spans="1:13">
      <c r="A206" s="179"/>
      <c r="B206" s="330" t="s">
        <v>159</v>
      </c>
      <c r="D206">
        <v>78</v>
      </c>
    </row>
    <row r="207" spans="1:13">
      <c r="A207" s="179"/>
      <c r="B207" s="330" t="s">
        <v>38</v>
      </c>
      <c r="D207">
        <v>152</v>
      </c>
    </row>
    <row r="208" spans="1:13">
      <c r="A208" s="179"/>
      <c r="B208" s="330" t="s">
        <v>26</v>
      </c>
      <c r="D208">
        <v>159</v>
      </c>
    </row>
    <row r="209" spans="1:9">
      <c r="A209" s="179"/>
      <c r="B209" s="330" t="s">
        <v>20</v>
      </c>
      <c r="D209">
        <v>161</v>
      </c>
    </row>
    <row r="210" spans="1:9">
      <c r="A210" s="179"/>
      <c r="B210" s="330" t="s">
        <v>19</v>
      </c>
      <c r="D210">
        <v>183</v>
      </c>
    </row>
    <row r="211" spans="1:9">
      <c r="A211" s="179"/>
      <c r="B211" s="330" t="s">
        <v>35</v>
      </c>
      <c r="D211">
        <v>189</v>
      </c>
    </row>
    <row r="212" spans="1:9">
      <c r="A212" s="179"/>
      <c r="B212" s="330" t="s">
        <v>24</v>
      </c>
      <c r="D212">
        <v>240</v>
      </c>
    </row>
    <row r="213" spans="1:9">
      <c r="A213" s="179"/>
      <c r="B213" s="330" t="s">
        <v>22</v>
      </c>
      <c r="D213">
        <v>242</v>
      </c>
    </row>
    <row r="214" spans="1:9">
      <c r="A214" s="179"/>
      <c r="B214" s="330" t="s">
        <v>23</v>
      </c>
      <c r="D214">
        <v>319</v>
      </c>
    </row>
    <row r="215" spans="1:9">
      <c r="A215" s="179"/>
      <c r="B215" s="330" t="s">
        <v>29</v>
      </c>
      <c r="D215">
        <v>373</v>
      </c>
      <c r="E215" s="179"/>
      <c r="F215" s="179"/>
      <c r="G215" s="179"/>
      <c r="H215" s="179"/>
      <c r="I215" s="179"/>
    </row>
    <row r="216" spans="1:9">
      <c r="A216" s="179"/>
      <c r="B216" s="286" t="s">
        <v>32</v>
      </c>
      <c r="C216" s="282">
        <v>401</v>
      </c>
      <c r="E216" s="179"/>
      <c r="F216" s="179"/>
      <c r="G216" s="179"/>
      <c r="H216" s="179"/>
      <c r="I216" s="179"/>
    </row>
    <row r="217" spans="1:9">
      <c r="A217" s="179"/>
      <c r="B217" s="330" t="s">
        <v>37</v>
      </c>
      <c r="C217" s="30"/>
      <c r="D217">
        <v>472</v>
      </c>
      <c r="E217" s="179"/>
      <c r="F217" s="179"/>
      <c r="G217" s="179"/>
      <c r="H217" s="179"/>
      <c r="I217" s="179"/>
    </row>
    <row r="218" spans="1:9">
      <c r="A218" s="179"/>
      <c r="B218" s="330" t="s">
        <v>30</v>
      </c>
      <c r="D218">
        <v>487</v>
      </c>
      <c r="E218" s="179"/>
      <c r="F218" s="179"/>
      <c r="G218" s="179"/>
      <c r="H218" s="179"/>
      <c r="I218" s="179"/>
    </row>
    <row r="219" spans="1:9">
      <c r="A219" s="179"/>
      <c r="B219" s="330" t="s">
        <v>28</v>
      </c>
      <c r="D219">
        <v>500</v>
      </c>
      <c r="E219" s="179"/>
      <c r="F219" s="179"/>
      <c r="G219" s="179"/>
      <c r="H219" s="179"/>
      <c r="I219" s="179"/>
    </row>
    <row r="220" spans="1:9">
      <c r="A220" s="179"/>
      <c r="B220" s="330" t="s">
        <v>36</v>
      </c>
      <c r="D220">
        <v>596</v>
      </c>
      <c r="E220" s="179"/>
      <c r="F220" s="179"/>
      <c r="G220" s="179"/>
      <c r="H220" s="179"/>
      <c r="I220" s="179"/>
    </row>
    <row r="221" spans="1:9">
      <c r="A221" s="179"/>
      <c r="B221" s="330" t="s">
        <v>25</v>
      </c>
      <c r="D221">
        <v>651</v>
      </c>
      <c r="E221" s="179"/>
      <c r="F221" s="179"/>
      <c r="G221" s="179"/>
      <c r="H221" s="179"/>
      <c r="I221" s="179"/>
    </row>
    <row r="222" spans="1:9">
      <c r="A222" s="179"/>
      <c r="B222" s="330" t="s">
        <v>33</v>
      </c>
      <c r="D222">
        <v>1009</v>
      </c>
      <c r="E222" s="179"/>
      <c r="F222" s="179"/>
      <c r="G222" s="179"/>
      <c r="H222" s="179"/>
      <c r="I222" s="179"/>
    </row>
    <row r="223" spans="1:9">
      <c r="A223" s="179"/>
      <c r="B223" s="330" t="s">
        <v>31</v>
      </c>
      <c r="D223" t="s">
        <v>208</v>
      </c>
      <c r="E223" s="179"/>
      <c r="F223" s="179"/>
      <c r="G223" s="179"/>
      <c r="H223" s="179"/>
      <c r="I223" s="179"/>
    </row>
    <row r="224" spans="1:9">
      <c r="A224" s="179"/>
      <c r="B224" s="330" t="s">
        <v>34</v>
      </c>
      <c r="D224" t="s">
        <v>208</v>
      </c>
      <c r="E224" s="179"/>
      <c r="F224" s="179"/>
      <c r="G224" s="179"/>
      <c r="H224" s="179"/>
      <c r="I224" s="179"/>
    </row>
    <row r="225" spans="1:9">
      <c r="A225" s="179"/>
      <c r="B225" s="330" t="s">
        <v>61</v>
      </c>
      <c r="D225" s="330">
        <v>6324</v>
      </c>
      <c r="E225" s="179"/>
      <c r="F225" s="179"/>
      <c r="G225" s="179"/>
      <c r="H225" s="179"/>
      <c r="I225" s="179"/>
    </row>
    <row r="227" spans="1:9" ht="60.75" customHeight="1">
      <c r="A227" s="311" t="s">
        <v>644</v>
      </c>
      <c r="B227" s="311"/>
      <c r="C227" s="311"/>
      <c r="D227" s="311"/>
      <c r="E227" s="311"/>
      <c r="F227" s="311"/>
      <c r="G227" s="311"/>
      <c r="H227" s="311"/>
      <c r="I227" s="311"/>
    </row>
    <row r="228" spans="1:9" ht="60.75" customHeight="1">
      <c r="A228" s="179" t="s">
        <v>160</v>
      </c>
      <c r="B228" s="179"/>
      <c r="C228" s="179"/>
      <c r="D228" s="179"/>
      <c r="E228" s="179"/>
      <c r="F228" s="179"/>
      <c r="G228" s="179"/>
      <c r="H228" s="179"/>
      <c r="I228" s="179"/>
    </row>
    <row r="231" spans="1:9" s="70" customFormat="1">
      <c r="A231" s="152" t="s">
        <v>350</v>
      </c>
    </row>
    <row r="233" spans="1:9">
      <c r="A233" s="179"/>
      <c r="B233" s="29" t="s">
        <v>287</v>
      </c>
      <c r="C233" s="29">
        <v>2017</v>
      </c>
      <c r="D233" s="29">
        <v>2018</v>
      </c>
      <c r="E233" s="330">
        <v>2019</v>
      </c>
      <c r="F233" s="179"/>
      <c r="G233" s="179"/>
      <c r="H233" s="179"/>
      <c r="I233" s="179"/>
    </row>
    <row r="234" spans="1:9">
      <c r="A234" s="179"/>
      <c r="B234" s="29"/>
      <c r="C234" s="29">
        <v>372</v>
      </c>
      <c r="D234" s="29">
        <v>435</v>
      </c>
      <c r="E234">
        <v>401</v>
      </c>
      <c r="F234" s="179"/>
      <c r="G234" s="179"/>
      <c r="H234" s="179"/>
      <c r="I234" s="179"/>
    </row>
    <row r="236" spans="1:9">
      <c r="A236" s="179" t="s">
        <v>160</v>
      </c>
      <c r="B236" s="179"/>
      <c r="C236" s="179"/>
      <c r="D236" s="179"/>
      <c r="E236" s="179"/>
      <c r="F236" s="179"/>
      <c r="G236" s="179"/>
      <c r="H236" s="179"/>
      <c r="I236" s="179"/>
    </row>
    <row r="237" spans="1:9" ht="35.25" customHeight="1">
      <c r="A237" s="311" t="s">
        <v>400</v>
      </c>
      <c r="B237" s="311"/>
      <c r="C237" s="311"/>
      <c r="D237" s="311"/>
      <c r="E237" s="311"/>
      <c r="F237" s="311"/>
      <c r="G237" s="311"/>
      <c r="H237" s="311"/>
      <c r="I237" s="311"/>
    </row>
    <row r="239" spans="1:9" s="4" customFormat="1"/>
  </sheetData>
  <sortState ref="I49:J85">
    <sortCondition descending="1" ref="I49:I85"/>
  </sortState>
  <mergeCells count="6">
    <mergeCell ref="A42:H42"/>
    <mergeCell ref="A1:I1"/>
    <mergeCell ref="A29:I29"/>
    <mergeCell ref="A30:I30"/>
    <mergeCell ref="A32:I32"/>
    <mergeCell ref="A41:H4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1"/>
  <sheetViews>
    <sheetView zoomScale="50" zoomScaleNormal="50" workbookViewId="0">
      <selection activeCell="O126" sqref="O126"/>
    </sheetView>
  </sheetViews>
  <sheetFormatPr defaultColWidth="8.81640625" defaultRowHeight="14.5"/>
  <cols>
    <col min="2" max="2" width="14.1796875" customWidth="1"/>
    <col min="3" max="3" width="12.7265625" customWidth="1"/>
    <col min="4" max="4" width="12.26953125" customWidth="1"/>
    <col min="5" max="6" width="10.1796875" bestFit="1" customWidth="1"/>
    <col min="7" max="7" width="10.36328125" customWidth="1"/>
    <col min="9" max="19" width="9.26953125" bestFit="1" customWidth="1"/>
    <col min="20" max="20" width="10.1796875" bestFit="1" customWidth="1"/>
  </cols>
  <sheetData>
    <row r="1" spans="1:21" s="70" customFormat="1">
      <c r="A1" s="431" t="s">
        <v>501</v>
      </c>
      <c r="B1" s="431"/>
      <c r="C1" s="431"/>
      <c r="D1" s="431"/>
      <c r="E1" s="431"/>
      <c r="F1" s="431"/>
    </row>
    <row r="3" spans="1:21">
      <c r="A3" s="179"/>
      <c r="B3" s="179"/>
      <c r="C3" s="446">
        <v>2019</v>
      </c>
      <c r="D3" s="446"/>
      <c r="E3" s="446"/>
      <c r="F3" s="446"/>
      <c r="G3" s="16"/>
      <c r="H3" s="16"/>
      <c r="I3" s="16"/>
      <c r="J3" s="16"/>
      <c r="K3" s="16"/>
      <c r="L3" s="16"/>
      <c r="M3" s="16"/>
      <c r="N3" s="16"/>
      <c r="O3" s="179"/>
      <c r="P3" s="179"/>
      <c r="Q3" s="179"/>
      <c r="R3" s="179"/>
      <c r="S3" s="179"/>
      <c r="T3" s="179"/>
      <c r="U3" s="179"/>
    </row>
    <row r="4" spans="1:21" ht="25" customHeight="1">
      <c r="A4" s="37"/>
      <c r="B4" s="179"/>
      <c r="C4" s="71" t="s">
        <v>161</v>
      </c>
      <c r="D4" s="71" t="s">
        <v>162</v>
      </c>
      <c r="E4" s="71" t="s">
        <v>163</v>
      </c>
      <c r="F4" s="71" t="s">
        <v>164</v>
      </c>
      <c r="G4" s="253" t="s">
        <v>165</v>
      </c>
      <c r="H4" s="71"/>
      <c r="I4" s="71"/>
      <c r="J4" s="71"/>
      <c r="K4" s="71"/>
      <c r="L4" s="71"/>
      <c r="M4" s="71"/>
      <c r="N4" s="71"/>
      <c r="O4" s="179"/>
      <c r="P4" s="179"/>
      <c r="Q4" s="179"/>
      <c r="R4" s="179"/>
      <c r="S4" s="179"/>
      <c r="T4" s="179"/>
      <c r="U4" s="179"/>
    </row>
    <row r="5" spans="1:21">
      <c r="A5" s="37"/>
      <c r="B5" s="79" t="s">
        <v>53</v>
      </c>
      <c r="C5" s="411">
        <v>1400</v>
      </c>
      <c r="D5" s="411">
        <v>1236</v>
      </c>
      <c r="E5" s="411">
        <v>1216</v>
      </c>
      <c r="F5" s="412">
        <v>1332</v>
      </c>
      <c r="G5" s="411">
        <v>1295</v>
      </c>
      <c r="H5" s="85"/>
      <c r="I5" s="85"/>
      <c r="J5" s="85"/>
      <c r="K5" s="85"/>
      <c r="L5" s="85"/>
      <c r="M5" s="85"/>
      <c r="N5" s="86"/>
      <c r="O5" s="83"/>
      <c r="P5" s="83"/>
      <c r="Q5" s="83"/>
      <c r="R5" s="83"/>
      <c r="S5" s="83"/>
      <c r="T5" s="84"/>
      <c r="U5" s="179"/>
    </row>
    <row r="6" spans="1:21" s="396" customFormat="1">
      <c r="A6" s="37"/>
      <c r="B6" s="330" t="s">
        <v>35</v>
      </c>
      <c r="C6" s="414">
        <v>909</v>
      </c>
      <c r="D6" s="414">
        <v>899</v>
      </c>
      <c r="E6" s="414">
        <v>878</v>
      </c>
      <c r="F6" s="414">
        <v>972</v>
      </c>
      <c r="G6" s="414">
        <v>914</v>
      </c>
      <c r="H6" s="85"/>
      <c r="I6" s="85"/>
      <c r="J6" s="85"/>
      <c r="K6" s="85"/>
      <c r="L6" s="85"/>
      <c r="M6" s="85"/>
      <c r="N6" s="85"/>
      <c r="O6" s="83"/>
      <c r="P6" s="83"/>
      <c r="Q6" s="83"/>
      <c r="R6" s="83"/>
      <c r="S6" s="83"/>
      <c r="T6" s="83"/>
    </row>
    <row r="7" spans="1:21">
      <c r="A7" s="37"/>
      <c r="B7" s="330" t="s">
        <v>23</v>
      </c>
      <c r="C7" s="414">
        <v>1333</v>
      </c>
      <c r="D7" s="414">
        <v>1233</v>
      </c>
      <c r="E7" s="414">
        <v>1238</v>
      </c>
      <c r="F7" s="414">
        <v>1355</v>
      </c>
      <c r="G7" s="414">
        <v>1290</v>
      </c>
      <c r="H7" s="85"/>
      <c r="I7" s="85"/>
      <c r="J7" s="85"/>
      <c r="K7" s="85"/>
      <c r="L7" s="85"/>
      <c r="M7" s="85"/>
      <c r="N7" s="85"/>
      <c r="O7" s="83"/>
      <c r="P7" s="83"/>
      <c r="Q7" s="83"/>
      <c r="R7" s="83"/>
      <c r="S7" s="83"/>
      <c r="T7" s="83"/>
      <c r="U7" s="179"/>
    </row>
    <row r="8" spans="1:21" s="179" customFormat="1">
      <c r="A8" s="177"/>
      <c r="B8" s="330" t="s">
        <v>22</v>
      </c>
      <c r="C8" s="414">
        <v>1173</v>
      </c>
      <c r="D8" s="414">
        <v>1089</v>
      </c>
      <c r="E8" s="414">
        <v>1094</v>
      </c>
      <c r="F8" s="414">
        <v>1177</v>
      </c>
      <c r="G8" s="414">
        <v>1113</v>
      </c>
      <c r="H8" s="177"/>
      <c r="I8" s="177"/>
      <c r="J8" s="177"/>
      <c r="K8" s="177"/>
      <c r="L8" s="177"/>
      <c r="M8" s="177"/>
      <c r="N8" s="177"/>
      <c r="O8" s="177"/>
      <c r="P8" s="177"/>
      <c r="Q8" s="177"/>
      <c r="R8" s="177"/>
      <c r="S8" s="177"/>
      <c r="T8" s="177"/>
      <c r="U8" s="177"/>
    </row>
    <row r="9" spans="1:21" s="282" customFormat="1">
      <c r="A9" s="415"/>
      <c r="B9" s="286" t="s">
        <v>32</v>
      </c>
      <c r="C9" s="413">
        <v>1077</v>
      </c>
      <c r="D9" s="413">
        <v>1044</v>
      </c>
      <c r="E9" s="413">
        <v>1039</v>
      </c>
      <c r="F9" s="413">
        <v>1155</v>
      </c>
      <c r="G9" s="413">
        <v>1079</v>
      </c>
      <c r="H9" s="87"/>
      <c r="I9" s="87"/>
      <c r="J9" s="87"/>
      <c r="K9" s="87"/>
      <c r="L9" s="87"/>
      <c r="M9" s="87"/>
      <c r="N9" s="87"/>
      <c r="O9" s="416"/>
      <c r="P9" s="416"/>
      <c r="Q9" s="416"/>
      <c r="R9" s="416"/>
      <c r="S9" s="416"/>
      <c r="T9" s="416"/>
    </row>
    <row r="10" spans="1:21">
      <c r="A10" s="37"/>
      <c r="B10" s="330" t="s">
        <v>31</v>
      </c>
      <c r="C10" s="414">
        <v>783</v>
      </c>
      <c r="D10" s="414">
        <v>712</v>
      </c>
      <c r="E10" s="414">
        <v>697</v>
      </c>
      <c r="F10" s="414">
        <v>839</v>
      </c>
      <c r="G10" s="414">
        <v>750</v>
      </c>
      <c r="H10" s="85"/>
      <c r="I10" s="85"/>
      <c r="J10" s="85"/>
      <c r="K10" s="85"/>
      <c r="L10" s="85"/>
      <c r="M10" s="85"/>
      <c r="N10" s="85"/>
      <c r="O10" s="83"/>
      <c r="P10" s="83"/>
      <c r="Q10" s="83"/>
      <c r="R10" s="83"/>
      <c r="S10" s="83"/>
      <c r="T10" s="83"/>
      <c r="U10" s="179"/>
    </row>
    <row r="11" spans="1:21">
      <c r="A11" s="37"/>
      <c r="B11" s="330" t="s">
        <v>38</v>
      </c>
      <c r="C11" s="414">
        <v>889</v>
      </c>
      <c r="D11" s="414">
        <v>890</v>
      </c>
      <c r="E11" s="414">
        <v>888</v>
      </c>
      <c r="F11" s="414">
        <v>968</v>
      </c>
      <c r="G11" s="414">
        <v>909</v>
      </c>
      <c r="H11" s="85"/>
      <c r="I11" s="85"/>
      <c r="J11" s="85"/>
      <c r="K11" s="85"/>
      <c r="L11" s="85"/>
      <c r="M11" s="85"/>
      <c r="N11" s="85"/>
      <c r="O11" s="83"/>
      <c r="P11" s="83"/>
      <c r="Q11" s="83"/>
      <c r="R11" s="83"/>
      <c r="S11" s="83"/>
      <c r="T11" s="83"/>
      <c r="U11" s="179"/>
    </row>
    <row r="12" spans="1:21">
      <c r="A12" s="37"/>
      <c r="B12" s="330" t="s">
        <v>33</v>
      </c>
      <c r="C12" s="414">
        <v>1537</v>
      </c>
      <c r="D12" s="414">
        <v>1304</v>
      </c>
      <c r="E12" s="414">
        <v>1329</v>
      </c>
      <c r="F12" s="414">
        <v>1405</v>
      </c>
      <c r="G12" s="414">
        <v>1394</v>
      </c>
      <c r="H12" s="85"/>
      <c r="I12" s="85"/>
      <c r="J12" s="85"/>
      <c r="K12" s="85"/>
      <c r="L12" s="85"/>
      <c r="M12" s="85"/>
      <c r="N12" s="85"/>
      <c r="O12" s="83"/>
      <c r="P12" s="83"/>
      <c r="Q12" s="83"/>
      <c r="R12" s="83"/>
      <c r="S12" s="83"/>
      <c r="T12" s="83"/>
      <c r="U12" s="179"/>
    </row>
    <row r="13" spans="1:21">
      <c r="A13" s="37"/>
      <c r="B13" s="330" t="s">
        <v>26</v>
      </c>
      <c r="C13" s="414">
        <v>903</v>
      </c>
      <c r="D13" s="414">
        <v>909</v>
      </c>
      <c r="E13" s="414">
        <v>887</v>
      </c>
      <c r="F13" s="414">
        <v>956</v>
      </c>
      <c r="G13" s="414">
        <v>914</v>
      </c>
      <c r="H13" s="85"/>
      <c r="I13" s="85"/>
      <c r="J13" s="85"/>
      <c r="K13" s="85"/>
      <c r="L13" s="85"/>
      <c r="M13" s="85"/>
      <c r="N13" s="85"/>
      <c r="O13" s="83"/>
      <c r="P13" s="83"/>
      <c r="Q13" s="83"/>
      <c r="R13" s="83"/>
      <c r="S13" s="83"/>
      <c r="T13" s="83"/>
      <c r="U13" s="179"/>
    </row>
    <row r="14" spans="1:21">
      <c r="A14" s="37"/>
      <c r="B14" s="330" t="s">
        <v>36</v>
      </c>
      <c r="C14" s="414">
        <v>1738</v>
      </c>
      <c r="D14" s="414">
        <v>1426</v>
      </c>
      <c r="E14" s="414">
        <v>1383</v>
      </c>
      <c r="F14" s="414">
        <v>1484</v>
      </c>
      <c r="G14" s="414">
        <v>1508</v>
      </c>
      <c r="H14" s="85"/>
      <c r="I14" s="85"/>
      <c r="J14" s="85"/>
      <c r="K14" s="85"/>
      <c r="L14" s="85"/>
      <c r="M14" s="85"/>
      <c r="N14" s="85"/>
      <c r="O14" s="83"/>
      <c r="P14" s="83"/>
      <c r="Q14" s="83"/>
      <c r="R14" s="83"/>
      <c r="S14" s="83"/>
      <c r="T14" s="83"/>
      <c r="U14" s="179"/>
    </row>
    <row r="15" spans="1:21">
      <c r="A15" s="37"/>
      <c r="B15" s="330" t="s">
        <v>18</v>
      </c>
      <c r="C15" s="414">
        <v>1388</v>
      </c>
      <c r="D15" s="414">
        <v>1208</v>
      </c>
      <c r="E15" s="414">
        <v>1173</v>
      </c>
      <c r="F15" s="414">
        <v>1295</v>
      </c>
      <c r="G15" s="414">
        <v>1266</v>
      </c>
      <c r="H15" s="85"/>
      <c r="I15" s="85"/>
      <c r="J15" s="85"/>
      <c r="K15" s="85"/>
      <c r="L15" s="85"/>
      <c r="M15" s="85"/>
      <c r="N15" s="85"/>
      <c r="O15" s="83"/>
      <c r="P15" s="83"/>
      <c r="Q15" s="83"/>
      <c r="R15" s="83"/>
      <c r="S15" s="83"/>
      <c r="T15" s="83"/>
      <c r="U15" s="179"/>
    </row>
    <row r="16" spans="1:21">
      <c r="A16" s="37"/>
      <c r="B16" s="330" t="s">
        <v>29</v>
      </c>
      <c r="C16" s="414">
        <v>1639</v>
      </c>
      <c r="D16" s="414">
        <v>1348</v>
      </c>
      <c r="E16" s="414">
        <v>1296</v>
      </c>
      <c r="F16" s="414">
        <v>1450</v>
      </c>
      <c r="G16" s="414">
        <v>1433</v>
      </c>
      <c r="H16" s="85"/>
      <c r="I16" s="85"/>
      <c r="J16" s="85"/>
      <c r="K16" s="85"/>
      <c r="L16" s="85"/>
      <c r="M16" s="85"/>
      <c r="N16" s="85"/>
      <c r="O16" s="83"/>
      <c r="P16" s="83"/>
      <c r="Q16" s="83"/>
      <c r="R16" s="83"/>
      <c r="S16" s="83"/>
      <c r="T16" s="83"/>
      <c r="U16" s="179"/>
    </row>
    <row r="17" spans="1:20">
      <c r="A17" s="37"/>
      <c r="B17" s="330" t="s">
        <v>25</v>
      </c>
      <c r="C17" s="414">
        <v>1342</v>
      </c>
      <c r="D17" s="414">
        <v>1235</v>
      </c>
      <c r="E17" s="414">
        <v>1216</v>
      </c>
      <c r="F17" s="414">
        <v>1313</v>
      </c>
      <c r="G17" s="414">
        <v>1277</v>
      </c>
      <c r="H17" s="85"/>
      <c r="I17" s="85"/>
      <c r="J17" s="85"/>
      <c r="K17" s="85"/>
      <c r="L17" s="85"/>
      <c r="M17" s="85"/>
      <c r="N17" s="85"/>
      <c r="O17" s="83"/>
      <c r="P17" s="83"/>
      <c r="Q17" s="83"/>
      <c r="R17" s="83"/>
      <c r="S17" s="83"/>
      <c r="T17" s="83"/>
    </row>
    <row r="18" spans="1:20">
      <c r="A18" s="37"/>
      <c r="B18" s="330" t="s">
        <v>24</v>
      </c>
      <c r="C18" s="414">
        <v>1137</v>
      </c>
      <c r="D18" s="414">
        <v>1041</v>
      </c>
      <c r="E18" s="414">
        <v>1033</v>
      </c>
      <c r="F18" s="414">
        <v>1153</v>
      </c>
      <c r="G18" s="414">
        <v>1090</v>
      </c>
      <c r="H18" s="85"/>
      <c r="I18" s="85"/>
      <c r="J18" s="85"/>
      <c r="K18" s="85"/>
      <c r="L18" s="85"/>
      <c r="M18" s="85"/>
      <c r="N18" s="85"/>
      <c r="O18" s="83"/>
      <c r="P18" s="83"/>
      <c r="Q18" s="83"/>
      <c r="R18" s="83"/>
      <c r="S18" s="83"/>
      <c r="T18" s="83"/>
    </row>
    <row r="19" spans="1:20">
      <c r="A19" s="37"/>
      <c r="B19" s="330" t="s">
        <v>19</v>
      </c>
      <c r="C19" s="414">
        <v>1904</v>
      </c>
      <c r="D19" s="414">
        <v>1545</v>
      </c>
      <c r="E19" s="414">
        <v>1531</v>
      </c>
      <c r="F19" s="414">
        <v>1692</v>
      </c>
      <c r="G19" s="414">
        <v>1667</v>
      </c>
      <c r="H19" s="85"/>
      <c r="I19" s="85"/>
      <c r="J19" s="85"/>
      <c r="K19" s="85"/>
      <c r="L19" s="85"/>
      <c r="M19" s="85"/>
      <c r="N19" s="85"/>
      <c r="O19" s="83"/>
      <c r="P19" s="83"/>
      <c r="Q19" s="83"/>
      <c r="R19" s="83"/>
      <c r="S19" s="83"/>
      <c r="T19" s="83"/>
    </row>
    <row r="20" spans="1:20">
      <c r="A20" s="37"/>
      <c r="B20" s="330" t="s">
        <v>30</v>
      </c>
      <c r="C20" s="414">
        <v>878</v>
      </c>
      <c r="D20" s="414">
        <v>848</v>
      </c>
      <c r="E20" s="414">
        <v>850</v>
      </c>
      <c r="F20" s="414">
        <v>943</v>
      </c>
      <c r="G20" s="414">
        <v>879</v>
      </c>
      <c r="H20" s="85"/>
      <c r="I20" s="85"/>
      <c r="J20" s="85"/>
      <c r="K20" s="85"/>
      <c r="L20" s="85"/>
      <c r="M20" s="85"/>
      <c r="N20" s="85"/>
      <c r="O20" s="83"/>
      <c r="P20" s="83"/>
      <c r="Q20" s="83"/>
      <c r="R20" s="83"/>
      <c r="S20" s="83"/>
      <c r="T20" s="83"/>
    </row>
    <row r="21" spans="1:20">
      <c r="A21" s="37"/>
      <c r="B21" s="330" t="s">
        <v>37</v>
      </c>
      <c r="C21" s="414">
        <v>1042</v>
      </c>
      <c r="D21" s="414">
        <v>1028</v>
      </c>
      <c r="E21" s="414">
        <v>1003</v>
      </c>
      <c r="F21" s="414">
        <v>1091</v>
      </c>
      <c r="G21" s="414">
        <v>1042</v>
      </c>
      <c r="H21" s="87"/>
      <c r="I21" s="87"/>
      <c r="J21" s="87"/>
      <c r="K21" s="87"/>
      <c r="L21" s="87"/>
      <c r="M21" s="87"/>
      <c r="N21" s="87"/>
      <c r="O21" s="83"/>
      <c r="P21" s="83"/>
      <c r="Q21" s="83"/>
      <c r="R21" s="83"/>
      <c r="S21" s="83"/>
      <c r="T21" s="83"/>
    </row>
    <row r="22" spans="1:20">
      <c r="A22" s="37"/>
      <c r="B22" s="330" t="s">
        <v>34</v>
      </c>
      <c r="C22" s="414">
        <v>1185</v>
      </c>
      <c r="D22" s="414">
        <v>1130</v>
      </c>
      <c r="E22" s="414">
        <v>1042</v>
      </c>
      <c r="F22" s="414">
        <v>1151</v>
      </c>
      <c r="G22" s="414">
        <v>1127</v>
      </c>
      <c r="H22" s="85"/>
      <c r="I22" s="85"/>
      <c r="J22" s="85"/>
      <c r="K22" s="85"/>
      <c r="L22" s="85"/>
      <c r="M22" s="85"/>
      <c r="N22" s="85"/>
      <c r="O22" s="83"/>
      <c r="P22" s="83"/>
      <c r="Q22" s="83"/>
      <c r="R22" s="83"/>
      <c r="S22" s="83"/>
      <c r="T22" s="83"/>
    </row>
    <row r="23" spans="1:20">
      <c r="A23" s="37"/>
      <c r="B23" s="330" t="s">
        <v>20</v>
      </c>
      <c r="C23" s="414">
        <v>2144</v>
      </c>
      <c r="D23" s="414">
        <v>1628</v>
      </c>
      <c r="E23" s="414">
        <v>1516</v>
      </c>
      <c r="F23" s="414">
        <v>1622</v>
      </c>
      <c r="G23" s="414">
        <v>1726</v>
      </c>
      <c r="H23" s="85"/>
      <c r="I23" s="85"/>
      <c r="J23" s="85"/>
      <c r="K23" s="85"/>
      <c r="L23" s="85"/>
      <c r="M23" s="85"/>
      <c r="N23" s="85"/>
      <c r="O23" s="83"/>
      <c r="P23" s="83"/>
      <c r="Q23" s="83"/>
      <c r="R23" s="83"/>
      <c r="S23" s="83"/>
      <c r="T23" s="83"/>
    </row>
    <row r="24" spans="1:20">
      <c r="A24" s="37"/>
      <c r="B24" s="330" t="s">
        <v>21</v>
      </c>
      <c r="C24" s="414">
        <v>956</v>
      </c>
      <c r="D24" s="414">
        <v>918</v>
      </c>
      <c r="E24" s="414">
        <v>873</v>
      </c>
      <c r="F24" s="414">
        <v>971</v>
      </c>
      <c r="G24" s="414">
        <v>930</v>
      </c>
      <c r="H24" s="85"/>
      <c r="I24" s="85"/>
      <c r="J24" s="85"/>
      <c r="K24" s="85"/>
      <c r="L24" s="85"/>
      <c r="M24" s="85"/>
      <c r="N24" s="85"/>
      <c r="O24" s="83"/>
      <c r="P24" s="83"/>
      <c r="Q24" s="83"/>
      <c r="R24" s="83"/>
      <c r="S24" s="83"/>
      <c r="T24" s="83"/>
    </row>
    <row r="25" spans="1:20">
      <c r="A25" s="37"/>
      <c r="B25" s="330" t="s">
        <v>28</v>
      </c>
      <c r="C25" s="414">
        <v>1415</v>
      </c>
      <c r="D25" s="414">
        <v>1313</v>
      </c>
      <c r="E25" s="414">
        <v>1271</v>
      </c>
      <c r="F25" s="414">
        <v>1459</v>
      </c>
      <c r="G25" s="414">
        <v>1365</v>
      </c>
      <c r="H25" s="85"/>
      <c r="I25" s="85"/>
      <c r="J25" s="85"/>
      <c r="K25" s="85"/>
      <c r="L25" s="85"/>
      <c r="M25" s="85"/>
      <c r="N25" s="85"/>
      <c r="O25" s="83"/>
      <c r="P25" s="83"/>
      <c r="Q25" s="83"/>
      <c r="R25" s="83"/>
      <c r="S25" s="83"/>
      <c r="T25" s="83"/>
    </row>
    <row r="26" spans="1:20">
      <c r="A26" s="37"/>
      <c r="B26" s="330" t="s">
        <v>27</v>
      </c>
      <c r="C26" s="414">
        <v>995</v>
      </c>
      <c r="D26" s="414">
        <v>1002</v>
      </c>
      <c r="E26" s="414">
        <v>947</v>
      </c>
      <c r="F26" s="414">
        <v>1052</v>
      </c>
      <c r="G26" s="414">
        <v>999</v>
      </c>
      <c r="H26" s="85"/>
      <c r="I26" s="85"/>
      <c r="J26" s="85"/>
      <c r="K26" s="85"/>
      <c r="L26" s="85"/>
      <c r="M26" s="85"/>
      <c r="N26" s="85"/>
      <c r="O26" s="83"/>
      <c r="P26" s="83"/>
      <c r="Q26" s="83"/>
      <c r="R26" s="83"/>
      <c r="S26" s="83"/>
      <c r="T26" s="83"/>
    </row>
    <row r="27" spans="1:20">
      <c r="A27" s="179"/>
      <c r="B27" s="286" t="s">
        <v>32</v>
      </c>
      <c r="C27" s="413">
        <v>1077</v>
      </c>
      <c r="D27" s="413">
        <v>1044</v>
      </c>
      <c r="E27" s="413">
        <v>1039</v>
      </c>
      <c r="F27" s="413">
        <v>1155</v>
      </c>
      <c r="G27" s="413">
        <v>1079</v>
      </c>
      <c r="H27" s="179"/>
      <c r="I27" s="179"/>
      <c r="J27" s="179"/>
      <c r="K27" s="179"/>
      <c r="L27" s="179"/>
      <c r="M27" s="179"/>
      <c r="N27" s="179"/>
      <c r="O27" s="179"/>
      <c r="P27" s="179"/>
      <c r="Q27" s="179"/>
      <c r="R27" s="179"/>
      <c r="S27" s="179"/>
      <c r="T27" s="179"/>
    </row>
    <row r="28" spans="1:20">
      <c r="A28" s="435" t="s">
        <v>166</v>
      </c>
      <c r="B28" s="435"/>
      <c r="C28" s="435"/>
      <c r="D28" s="435"/>
      <c r="E28" s="435"/>
      <c r="F28" s="435"/>
      <c r="G28" s="4"/>
      <c r="H28" s="179"/>
      <c r="I28" s="179"/>
      <c r="J28" s="179"/>
      <c r="K28" s="179"/>
      <c r="L28" s="179"/>
      <c r="M28" s="179"/>
      <c r="N28" s="179"/>
      <c r="O28" s="179"/>
      <c r="P28" s="179"/>
      <c r="Q28" s="179"/>
      <c r="R28" s="179"/>
      <c r="S28" s="179"/>
      <c r="T28" s="179"/>
    </row>
    <row r="29" spans="1:20" ht="38.15" customHeight="1">
      <c r="A29" s="435" t="s">
        <v>290</v>
      </c>
      <c r="B29" s="435"/>
      <c r="C29" s="435"/>
      <c r="D29" s="435"/>
      <c r="E29" s="435"/>
      <c r="F29" s="435"/>
      <c r="G29" s="179"/>
      <c r="H29" s="179"/>
      <c r="I29" s="179"/>
      <c r="J29" s="179"/>
      <c r="K29" s="179"/>
      <c r="L29" s="179"/>
      <c r="M29" s="179"/>
      <c r="N29" s="179"/>
      <c r="O29" s="179"/>
      <c r="P29" s="179"/>
      <c r="Q29" s="179"/>
      <c r="R29" s="179"/>
      <c r="S29" s="179"/>
      <c r="T29" s="179"/>
    </row>
    <row r="30" spans="1:20">
      <c r="A30" s="202"/>
      <c r="B30" s="202"/>
      <c r="C30" s="202"/>
      <c r="D30" s="202"/>
      <c r="E30" s="202"/>
      <c r="F30" s="202"/>
      <c r="G30" s="179"/>
      <c r="H30" s="179"/>
      <c r="I30" s="179"/>
      <c r="J30" s="179"/>
      <c r="K30" s="179"/>
      <c r="L30" s="179"/>
      <c r="M30" s="179"/>
      <c r="N30" s="179"/>
      <c r="O30" s="179"/>
      <c r="P30" s="179"/>
      <c r="Q30" s="179"/>
      <c r="R30" s="179"/>
      <c r="S30" s="179"/>
      <c r="T30" s="179"/>
    </row>
    <row r="31" spans="1:20" s="70" customFormat="1">
      <c r="A31" s="431" t="s">
        <v>502</v>
      </c>
      <c r="B31" s="431"/>
      <c r="C31" s="431"/>
      <c r="D31" s="431"/>
      <c r="E31" s="431"/>
      <c r="F31" s="431"/>
    </row>
    <row r="32" spans="1:20">
      <c r="A32" s="202"/>
      <c r="B32" s="202"/>
      <c r="C32" s="202"/>
      <c r="D32" s="202"/>
      <c r="E32" s="202"/>
      <c r="F32" s="202"/>
      <c r="G32" s="179"/>
      <c r="H32" s="179"/>
      <c r="I32" s="179"/>
      <c r="J32" s="179"/>
      <c r="K32" s="179"/>
      <c r="L32" s="179"/>
      <c r="M32" s="179"/>
      <c r="N32" s="179"/>
      <c r="O32" s="179"/>
      <c r="P32" s="179"/>
      <c r="Q32" s="179"/>
      <c r="R32" s="179"/>
      <c r="S32" s="179"/>
      <c r="T32" s="179"/>
    </row>
    <row r="33" spans="1:20">
      <c r="A33" s="37"/>
      <c r="B33" s="179"/>
      <c r="C33" s="71"/>
      <c r="D33" s="71"/>
      <c r="E33" s="71"/>
      <c r="F33" s="71"/>
      <c r="G33" s="71"/>
      <c r="H33" s="71"/>
      <c r="I33" s="71"/>
      <c r="J33" s="71"/>
      <c r="K33" s="71"/>
      <c r="L33" s="71"/>
      <c r="M33" s="71"/>
      <c r="N33" s="71"/>
      <c r="O33" s="179"/>
      <c r="P33" s="179"/>
      <c r="Q33" s="179"/>
      <c r="R33" s="179"/>
      <c r="S33" s="179"/>
      <c r="T33" s="179"/>
    </row>
    <row r="34" spans="1:20" ht="24">
      <c r="A34" s="37"/>
      <c r="B34" s="29"/>
      <c r="C34" s="88" t="s">
        <v>161</v>
      </c>
      <c r="D34" s="89" t="s">
        <v>162</v>
      </c>
      <c r="E34" s="89" t="s">
        <v>163</v>
      </c>
      <c r="F34" s="71" t="s">
        <v>164</v>
      </c>
      <c r="G34" s="106" t="s">
        <v>167</v>
      </c>
      <c r="H34" s="87"/>
      <c r="I34" s="87"/>
      <c r="J34" s="87"/>
      <c r="K34" s="87"/>
      <c r="L34" s="87"/>
      <c r="M34" s="87"/>
      <c r="N34" s="87"/>
      <c r="O34" s="83"/>
      <c r="P34" s="83"/>
      <c r="Q34" s="83"/>
      <c r="R34" s="83"/>
      <c r="S34" s="83"/>
      <c r="T34" s="83"/>
    </row>
    <row r="35" spans="1:20">
      <c r="A35" s="37"/>
      <c r="B35" s="206">
        <v>2017</v>
      </c>
      <c r="C35" s="374">
        <v>1009</v>
      </c>
      <c r="D35" s="374">
        <v>993</v>
      </c>
      <c r="E35" s="374">
        <v>967</v>
      </c>
      <c r="F35" s="374">
        <v>1100</v>
      </c>
      <c r="G35" s="374">
        <v>1018</v>
      </c>
      <c r="H35" s="85"/>
      <c r="I35" s="85"/>
      <c r="J35" s="85"/>
      <c r="K35" s="85"/>
      <c r="L35" s="85"/>
      <c r="M35" s="85"/>
      <c r="N35" s="85"/>
      <c r="O35" s="83"/>
      <c r="P35" s="83"/>
      <c r="Q35" s="83"/>
      <c r="R35" s="83"/>
      <c r="S35" s="83"/>
      <c r="T35" s="83"/>
    </row>
    <row r="36" spans="1:20">
      <c r="A36" s="37"/>
      <c r="B36" s="206">
        <v>2018</v>
      </c>
      <c r="C36" s="375">
        <v>1050</v>
      </c>
      <c r="D36" s="375">
        <v>1013</v>
      </c>
      <c r="E36" s="374">
        <v>991</v>
      </c>
      <c r="F36" s="374">
        <v>1121</v>
      </c>
      <c r="G36" s="374">
        <v>1044</v>
      </c>
      <c r="H36" s="85"/>
      <c r="I36" s="85"/>
      <c r="J36" s="85"/>
      <c r="K36" s="85"/>
      <c r="L36" s="85"/>
      <c r="M36" s="85"/>
      <c r="N36" s="85"/>
      <c r="O36" s="83"/>
      <c r="P36" s="83"/>
      <c r="Q36" s="83"/>
      <c r="R36" s="83"/>
      <c r="S36" s="83"/>
      <c r="T36" s="83"/>
    </row>
    <row r="37" spans="1:20">
      <c r="A37" s="37"/>
      <c r="B37" s="336">
        <v>2019</v>
      </c>
      <c r="C37" s="375">
        <v>1077</v>
      </c>
      <c r="D37" s="375">
        <v>1044</v>
      </c>
      <c r="E37" s="374">
        <v>1039</v>
      </c>
      <c r="F37" s="374">
        <v>1155</v>
      </c>
      <c r="G37" s="374">
        <v>1079</v>
      </c>
      <c r="H37" s="85"/>
      <c r="I37" s="85"/>
      <c r="J37" s="85"/>
      <c r="K37" s="85"/>
      <c r="L37" s="85"/>
      <c r="M37" s="85"/>
      <c r="N37" s="85"/>
      <c r="O37" s="83"/>
      <c r="P37" s="83"/>
      <c r="Q37" s="83"/>
      <c r="R37" s="83"/>
      <c r="S37" s="83"/>
      <c r="T37" s="83"/>
    </row>
    <row r="38" spans="1:20">
      <c r="A38" s="202"/>
      <c r="B38" s="202"/>
      <c r="C38" s="202"/>
      <c r="D38" s="202"/>
      <c r="E38" s="202"/>
      <c r="F38" s="202"/>
      <c r="G38" s="179"/>
      <c r="H38" s="179"/>
      <c r="I38" s="179"/>
      <c r="J38" s="179"/>
      <c r="K38" s="179"/>
      <c r="L38" s="179"/>
      <c r="M38" s="179"/>
      <c r="N38" s="179"/>
      <c r="O38" s="179"/>
      <c r="P38" s="179"/>
      <c r="Q38" s="179"/>
      <c r="R38" s="179"/>
      <c r="S38" s="179"/>
      <c r="T38" s="179"/>
    </row>
    <row r="39" spans="1:20">
      <c r="A39" s="435" t="s">
        <v>166</v>
      </c>
      <c r="B39" s="435"/>
      <c r="C39" s="435"/>
      <c r="D39" s="435"/>
      <c r="E39" s="435"/>
      <c r="F39" s="435"/>
      <c r="G39" s="4"/>
      <c r="H39" s="179"/>
      <c r="I39" s="179"/>
      <c r="J39" s="179"/>
      <c r="K39" s="179"/>
      <c r="L39" s="179"/>
      <c r="M39" s="179"/>
      <c r="N39" s="179"/>
      <c r="O39" s="179"/>
      <c r="P39" s="179"/>
      <c r="Q39" s="179"/>
      <c r="R39" s="179"/>
      <c r="S39" s="179"/>
      <c r="T39" s="179"/>
    </row>
    <row r="40" spans="1:20" ht="38.15" customHeight="1">
      <c r="A40" s="435" t="s">
        <v>290</v>
      </c>
      <c r="B40" s="435"/>
      <c r="C40" s="435"/>
      <c r="D40" s="435"/>
      <c r="E40" s="435"/>
      <c r="F40" s="435"/>
      <c r="G40" s="179"/>
      <c r="H40" s="179"/>
      <c r="I40" s="179"/>
      <c r="J40" s="179"/>
      <c r="K40" s="179"/>
      <c r="L40" s="179"/>
      <c r="M40" s="179"/>
      <c r="N40" s="179"/>
      <c r="O40" s="179"/>
      <c r="P40" s="179"/>
      <c r="Q40" s="179"/>
      <c r="R40" s="179"/>
      <c r="S40" s="179"/>
      <c r="T40" s="179"/>
    </row>
    <row r="43" spans="1:20" s="70" customFormat="1">
      <c r="A43" s="431" t="s">
        <v>503</v>
      </c>
      <c r="B43" s="431"/>
      <c r="C43" s="431"/>
      <c r="D43" s="431"/>
      <c r="E43" s="431"/>
      <c r="F43" s="431"/>
    </row>
    <row r="44" spans="1:20" s="179" customFormat="1"/>
    <row r="45" spans="1:20" s="179" customFormat="1">
      <c r="C45" s="447">
        <v>2019</v>
      </c>
      <c r="D45" s="447"/>
      <c r="E45" s="447"/>
      <c r="F45" s="447">
        <v>2020</v>
      </c>
      <c r="G45" s="447"/>
      <c r="H45" s="447"/>
      <c r="I45" s="447"/>
      <c r="J45" s="447"/>
      <c r="K45" s="447"/>
      <c r="L45" s="447"/>
      <c r="M45" s="447"/>
      <c r="N45" s="447"/>
    </row>
    <row r="46" spans="1:20" s="179" customFormat="1">
      <c r="C46" s="64" t="s">
        <v>172</v>
      </c>
      <c r="D46" s="64" t="s">
        <v>173</v>
      </c>
      <c r="E46" s="64" t="s">
        <v>174</v>
      </c>
      <c r="F46" s="40" t="s">
        <v>175</v>
      </c>
      <c r="G46" s="64" t="s">
        <v>176</v>
      </c>
      <c r="H46" s="64" t="s">
        <v>177</v>
      </c>
      <c r="I46" s="64" t="s">
        <v>178</v>
      </c>
      <c r="J46" s="40" t="s">
        <v>179</v>
      </c>
      <c r="K46" s="287" t="s">
        <v>168</v>
      </c>
      <c r="L46" s="287" t="s">
        <v>169</v>
      </c>
      <c r="M46" s="40" t="s">
        <v>170</v>
      </c>
      <c r="N46" s="287" t="s">
        <v>171</v>
      </c>
    </row>
    <row r="47" spans="1:20" s="179" customFormat="1">
      <c r="A47" s="38"/>
      <c r="B47" s="38" t="s">
        <v>35</v>
      </c>
      <c r="C47" s="247">
        <v>4.8000000000000001E-2</v>
      </c>
      <c r="D47" s="247">
        <v>0.05</v>
      </c>
      <c r="E47" s="247">
        <v>5.5E-2</v>
      </c>
      <c r="F47" s="247">
        <v>6.8000000000000005E-2</v>
      </c>
      <c r="G47" s="247">
        <v>6.4000000000000001E-2</v>
      </c>
      <c r="H47" s="247">
        <v>5.7000000000000002E-2</v>
      </c>
      <c r="I47" s="247">
        <v>0.33800000000000002</v>
      </c>
      <c r="J47" s="247">
        <v>0.32500000000000001</v>
      </c>
      <c r="K47" s="247">
        <v>0.34399999999999997</v>
      </c>
      <c r="L47" s="247">
        <v>0.245</v>
      </c>
      <c r="M47" s="247">
        <v>0.17899999999999999</v>
      </c>
      <c r="N47" s="247">
        <v>0.10100000000000001</v>
      </c>
    </row>
    <row r="48" spans="1:20" s="179" customFormat="1">
      <c r="A48" s="38"/>
      <c r="B48" s="38" t="s">
        <v>23</v>
      </c>
      <c r="C48" s="247">
        <v>2.9000000000000001E-2</v>
      </c>
      <c r="D48" s="247">
        <v>2.8000000000000001E-2</v>
      </c>
      <c r="E48" s="247">
        <v>2.8000000000000001E-2</v>
      </c>
      <c r="F48" s="247">
        <v>3.5000000000000003E-2</v>
      </c>
      <c r="G48" s="247">
        <v>3.4000000000000002E-2</v>
      </c>
      <c r="H48" s="247">
        <v>0.03</v>
      </c>
      <c r="I48" s="247">
        <v>0.155</v>
      </c>
      <c r="J48" s="247">
        <v>0.14899999999999999</v>
      </c>
      <c r="K48" s="247">
        <v>0.16500000000000001</v>
      </c>
      <c r="L48" s="247">
        <v>0.14399999999999999</v>
      </c>
      <c r="M48" s="247">
        <v>0.112</v>
      </c>
      <c r="N48" s="247">
        <v>6.5000000000000002E-2</v>
      </c>
    </row>
    <row r="49" spans="1:14" s="179" customFormat="1">
      <c r="A49" s="38"/>
      <c r="B49" s="38" t="s">
        <v>22</v>
      </c>
      <c r="C49" s="247">
        <v>3.2000000000000001E-2</v>
      </c>
      <c r="D49" s="247">
        <v>3.2000000000000001E-2</v>
      </c>
      <c r="E49" s="247">
        <v>3.2000000000000001E-2</v>
      </c>
      <c r="F49" s="247">
        <v>3.9E-2</v>
      </c>
      <c r="G49" s="247">
        <v>3.6999999999999998E-2</v>
      </c>
      <c r="H49" s="247">
        <v>3.2000000000000001E-2</v>
      </c>
      <c r="I49" s="247">
        <v>0.13400000000000001</v>
      </c>
      <c r="J49" s="247">
        <v>0.127</v>
      </c>
      <c r="K49" s="247">
        <v>0.14000000000000001</v>
      </c>
      <c r="L49" s="247">
        <v>0.123</v>
      </c>
      <c r="M49" s="247">
        <v>9.2999999999999999E-2</v>
      </c>
      <c r="N49" s="247">
        <v>5.1999999999999998E-2</v>
      </c>
    </row>
    <row r="50" spans="1:14" s="179" customFormat="1">
      <c r="A50" s="38"/>
      <c r="B50" s="42" t="s">
        <v>41</v>
      </c>
      <c r="C50" s="376">
        <v>0.04</v>
      </c>
      <c r="D50" s="376">
        <v>0.04</v>
      </c>
      <c r="E50" s="376">
        <v>4.1000000000000002E-2</v>
      </c>
      <c r="F50" s="376">
        <v>4.8000000000000001E-2</v>
      </c>
      <c r="G50" s="376">
        <v>4.5999999999999999E-2</v>
      </c>
      <c r="H50" s="376">
        <v>0.04</v>
      </c>
      <c r="I50" s="376">
        <v>0.16200000000000001</v>
      </c>
      <c r="J50" s="376">
        <v>0.152</v>
      </c>
      <c r="K50" s="376">
        <v>0.16600000000000001</v>
      </c>
      <c r="L50" s="376">
        <v>0.14499999999999999</v>
      </c>
      <c r="M50" s="376">
        <v>0.113</v>
      </c>
      <c r="N50" s="376">
        <v>6.5000000000000002E-2</v>
      </c>
    </row>
    <row r="51" spans="1:14" s="179" customFormat="1">
      <c r="A51" s="38"/>
      <c r="B51" s="38" t="s">
        <v>42</v>
      </c>
      <c r="C51" s="247">
        <v>5.6000000000000001E-2</v>
      </c>
      <c r="D51" s="247">
        <v>8.6999999999999994E-2</v>
      </c>
      <c r="E51" s="247">
        <v>0.105</v>
      </c>
      <c r="F51" s="247">
        <v>0.13600000000000001</v>
      </c>
      <c r="G51" s="247">
        <v>0.121</v>
      </c>
      <c r="H51" s="247">
        <v>0.109</v>
      </c>
      <c r="I51" s="247">
        <v>0.26900000000000002</v>
      </c>
      <c r="J51" s="247">
        <v>0.22600000000000001</v>
      </c>
      <c r="K51" s="247">
        <v>0.20200000000000001</v>
      </c>
      <c r="L51" s="247">
        <v>0.153</v>
      </c>
      <c r="M51" s="247">
        <v>0.112</v>
      </c>
      <c r="N51" s="247">
        <v>6.8000000000000005E-2</v>
      </c>
    </row>
    <row r="52" spans="1:14" s="179" customFormat="1">
      <c r="A52" s="38"/>
      <c r="B52" s="38" t="s">
        <v>44</v>
      </c>
      <c r="C52" s="247">
        <v>0.05</v>
      </c>
      <c r="D52" s="247">
        <v>5.2999999999999999E-2</v>
      </c>
      <c r="E52" s="247">
        <v>0.06</v>
      </c>
      <c r="F52" s="247">
        <v>7.2999999999999995E-2</v>
      </c>
      <c r="G52" s="247">
        <v>6.8000000000000005E-2</v>
      </c>
      <c r="H52" s="247">
        <v>0.06</v>
      </c>
      <c r="I52" s="247">
        <v>0.16500000000000001</v>
      </c>
      <c r="J52" s="247">
        <v>0.151</v>
      </c>
      <c r="K52" s="247">
        <v>0.16700000000000001</v>
      </c>
      <c r="L52" s="247">
        <v>0.151</v>
      </c>
      <c r="M52" s="247">
        <v>0.115</v>
      </c>
      <c r="N52" s="247">
        <v>6.7000000000000004E-2</v>
      </c>
    </row>
    <row r="53" spans="1:14" s="179" customFormat="1">
      <c r="A53" s="38"/>
      <c r="B53" s="38" t="s">
        <v>43</v>
      </c>
      <c r="C53" s="247">
        <v>4.3999999999999997E-2</v>
      </c>
      <c r="D53" s="247">
        <v>4.3999999999999997E-2</v>
      </c>
      <c r="E53" s="247">
        <v>4.4999999999999998E-2</v>
      </c>
      <c r="F53" s="247">
        <v>5.2999999999999999E-2</v>
      </c>
      <c r="G53" s="247">
        <v>0.05</v>
      </c>
      <c r="H53" s="247">
        <v>4.5999999999999999E-2</v>
      </c>
      <c r="I53" s="247">
        <v>0.16800000000000001</v>
      </c>
      <c r="J53" s="247">
        <v>0.16600000000000001</v>
      </c>
      <c r="K53" s="247">
        <v>0.189</v>
      </c>
      <c r="L53" s="247">
        <v>0.17199999999999999</v>
      </c>
      <c r="M53" s="247">
        <v>0.13800000000000001</v>
      </c>
      <c r="N53" s="247">
        <v>8.4000000000000005E-2</v>
      </c>
    </row>
    <row r="54" spans="1:14" s="179" customFormat="1">
      <c r="A54" s="38"/>
      <c r="B54" s="38" t="s">
        <v>40</v>
      </c>
      <c r="C54" s="247">
        <v>3.5000000000000003E-2</v>
      </c>
      <c r="D54" s="247">
        <v>3.5999999999999997E-2</v>
      </c>
      <c r="E54" s="247">
        <v>3.7999999999999999E-2</v>
      </c>
      <c r="F54" s="247">
        <v>4.5999999999999999E-2</v>
      </c>
      <c r="G54" s="247">
        <v>4.2999999999999997E-2</v>
      </c>
      <c r="H54" s="247">
        <v>3.6999999999999998E-2</v>
      </c>
      <c r="I54" s="247">
        <v>0.158</v>
      </c>
      <c r="J54" s="247">
        <v>0.14499999999999999</v>
      </c>
      <c r="K54" s="247">
        <v>0.157</v>
      </c>
      <c r="L54" s="247">
        <v>0.13400000000000001</v>
      </c>
      <c r="M54" s="247">
        <v>0.10199999999999999</v>
      </c>
      <c r="N54" s="247">
        <v>5.7000000000000002E-2</v>
      </c>
    </row>
    <row r="55" spans="1:14" s="179" customFormat="1">
      <c r="A55" s="38"/>
      <c r="B55" s="38" t="s">
        <v>39</v>
      </c>
      <c r="C55" s="247">
        <v>3.2000000000000001E-2</v>
      </c>
      <c r="D55" s="247">
        <v>3.2000000000000001E-2</v>
      </c>
      <c r="E55" s="247">
        <v>3.2000000000000001E-2</v>
      </c>
      <c r="F55" s="247">
        <v>3.7999999999999999E-2</v>
      </c>
      <c r="G55" s="247">
        <v>3.5999999999999997E-2</v>
      </c>
      <c r="H55" s="247">
        <v>3.3000000000000002E-2</v>
      </c>
      <c r="I55" s="247">
        <v>0.16</v>
      </c>
      <c r="J55" s="247">
        <v>0.158</v>
      </c>
      <c r="K55" s="247">
        <v>0.17799999999999999</v>
      </c>
      <c r="L55" s="247">
        <v>0.16</v>
      </c>
      <c r="M55" s="247">
        <v>0.126</v>
      </c>
      <c r="N55" s="247">
        <v>7.5999999999999998E-2</v>
      </c>
    </row>
    <row r="56" spans="1:14" s="179" customFormat="1">
      <c r="A56" s="38"/>
      <c r="B56" s="38" t="s">
        <v>18</v>
      </c>
      <c r="C56" s="247">
        <v>2.5999999999999999E-2</v>
      </c>
      <c r="D56" s="247">
        <v>2.5999999999999999E-2</v>
      </c>
      <c r="E56" s="247">
        <v>2.7E-2</v>
      </c>
      <c r="F56" s="247">
        <v>3.5000000000000003E-2</v>
      </c>
      <c r="G56" s="247">
        <v>3.4000000000000002E-2</v>
      </c>
      <c r="H56" s="247">
        <v>2.9000000000000001E-2</v>
      </c>
      <c r="I56" s="247">
        <v>0.123</v>
      </c>
      <c r="J56" s="247">
        <v>0.113</v>
      </c>
      <c r="K56" s="247">
        <v>0.124</v>
      </c>
      <c r="L56" s="247">
        <v>0.107</v>
      </c>
      <c r="M56" s="247">
        <v>8.1000000000000003E-2</v>
      </c>
      <c r="N56" s="247">
        <v>4.4999999999999998E-2</v>
      </c>
    </row>
    <row r="57" spans="1:14" s="179" customFormat="1">
      <c r="A57" s="38"/>
      <c r="B57" s="38" t="s">
        <v>29</v>
      </c>
      <c r="C57" s="247">
        <v>3.1E-2</v>
      </c>
      <c r="D57" s="247">
        <v>0.03</v>
      </c>
      <c r="E57" s="247">
        <v>3.1E-2</v>
      </c>
      <c r="F57" s="247">
        <v>3.9E-2</v>
      </c>
      <c r="G57" s="247">
        <v>3.5999999999999997E-2</v>
      </c>
      <c r="H57" s="247">
        <v>3.1E-2</v>
      </c>
      <c r="I57" s="247">
        <v>0.109</v>
      </c>
      <c r="J57" s="247">
        <v>0.106</v>
      </c>
      <c r="K57" s="247">
        <v>0.124</v>
      </c>
      <c r="L57" s="247">
        <v>0.114</v>
      </c>
      <c r="M57" s="247">
        <v>8.6999999999999994E-2</v>
      </c>
      <c r="N57" s="247">
        <v>5.0999999999999997E-2</v>
      </c>
    </row>
    <row r="58" spans="1:14" s="179" customFormat="1">
      <c r="A58" s="38"/>
      <c r="B58" s="38" t="s">
        <v>25</v>
      </c>
      <c r="C58" s="247">
        <v>0.03</v>
      </c>
      <c r="D58" s="247">
        <v>0.03</v>
      </c>
      <c r="E58" s="247">
        <v>0.03</v>
      </c>
      <c r="F58" s="247">
        <v>3.6999999999999998E-2</v>
      </c>
      <c r="G58" s="247">
        <v>3.5999999999999997E-2</v>
      </c>
      <c r="H58" s="247">
        <v>3.2000000000000001E-2</v>
      </c>
      <c r="I58" s="247">
        <v>0.14199999999999999</v>
      </c>
      <c r="J58" s="247">
        <v>0.13500000000000001</v>
      </c>
      <c r="K58" s="247">
        <v>0.14899999999999999</v>
      </c>
      <c r="L58" s="247">
        <v>0.13200000000000001</v>
      </c>
      <c r="M58" s="247">
        <v>0.10199999999999999</v>
      </c>
      <c r="N58" s="247">
        <v>5.8999999999999997E-2</v>
      </c>
    </row>
    <row r="59" spans="1:14" s="179" customFormat="1">
      <c r="A59" s="38"/>
      <c r="B59" s="38" t="s">
        <v>24</v>
      </c>
      <c r="C59" s="247">
        <v>0.03</v>
      </c>
      <c r="D59" s="247">
        <v>3.1E-2</v>
      </c>
      <c r="E59" s="247">
        <v>3.2000000000000001E-2</v>
      </c>
      <c r="F59" s="247">
        <v>3.9E-2</v>
      </c>
      <c r="G59" s="247">
        <v>3.7999999999999999E-2</v>
      </c>
      <c r="H59" s="247">
        <v>3.3000000000000002E-2</v>
      </c>
      <c r="I59" s="247">
        <v>0.156</v>
      </c>
      <c r="J59" s="247">
        <v>0.14199999999999999</v>
      </c>
      <c r="K59" s="247">
        <v>0.154</v>
      </c>
      <c r="L59" s="247">
        <v>0.129</v>
      </c>
      <c r="M59" s="247">
        <v>9.9000000000000005E-2</v>
      </c>
      <c r="N59" s="247">
        <v>5.7000000000000002E-2</v>
      </c>
    </row>
    <row r="60" spans="1:14" s="179" customFormat="1">
      <c r="A60" s="38"/>
      <c r="B60" s="38" t="s">
        <v>19</v>
      </c>
      <c r="C60" s="247">
        <v>2.7E-2</v>
      </c>
      <c r="D60" s="247">
        <v>2.7E-2</v>
      </c>
      <c r="E60" s="247">
        <v>2.8000000000000001E-2</v>
      </c>
      <c r="F60" s="247">
        <v>3.4000000000000002E-2</v>
      </c>
      <c r="G60" s="247">
        <v>3.3000000000000002E-2</v>
      </c>
      <c r="H60" s="247">
        <v>2.9000000000000001E-2</v>
      </c>
      <c r="I60" s="247">
        <v>0.13</v>
      </c>
      <c r="J60" s="247">
        <v>0.122</v>
      </c>
      <c r="K60" s="247">
        <v>0.13500000000000001</v>
      </c>
      <c r="L60" s="247">
        <v>0.115</v>
      </c>
      <c r="M60" s="247">
        <v>8.8999999999999996E-2</v>
      </c>
      <c r="N60" s="247">
        <v>0.05</v>
      </c>
    </row>
    <row r="61" spans="1:14" s="179" customFormat="1">
      <c r="A61" s="38"/>
      <c r="B61" s="38" t="s">
        <v>30</v>
      </c>
      <c r="C61" s="247">
        <v>3.4000000000000002E-2</v>
      </c>
      <c r="D61" s="247">
        <v>3.5999999999999997E-2</v>
      </c>
      <c r="E61" s="247">
        <v>3.7999999999999999E-2</v>
      </c>
      <c r="F61" s="247">
        <v>4.8000000000000001E-2</v>
      </c>
      <c r="G61" s="247">
        <v>4.5999999999999999E-2</v>
      </c>
      <c r="H61" s="247">
        <v>0.04</v>
      </c>
      <c r="I61" s="247">
        <v>0.17299999999999999</v>
      </c>
      <c r="J61" s="247">
        <v>0.156</v>
      </c>
      <c r="K61" s="247">
        <v>0.16600000000000001</v>
      </c>
      <c r="L61" s="247">
        <v>0.13500000000000001</v>
      </c>
      <c r="M61" s="247">
        <v>0.10299999999999999</v>
      </c>
      <c r="N61" s="247">
        <v>5.8000000000000003E-2</v>
      </c>
    </row>
    <row r="62" spans="1:14" s="179" customFormat="1">
      <c r="A62" s="38"/>
      <c r="B62" s="38" t="s">
        <v>37</v>
      </c>
      <c r="C62" s="247">
        <v>4.1000000000000002E-2</v>
      </c>
      <c r="D62" s="247">
        <v>4.1000000000000002E-2</v>
      </c>
      <c r="E62" s="247">
        <v>4.2999999999999997E-2</v>
      </c>
      <c r="F62" s="247">
        <v>5.3999999999999999E-2</v>
      </c>
      <c r="G62" s="247">
        <v>5.0999999999999997E-2</v>
      </c>
      <c r="H62" s="247">
        <v>4.5999999999999999E-2</v>
      </c>
      <c r="I62" s="247">
        <v>0.19800000000000001</v>
      </c>
      <c r="J62" s="247">
        <v>0.188</v>
      </c>
      <c r="K62" s="247">
        <v>0.20599999999999999</v>
      </c>
      <c r="L62" s="247">
        <v>0.182</v>
      </c>
      <c r="M62" s="247">
        <v>0.14399999999999999</v>
      </c>
      <c r="N62" s="247">
        <v>8.5999999999999993E-2</v>
      </c>
    </row>
    <row r="63" spans="1:14" s="179" customFormat="1">
      <c r="A63" s="38"/>
      <c r="B63" s="38" t="s">
        <v>34</v>
      </c>
      <c r="C63" s="247">
        <v>4.7E-2</v>
      </c>
      <c r="D63" s="247">
        <v>4.7E-2</v>
      </c>
      <c r="E63" s="247">
        <v>5.2999999999999999E-2</v>
      </c>
      <c r="F63" s="247">
        <v>6.2E-2</v>
      </c>
      <c r="G63" s="247">
        <v>5.8000000000000003E-2</v>
      </c>
      <c r="H63" s="247">
        <v>5.0999999999999997E-2</v>
      </c>
      <c r="I63" s="247">
        <v>0.14399999999999999</v>
      </c>
      <c r="J63" s="247">
        <v>0.13300000000000001</v>
      </c>
      <c r="K63" s="247">
        <v>0.14899999999999999</v>
      </c>
      <c r="L63" s="247">
        <v>0.13700000000000001</v>
      </c>
      <c r="M63" s="247">
        <v>0.107</v>
      </c>
      <c r="N63" s="247">
        <v>6.2E-2</v>
      </c>
    </row>
    <row r="64" spans="1:14" s="179" customFormat="1">
      <c r="A64" s="38"/>
      <c r="B64" s="38" t="s">
        <v>20</v>
      </c>
      <c r="C64" s="247">
        <v>2.9000000000000001E-2</v>
      </c>
      <c r="D64" s="247">
        <v>2.9000000000000001E-2</v>
      </c>
      <c r="E64" s="247">
        <v>0.03</v>
      </c>
      <c r="F64" s="247">
        <v>3.5999999999999997E-2</v>
      </c>
      <c r="G64" s="247">
        <v>3.5000000000000003E-2</v>
      </c>
      <c r="H64" s="247">
        <v>3.1E-2</v>
      </c>
      <c r="I64" s="247">
        <v>0.124</v>
      </c>
      <c r="J64" s="247">
        <v>0.11799999999999999</v>
      </c>
      <c r="K64" s="247">
        <v>0.13200000000000001</v>
      </c>
      <c r="L64" s="247">
        <v>0.11600000000000001</v>
      </c>
      <c r="M64" s="247">
        <v>8.8999999999999996E-2</v>
      </c>
      <c r="N64" s="247">
        <v>5.0999999999999997E-2</v>
      </c>
    </row>
    <row r="65" spans="1:17" s="179" customFormat="1">
      <c r="A65" s="38"/>
      <c r="B65" s="38" t="s">
        <v>21</v>
      </c>
      <c r="C65" s="247">
        <v>3.2000000000000001E-2</v>
      </c>
      <c r="D65" s="247">
        <v>3.2000000000000001E-2</v>
      </c>
      <c r="E65" s="247">
        <v>3.5999999999999997E-2</v>
      </c>
      <c r="F65" s="247">
        <v>4.5999999999999999E-2</v>
      </c>
      <c r="G65" s="247">
        <v>4.3999999999999997E-2</v>
      </c>
      <c r="H65" s="247">
        <v>3.9E-2</v>
      </c>
      <c r="I65" s="247">
        <v>0.17100000000000001</v>
      </c>
      <c r="J65" s="247">
        <v>0.15</v>
      </c>
      <c r="K65" s="247">
        <v>0.158</v>
      </c>
      <c r="L65" s="247">
        <v>0.13400000000000001</v>
      </c>
      <c r="M65" s="247">
        <v>0.10299999999999999</v>
      </c>
      <c r="N65" s="247">
        <v>5.7000000000000002E-2</v>
      </c>
    </row>
    <row r="66" spans="1:17" s="179" customFormat="1">
      <c r="A66" s="38"/>
      <c r="B66" s="38" t="s">
        <v>28</v>
      </c>
      <c r="C66" s="247">
        <v>3.5999999999999997E-2</v>
      </c>
      <c r="D66" s="247">
        <v>3.5000000000000003E-2</v>
      </c>
      <c r="E66" s="247">
        <v>3.6999999999999998E-2</v>
      </c>
      <c r="F66" s="247">
        <v>4.4999999999999998E-2</v>
      </c>
      <c r="G66" s="247">
        <v>4.2999999999999997E-2</v>
      </c>
      <c r="H66" s="247">
        <v>3.9E-2</v>
      </c>
      <c r="I66" s="247">
        <v>0.154</v>
      </c>
      <c r="J66" s="247">
        <v>0.14799999999999999</v>
      </c>
      <c r="K66" s="247">
        <v>0.16400000000000001</v>
      </c>
      <c r="L66" s="247">
        <v>0.14599999999999999</v>
      </c>
      <c r="M66" s="247">
        <v>0.114</v>
      </c>
      <c r="N66" s="247">
        <v>6.8000000000000005E-2</v>
      </c>
    </row>
    <row r="67" spans="1:17" s="179" customFormat="1">
      <c r="A67" s="38"/>
      <c r="B67" s="38" t="s">
        <v>27</v>
      </c>
      <c r="C67" s="247">
        <v>0.03</v>
      </c>
      <c r="D67" s="247">
        <v>3.1E-2</v>
      </c>
      <c r="E67" s="247">
        <v>3.4000000000000002E-2</v>
      </c>
      <c r="F67" s="247">
        <v>4.3999999999999997E-2</v>
      </c>
      <c r="G67" s="247">
        <v>4.2000000000000003E-2</v>
      </c>
      <c r="H67" s="247">
        <v>3.5999999999999997E-2</v>
      </c>
      <c r="I67" s="247">
        <v>0.14399999999999999</v>
      </c>
      <c r="J67" s="247">
        <v>0.127</v>
      </c>
      <c r="K67" s="247">
        <v>0.13800000000000001</v>
      </c>
      <c r="L67" s="247">
        <v>0.121</v>
      </c>
      <c r="M67" s="247">
        <v>9.1999999999999998E-2</v>
      </c>
      <c r="N67" s="247">
        <v>5.1999999999999998E-2</v>
      </c>
    </row>
    <row r="68" spans="1:17" s="179" customFormat="1">
      <c r="A68" s="38"/>
      <c r="B68" s="44" t="s">
        <v>53</v>
      </c>
      <c r="C68" s="248">
        <v>3.4000000000000002E-2</v>
      </c>
      <c r="D68" s="248">
        <v>3.5000000000000003E-2</v>
      </c>
      <c r="E68" s="248">
        <v>3.5999999999999997E-2</v>
      </c>
      <c r="F68" s="248">
        <v>4.3999999999999997E-2</v>
      </c>
      <c r="G68" s="248">
        <v>4.2000000000000003E-2</v>
      </c>
      <c r="H68" s="248">
        <v>3.6999999999999998E-2</v>
      </c>
      <c r="I68" s="248">
        <v>0.159</v>
      </c>
      <c r="J68" s="248">
        <v>0.151</v>
      </c>
      <c r="K68" s="248">
        <v>0.16600000000000001</v>
      </c>
      <c r="L68" s="248">
        <v>0.14399999999999999</v>
      </c>
      <c r="M68" s="248">
        <v>0.111</v>
      </c>
      <c r="N68" s="248">
        <v>6.5000000000000002E-2</v>
      </c>
    </row>
    <row r="69" spans="1:17" s="179" customFormat="1">
      <c r="B69" s="42" t="s">
        <v>41</v>
      </c>
      <c r="C69" s="376">
        <v>0.04</v>
      </c>
      <c r="D69" s="376">
        <v>0.04</v>
      </c>
      <c r="E69" s="376">
        <v>4.1000000000000002E-2</v>
      </c>
      <c r="F69" s="376">
        <v>4.8000000000000001E-2</v>
      </c>
      <c r="G69" s="376">
        <v>4.5999999999999999E-2</v>
      </c>
      <c r="H69" s="376">
        <v>0.04</v>
      </c>
      <c r="I69" s="376">
        <v>0.16200000000000001</v>
      </c>
      <c r="J69" s="376">
        <v>0.152</v>
      </c>
      <c r="K69" s="376">
        <v>0.16600000000000001</v>
      </c>
      <c r="L69" s="376">
        <v>0.14499999999999999</v>
      </c>
      <c r="M69" s="376">
        <v>0.113</v>
      </c>
      <c r="N69" s="376">
        <v>6.5000000000000002E-2</v>
      </c>
    </row>
    <row r="70" spans="1:17" s="179" customFormat="1"/>
    <row r="71" spans="1:17" s="179" customFormat="1" ht="26.5" customHeight="1">
      <c r="A71" s="435" t="s">
        <v>180</v>
      </c>
      <c r="B71" s="435"/>
      <c r="C71" s="435"/>
      <c r="D71" s="435"/>
      <c r="E71" s="435"/>
      <c r="F71" s="435"/>
    </row>
    <row r="72" spans="1:17" s="179" customFormat="1">
      <c r="A72" s="435" t="s">
        <v>181</v>
      </c>
      <c r="B72" s="435"/>
      <c r="C72" s="435"/>
      <c r="D72" s="435"/>
      <c r="E72" s="435"/>
      <c r="F72" s="435"/>
    </row>
    <row r="73" spans="1:17" s="179" customFormat="1">
      <c r="A73" s="236"/>
      <c r="B73" s="236"/>
      <c r="C73" s="236"/>
      <c r="D73" s="236"/>
      <c r="E73" s="236"/>
      <c r="F73" s="236"/>
    </row>
    <row r="74" spans="1:17" s="70" customFormat="1">
      <c r="A74" s="223" t="s">
        <v>504</v>
      </c>
      <c r="B74" s="224"/>
      <c r="C74" s="224"/>
      <c r="D74" s="224"/>
      <c r="E74" s="224"/>
      <c r="F74" s="224"/>
    </row>
    <row r="75" spans="1:17" s="179" customFormat="1">
      <c r="A75" s="236"/>
      <c r="B75" s="236"/>
      <c r="C75" s="236"/>
      <c r="D75" s="236"/>
      <c r="E75" s="236"/>
      <c r="F75" s="236"/>
    </row>
    <row r="76" spans="1:17" s="179" customFormat="1">
      <c r="A76" s="236"/>
      <c r="C76" s="324"/>
      <c r="D76" s="447">
        <v>2019</v>
      </c>
      <c r="E76" s="447"/>
      <c r="F76" s="447"/>
      <c r="G76" s="447">
        <v>2020</v>
      </c>
      <c r="H76" s="447"/>
      <c r="I76" s="447"/>
      <c r="J76" s="447"/>
      <c r="K76" s="447"/>
      <c r="L76" s="447"/>
      <c r="M76" s="447"/>
      <c r="N76" s="447"/>
      <c r="O76" s="447"/>
    </row>
    <row r="77" spans="1:17" s="179" customFormat="1">
      <c r="A77" s="236"/>
      <c r="C77" s="64" t="s">
        <v>182</v>
      </c>
      <c r="D77" s="64" t="s">
        <v>172</v>
      </c>
      <c r="E77" s="64" t="s">
        <v>173</v>
      </c>
      <c r="F77" s="64" t="s">
        <v>174</v>
      </c>
      <c r="G77" s="40" t="s">
        <v>175</v>
      </c>
      <c r="H77" s="64" t="s">
        <v>176</v>
      </c>
      <c r="I77" s="64" t="s">
        <v>177</v>
      </c>
      <c r="J77" s="64" t="s">
        <v>178</v>
      </c>
      <c r="K77" s="40" t="s">
        <v>179</v>
      </c>
      <c r="L77" s="287" t="s">
        <v>168</v>
      </c>
      <c r="M77" s="287" t="s">
        <v>169</v>
      </c>
      <c r="N77" s="40" t="s">
        <v>170</v>
      </c>
      <c r="O77" s="287" t="s">
        <v>171</v>
      </c>
      <c r="P77" s="287" t="s">
        <v>70</v>
      </c>
      <c r="Q77" s="287" t="s">
        <v>377</v>
      </c>
    </row>
    <row r="78" spans="1:17" s="4" customFormat="1">
      <c r="A78" s="235"/>
      <c r="B78" s="330" t="s">
        <v>18</v>
      </c>
      <c r="C78" s="377">
        <v>0.04</v>
      </c>
      <c r="D78" s="247">
        <v>2.5999999999999999E-2</v>
      </c>
      <c r="E78" s="247">
        <v>2.5999999999999999E-2</v>
      </c>
      <c r="F78" s="247">
        <v>2.7E-2</v>
      </c>
      <c r="G78" s="247">
        <v>3.5000000000000003E-2</v>
      </c>
      <c r="H78" s="247">
        <v>3.4000000000000002E-2</v>
      </c>
      <c r="I78" s="247">
        <v>2.9000000000000001E-2</v>
      </c>
      <c r="J78" s="247">
        <v>0.123</v>
      </c>
      <c r="K78" s="247">
        <v>0.113</v>
      </c>
      <c r="L78" s="247">
        <v>0.124</v>
      </c>
      <c r="M78" s="247">
        <v>0.107</v>
      </c>
      <c r="N78" s="247">
        <v>8.1000000000000003E-2</v>
      </c>
      <c r="O78" s="247">
        <v>4.4999999999999998E-2</v>
      </c>
      <c r="P78" s="377"/>
      <c r="Q78" s="247">
        <v>5.5E-2</v>
      </c>
    </row>
    <row r="79" spans="1:17" s="179" customFormat="1">
      <c r="A79" s="236"/>
      <c r="B79" s="330" t="s">
        <v>19</v>
      </c>
      <c r="C79" s="377">
        <v>4.2000000000000003E-2</v>
      </c>
      <c r="D79" s="247">
        <v>2.7E-2</v>
      </c>
      <c r="E79" s="247">
        <v>2.7E-2</v>
      </c>
      <c r="F79" s="247">
        <v>2.8000000000000001E-2</v>
      </c>
      <c r="G79" s="247">
        <v>3.4000000000000002E-2</v>
      </c>
      <c r="H79" s="247">
        <v>3.3000000000000002E-2</v>
      </c>
      <c r="I79" s="247">
        <v>2.9000000000000001E-2</v>
      </c>
      <c r="J79" s="247">
        <v>0.13</v>
      </c>
      <c r="K79" s="247">
        <v>0.122</v>
      </c>
      <c r="L79" s="247">
        <v>0.13500000000000001</v>
      </c>
      <c r="M79" s="247">
        <v>0.115</v>
      </c>
      <c r="N79" s="247">
        <v>8.8999999999999996E-2</v>
      </c>
      <c r="O79" s="247">
        <v>0.05</v>
      </c>
      <c r="P79" s="377"/>
      <c r="Q79" s="247">
        <v>5.5E-2</v>
      </c>
    </row>
    <row r="80" spans="1:17" s="179" customFormat="1">
      <c r="A80" s="236"/>
      <c r="B80" s="330" t="s">
        <v>20</v>
      </c>
      <c r="C80" s="377">
        <v>4.3999999999999997E-2</v>
      </c>
      <c r="D80" s="247">
        <v>2.9000000000000001E-2</v>
      </c>
      <c r="E80" s="247">
        <v>2.9000000000000001E-2</v>
      </c>
      <c r="F80" s="247">
        <v>0.03</v>
      </c>
      <c r="G80" s="247">
        <v>3.5999999999999997E-2</v>
      </c>
      <c r="H80" s="247">
        <v>3.5000000000000003E-2</v>
      </c>
      <c r="I80" s="247">
        <v>3.1E-2</v>
      </c>
      <c r="J80" s="247">
        <v>0.124</v>
      </c>
      <c r="K80" s="247">
        <v>0.11799999999999999</v>
      </c>
      <c r="L80" s="247">
        <v>0.13200000000000001</v>
      </c>
      <c r="M80" s="247">
        <v>0.11600000000000001</v>
      </c>
      <c r="N80" s="247">
        <v>8.8999999999999996E-2</v>
      </c>
      <c r="O80" s="247">
        <v>5.0999999999999997E-2</v>
      </c>
      <c r="P80" s="377"/>
      <c r="Q80" s="247">
        <v>5.5E-2</v>
      </c>
    </row>
    <row r="81" spans="1:17" s="179" customFormat="1">
      <c r="A81" s="236"/>
      <c r="B81" s="330" t="s">
        <v>29</v>
      </c>
      <c r="C81" s="377">
        <v>4.4999999999999998E-2</v>
      </c>
      <c r="D81" s="247">
        <v>3.1E-2</v>
      </c>
      <c r="E81" s="247">
        <v>0.03</v>
      </c>
      <c r="F81" s="247">
        <v>3.1E-2</v>
      </c>
      <c r="G81" s="247">
        <v>3.9E-2</v>
      </c>
      <c r="H81" s="247">
        <v>3.5999999999999997E-2</v>
      </c>
      <c r="I81" s="247">
        <v>3.1E-2</v>
      </c>
      <c r="J81" s="247">
        <v>0.109</v>
      </c>
      <c r="K81" s="247">
        <v>0.106</v>
      </c>
      <c r="L81" s="247">
        <v>0.124</v>
      </c>
      <c r="M81" s="247">
        <v>0.114</v>
      </c>
      <c r="N81" s="247">
        <v>8.6999999999999994E-2</v>
      </c>
      <c r="O81" s="247">
        <v>5.0999999999999997E-2</v>
      </c>
      <c r="P81" s="377"/>
      <c r="Q81" s="247">
        <v>5.5E-2</v>
      </c>
    </row>
    <row r="82" spans="1:17" s="179" customFormat="1">
      <c r="A82" s="236"/>
      <c r="B82" s="330" t="s">
        <v>22</v>
      </c>
      <c r="C82" s="377">
        <v>4.5999999999999999E-2</v>
      </c>
      <c r="D82" s="247">
        <v>3.2000000000000001E-2</v>
      </c>
      <c r="E82" s="247">
        <v>3.2000000000000001E-2</v>
      </c>
      <c r="F82" s="247">
        <v>3.2000000000000001E-2</v>
      </c>
      <c r="G82" s="247">
        <v>3.9E-2</v>
      </c>
      <c r="H82" s="247">
        <v>3.6999999999999998E-2</v>
      </c>
      <c r="I82" s="247">
        <v>3.2000000000000001E-2</v>
      </c>
      <c r="J82" s="247">
        <v>0.13400000000000001</v>
      </c>
      <c r="K82" s="247">
        <v>0.127</v>
      </c>
      <c r="L82" s="247">
        <v>0.14000000000000001</v>
      </c>
      <c r="M82" s="247">
        <v>0.123</v>
      </c>
      <c r="N82" s="247">
        <v>9.2999999999999999E-2</v>
      </c>
      <c r="O82" s="247">
        <v>5.1999999999999998E-2</v>
      </c>
      <c r="P82" s="377"/>
      <c r="Q82" s="247">
        <v>5.5E-2</v>
      </c>
    </row>
    <row r="83" spans="1:17" s="179" customFormat="1">
      <c r="A83" s="236"/>
      <c r="B83" s="330" t="s">
        <v>25</v>
      </c>
      <c r="C83" s="377">
        <v>4.8000000000000001E-2</v>
      </c>
      <c r="D83" s="247">
        <v>0.03</v>
      </c>
      <c r="E83" s="247">
        <v>0.03</v>
      </c>
      <c r="F83" s="247">
        <v>0.03</v>
      </c>
      <c r="G83" s="247">
        <v>3.6999999999999998E-2</v>
      </c>
      <c r="H83" s="247">
        <v>3.5999999999999997E-2</v>
      </c>
      <c r="I83" s="247">
        <v>3.2000000000000001E-2</v>
      </c>
      <c r="J83" s="247">
        <v>0.14199999999999999</v>
      </c>
      <c r="K83" s="247">
        <v>0.13500000000000001</v>
      </c>
      <c r="L83" s="247">
        <v>0.14899999999999999</v>
      </c>
      <c r="M83" s="247">
        <v>0.13200000000000001</v>
      </c>
      <c r="N83" s="247">
        <v>0.10199999999999999</v>
      </c>
      <c r="O83" s="247">
        <v>5.8999999999999997E-2</v>
      </c>
      <c r="P83" s="377"/>
      <c r="Q83" s="247">
        <v>5.5E-2</v>
      </c>
    </row>
    <row r="84" spans="1:17" s="179" customFormat="1">
      <c r="A84" s="236"/>
      <c r="B84" s="330" t="s">
        <v>24</v>
      </c>
      <c r="C84" s="377">
        <v>4.8000000000000001E-2</v>
      </c>
      <c r="D84" s="247">
        <v>0.03</v>
      </c>
      <c r="E84" s="247">
        <v>3.1E-2</v>
      </c>
      <c r="F84" s="247">
        <v>3.2000000000000001E-2</v>
      </c>
      <c r="G84" s="247">
        <v>3.9E-2</v>
      </c>
      <c r="H84" s="247">
        <v>3.7999999999999999E-2</v>
      </c>
      <c r="I84" s="247">
        <v>3.3000000000000002E-2</v>
      </c>
      <c r="J84" s="247">
        <v>0.156</v>
      </c>
      <c r="K84" s="247">
        <v>0.14199999999999999</v>
      </c>
      <c r="L84" s="247">
        <v>0.154</v>
      </c>
      <c r="M84" s="247">
        <v>0.129</v>
      </c>
      <c r="N84" s="247">
        <v>9.9000000000000005E-2</v>
      </c>
      <c r="O84" s="247">
        <v>5.7000000000000002E-2</v>
      </c>
      <c r="P84" s="377"/>
      <c r="Q84" s="247">
        <v>5.5E-2</v>
      </c>
    </row>
    <row r="85" spans="1:17" s="179" customFormat="1">
      <c r="A85" s="236"/>
      <c r="B85" s="330" t="s">
        <v>27</v>
      </c>
      <c r="C85" s="377">
        <v>4.8000000000000001E-2</v>
      </c>
      <c r="D85" s="247">
        <v>0.03</v>
      </c>
      <c r="E85" s="247">
        <v>3.1E-2</v>
      </c>
      <c r="F85" s="247">
        <v>3.4000000000000002E-2</v>
      </c>
      <c r="G85" s="247">
        <v>4.3999999999999997E-2</v>
      </c>
      <c r="H85" s="247">
        <v>4.2000000000000003E-2</v>
      </c>
      <c r="I85" s="247">
        <v>3.5999999999999997E-2</v>
      </c>
      <c r="J85" s="247">
        <v>0.14399999999999999</v>
      </c>
      <c r="K85" s="247">
        <v>0.127</v>
      </c>
      <c r="L85" s="247">
        <v>0.13800000000000001</v>
      </c>
      <c r="M85" s="247">
        <v>0.121</v>
      </c>
      <c r="N85" s="247">
        <v>9.1999999999999998E-2</v>
      </c>
      <c r="O85" s="247">
        <v>5.1999999999999998E-2</v>
      </c>
      <c r="P85" s="377"/>
      <c r="Q85" s="247">
        <v>5.5E-2</v>
      </c>
    </row>
    <row r="86" spans="1:17" s="179" customFormat="1">
      <c r="A86" s="236"/>
      <c r="B86" s="330" t="s">
        <v>23</v>
      </c>
      <c r="C86" s="377">
        <v>0.05</v>
      </c>
      <c r="D86" s="247">
        <v>2.9000000000000001E-2</v>
      </c>
      <c r="E86" s="247">
        <v>2.8000000000000001E-2</v>
      </c>
      <c r="F86" s="247">
        <v>2.8000000000000001E-2</v>
      </c>
      <c r="G86" s="247">
        <v>3.5000000000000003E-2</v>
      </c>
      <c r="H86" s="247">
        <v>3.4000000000000002E-2</v>
      </c>
      <c r="I86" s="247">
        <v>0.03</v>
      </c>
      <c r="J86" s="247">
        <v>0.155</v>
      </c>
      <c r="K86" s="247">
        <v>0.14899999999999999</v>
      </c>
      <c r="L86" s="247">
        <v>0.16500000000000001</v>
      </c>
      <c r="M86" s="247">
        <v>0.14399999999999999</v>
      </c>
      <c r="N86" s="247">
        <v>0.112</v>
      </c>
      <c r="O86" s="247">
        <v>6.5000000000000002E-2</v>
      </c>
      <c r="P86" s="377"/>
      <c r="Q86" s="247">
        <v>5.5E-2</v>
      </c>
    </row>
    <row r="87" spans="1:17" s="179" customFormat="1">
      <c r="A87" s="236"/>
      <c r="B87" s="330" t="s">
        <v>612</v>
      </c>
      <c r="C87" s="377">
        <v>5.1999999999999998E-2</v>
      </c>
      <c r="D87" s="247">
        <v>3.5000000000000003E-2</v>
      </c>
      <c r="E87" s="247">
        <v>3.5999999999999997E-2</v>
      </c>
      <c r="F87" s="247">
        <v>3.7999999999999999E-2</v>
      </c>
      <c r="G87" s="247">
        <v>4.5999999999999999E-2</v>
      </c>
      <c r="H87" s="247">
        <v>4.2999999999999997E-2</v>
      </c>
      <c r="I87" s="247">
        <v>3.6999999999999998E-2</v>
      </c>
      <c r="J87" s="247">
        <v>0.158</v>
      </c>
      <c r="K87" s="247">
        <v>0.14499999999999999</v>
      </c>
      <c r="L87" s="247">
        <v>0.157</v>
      </c>
      <c r="M87" s="247">
        <v>0.13400000000000001</v>
      </c>
      <c r="N87" s="247">
        <v>0.10199999999999999</v>
      </c>
      <c r="O87" s="247">
        <v>5.7000000000000002E-2</v>
      </c>
      <c r="P87" s="377"/>
      <c r="Q87" s="247">
        <v>5.5E-2</v>
      </c>
    </row>
    <row r="88" spans="1:17" s="179" customFormat="1">
      <c r="A88" s="236"/>
      <c r="B88" s="330" t="s">
        <v>21</v>
      </c>
      <c r="C88" s="377">
        <v>5.1999999999999998E-2</v>
      </c>
      <c r="D88" s="247">
        <v>3.2000000000000001E-2</v>
      </c>
      <c r="E88" s="247">
        <v>3.2000000000000001E-2</v>
      </c>
      <c r="F88" s="247">
        <v>3.5999999999999997E-2</v>
      </c>
      <c r="G88" s="247">
        <v>4.5999999999999999E-2</v>
      </c>
      <c r="H88" s="247">
        <v>4.3999999999999997E-2</v>
      </c>
      <c r="I88" s="247">
        <v>3.9E-2</v>
      </c>
      <c r="J88" s="247">
        <v>0.17100000000000001</v>
      </c>
      <c r="K88" s="247">
        <v>0.15</v>
      </c>
      <c r="L88" s="247">
        <v>0.158</v>
      </c>
      <c r="M88" s="247">
        <v>0.13400000000000001</v>
      </c>
      <c r="N88" s="247">
        <v>0.10299999999999999</v>
      </c>
      <c r="O88" s="247">
        <v>5.7000000000000002E-2</v>
      </c>
      <c r="P88" s="377"/>
      <c r="Q88" s="247">
        <v>5.5E-2</v>
      </c>
    </row>
    <row r="89" spans="1:17" s="179" customFormat="1">
      <c r="A89" s="236"/>
      <c r="B89" s="330" t="s">
        <v>30</v>
      </c>
      <c r="C89" s="377">
        <v>5.2999999999999999E-2</v>
      </c>
      <c r="D89" s="247">
        <v>3.4000000000000002E-2</v>
      </c>
      <c r="E89" s="247">
        <v>3.5999999999999997E-2</v>
      </c>
      <c r="F89" s="247">
        <v>3.7999999999999999E-2</v>
      </c>
      <c r="G89" s="247">
        <v>4.8000000000000001E-2</v>
      </c>
      <c r="H89" s="247">
        <v>4.5999999999999999E-2</v>
      </c>
      <c r="I89" s="247">
        <v>0.04</v>
      </c>
      <c r="J89" s="247">
        <v>0.17299999999999999</v>
      </c>
      <c r="K89" s="247">
        <v>0.156</v>
      </c>
      <c r="L89" s="247">
        <v>0.16600000000000001</v>
      </c>
      <c r="M89" s="247">
        <v>0.13500000000000001</v>
      </c>
      <c r="N89" s="247">
        <v>0.10299999999999999</v>
      </c>
      <c r="O89" s="247">
        <v>5.8000000000000003E-2</v>
      </c>
      <c r="P89" s="377"/>
      <c r="Q89" s="247">
        <v>5.5E-2</v>
      </c>
    </row>
    <row r="90" spans="1:17" s="179" customFormat="1">
      <c r="A90" s="236"/>
      <c r="B90" s="286" t="s">
        <v>613</v>
      </c>
      <c r="D90" s="376">
        <v>0.04</v>
      </c>
      <c r="E90" s="376">
        <v>0.04</v>
      </c>
      <c r="F90" s="376">
        <v>4.1000000000000002E-2</v>
      </c>
      <c r="G90" s="376">
        <v>4.8000000000000001E-2</v>
      </c>
      <c r="H90" s="376">
        <v>4.5999999999999999E-2</v>
      </c>
      <c r="I90" s="376">
        <v>0.04</v>
      </c>
      <c r="J90" s="376">
        <v>0.16200000000000001</v>
      </c>
      <c r="K90" s="376">
        <v>0.152</v>
      </c>
      <c r="L90" s="376">
        <v>0.16600000000000001</v>
      </c>
      <c r="M90" s="376">
        <v>0.14499999999999999</v>
      </c>
      <c r="N90" s="376">
        <v>0.113</v>
      </c>
      <c r="O90" s="376">
        <v>6.5000000000000002E-2</v>
      </c>
      <c r="P90" s="378">
        <v>5.7000000000000002E-2</v>
      </c>
      <c r="Q90" s="376">
        <v>5.5E-2</v>
      </c>
    </row>
    <row r="91" spans="1:17" s="179" customFormat="1">
      <c r="A91" s="236"/>
      <c r="B91" s="330" t="s">
        <v>28</v>
      </c>
      <c r="C91" s="377">
        <v>5.7000000000000002E-2</v>
      </c>
      <c r="D91" s="247">
        <v>3.5999999999999997E-2</v>
      </c>
      <c r="E91" s="247">
        <v>3.5000000000000003E-2</v>
      </c>
      <c r="F91" s="247">
        <v>3.6999999999999998E-2</v>
      </c>
      <c r="G91" s="247">
        <v>4.4999999999999998E-2</v>
      </c>
      <c r="H91" s="247">
        <v>4.2999999999999997E-2</v>
      </c>
      <c r="I91" s="247">
        <v>3.9E-2</v>
      </c>
      <c r="J91" s="247">
        <v>0.154</v>
      </c>
      <c r="K91" s="247">
        <v>0.14799999999999999</v>
      </c>
      <c r="L91" s="247">
        <v>0.16400000000000001</v>
      </c>
      <c r="M91" s="247">
        <v>0.14599999999999999</v>
      </c>
      <c r="N91" s="247">
        <v>0.114</v>
      </c>
      <c r="O91" s="247">
        <v>6.8000000000000005E-2</v>
      </c>
      <c r="P91" s="377"/>
      <c r="Q91" s="247">
        <v>5.5E-2</v>
      </c>
    </row>
    <row r="92" spans="1:17" s="179" customFormat="1">
      <c r="A92" s="236"/>
      <c r="B92" s="330" t="s">
        <v>614</v>
      </c>
      <c r="C92" s="377">
        <v>5.7000000000000002E-2</v>
      </c>
      <c r="D92" s="247">
        <v>3.2000000000000001E-2</v>
      </c>
      <c r="E92" s="247">
        <v>3.2000000000000001E-2</v>
      </c>
      <c r="F92" s="247">
        <v>3.2000000000000001E-2</v>
      </c>
      <c r="G92" s="247">
        <v>3.7999999999999999E-2</v>
      </c>
      <c r="H92" s="247">
        <v>3.5999999999999997E-2</v>
      </c>
      <c r="I92" s="247">
        <v>3.3000000000000002E-2</v>
      </c>
      <c r="J92" s="247">
        <v>0.16</v>
      </c>
      <c r="K92" s="247">
        <v>0.158</v>
      </c>
      <c r="L92" s="247">
        <v>0.17799999999999999</v>
      </c>
      <c r="M92" s="247">
        <v>0.16</v>
      </c>
      <c r="N92" s="247">
        <v>0.126</v>
      </c>
      <c r="O92" s="247">
        <v>7.5999999999999998E-2</v>
      </c>
      <c r="P92" s="377"/>
      <c r="Q92" s="247">
        <v>5.5E-2</v>
      </c>
    </row>
    <row r="93" spans="1:17" s="179" customFormat="1">
      <c r="A93" s="236"/>
      <c r="B93" s="330" t="s">
        <v>34</v>
      </c>
      <c r="C93" s="377">
        <v>6.2E-2</v>
      </c>
      <c r="D93" s="247">
        <v>4.7E-2</v>
      </c>
      <c r="E93" s="247">
        <v>4.7E-2</v>
      </c>
      <c r="F93" s="247">
        <v>5.2999999999999999E-2</v>
      </c>
      <c r="G93" s="247">
        <v>6.2E-2</v>
      </c>
      <c r="H93" s="247">
        <v>5.8000000000000003E-2</v>
      </c>
      <c r="I93" s="247">
        <v>5.0999999999999997E-2</v>
      </c>
      <c r="J93" s="247">
        <v>0.14399999999999999</v>
      </c>
      <c r="K93" s="247">
        <v>0.13300000000000001</v>
      </c>
      <c r="L93" s="247">
        <v>0.14899999999999999</v>
      </c>
      <c r="M93" s="247">
        <v>0.13700000000000001</v>
      </c>
      <c r="N93" s="247">
        <v>0.107</v>
      </c>
      <c r="O93" s="247">
        <v>6.2E-2</v>
      </c>
      <c r="P93" s="377"/>
      <c r="Q93" s="247">
        <v>5.5E-2</v>
      </c>
    </row>
    <row r="94" spans="1:17" s="179" customFormat="1">
      <c r="A94" s="236"/>
      <c r="B94" s="330" t="s">
        <v>615</v>
      </c>
      <c r="C94" s="377">
        <v>6.9000000000000006E-2</v>
      </c>
      <c r="D94" s="247">
        <v>4.3999999999999997E-2</v>
      </c>
      <c r="E94" s="247">
        <v>4.3999999999999997E-2</v>
      </c>
      <c r="F94" s="247">
        <v>4.4999999999999998E-2</v>
      </c>
      <c r="G94" s="247">
        <v>5.2999999999999999E-2</v>
      </c>
      <c r="H94" s="247">
        <v>0.05</v>
      </c>
      <c r="I94" s="247">
        <v>4.5999999999999999E-2</v>
      </c>
      <c r="J94" s="247">
        <v>0.16800000000000001</v>
      </c>
      <c r="K94" s="247">
        <v>0.16600000000000001</v>
      </c>
      <c r="L94" s="247">
        <v>0.189</v>
      </c>
      <c r="M94" s="247">
        <v>0.17199999999999999</v>
      </c>
      <c r="N94" s="247">
        <v>0.13800000000000001</v>
      </c>
      <c r="O94" s="247">
        <v>8.4000000000000005E-2</v>
      </c>
      <c r="P94" s="377"/>
      <c r="Q94" s="247">
        <v>5.5E-2</v>
      </c>
    </row>
    <row r="95" spans="1:17" s="179" customFormat="1">
      <c r="A95" s="236"/>
      <c r="B95" s="330" t="s">
        <v>37</v>
      </c>
      <c r="C95" s="377">
        <v>7.0000000000000007E-2</v>
      </c>
      <c r="D95" s="247">
        <v>4.1000000000000002E-2</v>
      </c>
      <c r="E95" s="247">
        <v>4.1000000000000002E-2</v>
      </c>
      <c r="F95" s="247">
        <v>4.2999999999999997E-2</v>
      </c>
      <c r="G95" s="247">
        <v>5.3999999999999999E-2</v>
      </c>
      <c r="H95" s="247">
        <v>5.0999999999999997E-2</v>
      </c>
      <c r="I95" s="247">
        <v>4.5999999999999999E-2</v>
      </c>
      <c r="J95" s="247">
        <v>0.19800000000000001</v>
      </c>
      <c r="K95" s="247">
        <v>0.188</v>
      </c>
      <c r="L95" s="247">
        <v>0.20599999999999999</v>
      </c>
      <c r="M95" s="247">
        <v>0.182</v>
      </c>
      <c r="N95" s="247">
        <v>0.14399999999999999</v>
      </c>
      <c r="O95" s="247">
        <v>8.5999999999999993E-2</v>
      </c>
      <c r="P95" s="377"/>
      <c r="Q95" s="247">
        <v>5.5E-2</v>
      </c>
    </row>
    <row r="96" spans="1:17" s="4" customFormat="1">
      <c r="A96" s="235"/>
      <c r="B96" s="330" t="s">
        <v>616</v>
      </c>
      <c r="C96" s="377">
        <v>7.0999999999999994E-2</v>
      </c>
      <c r="D96" s="247">
        <v>0.05</v>
      </c>
      <c r="E96" s="247">
        <v>5.2999999999999999E-2</v>
      </c>
      <c r="F96" s="247">
        <v>0.06</v>
      </c>
      <c r="G96" s="247">
        <v>7.2999999999999995E-2</v>
      </c>
      <c r="H96" s="247">
        <v>6.8000000000000005E-2</v>
      </c>
      <c r="I96" s="247">
        <v>0.06</v>
      </c>
      <c r="J96" s="247">
        <v>0.16500000000000001</v>
      </c>
      <c r="K96" s="247">
        <v>0.151</v>
      </c>
      <c r="L96" s="247">
        <v>0.16700000000000001</v>
      </c>
      <c r="M96" s="247">
        <v>0.151</v>
      </c>
      <c r="N96" s="247">
        <v>0.115</v>
      </c>
      <c r="O96" s="247">
        <v>6.7000000000000004E-2</v>
      </c>
      <c r="P96" s="377"/>
      <c r="Q96" s="247">
        <v>5.5E-2</v>
      </c>
    </row>
    <row r="97" spans="1:20" s="179" customFormat="1">
      <c r="A97" s="236"/>
      <c r="B97" s="330" t="s">
        <v>35</v>
      </c>
      <c r="C97" s="377">
        <v>8.5000000000000006E-2</v>
      </c>
      <c r="D97" s="247">
        <v>4.8000000000000001E-2</v>
      </c>
      <c r="E97" s="247">
        <v>0.05</v>
      </c>
      <c r="F97" s="247">
        <v>5.5E-2</v>
      </c>
      <c r="G97" s="247">
        <v>6.8000000000000005E-2</v>
      </c>
      <c r="H97" s="247">
        <v>6.4000000000000001E-2</v>
      </c>
      <c r="I97" s="247">
        <v>5.7000000000000002E-2</v>
      </c>
      <c r="J97" s="247">
        <v>0.33800000000000002</v>
      </c>
      <c r="K97" s="247">
        <v>0.32500000000000001</v>
      </c>
      <c r="L97" s="247">
        <v>0.34399999999999997</v>
      </c>
      <c r="M97" s="247">
        <v>0.245</v>
      </c>
      <c r="N97" s="247">
        <v>0.17899999999999999</v>
      </c>
      <c r="O97" s="247">
        <v>0.10100000000000001</v>
      </c>
      <c r="P97" s="377"/>
      <c r="Q97" s="247">
        <v>5.5E-2</v>
      </c>
    </row>
    <row r="98" spans="1:20" s="179" customFormat="1">
      <c r="A98" s="236"/>
      <c r="B98" s="330" t="s">
        <v>542</v>
      </c>
      <c r="C98" s="377">
        <v>0.11700000000000001</v>
      </c>
      <c r="D98" s="247">
        <v>5.6000000000000001E-2</v>
      </c>
      <c r="E98" s="247">
        <v>8.6999999999999994E-2</v>
      </c>
      <c r="F98" s="247">
        <v>0.105</v>
      </c>
      <c r="G98" s="247">
        <v>0.13600000000000001</v>
      </c>
      <c r="H98" s="247">
        <v>0.121</v>
      </c>
      <c r="I98" s="247">
        <v>0.109</v>
      </c>
      <c r="J98" s="247">
        <v>0.26900000000000002</v>
      </c>
      <c r="K98" s="247">
        <v>0.22600000000000001</v>
      </c>
      <c r="L98" s="247">
        <v>0.20200000000000001</v>
      </c>
      <c r="M98" s="247">
        <v>0.153</v>
      </c>
      <c r="N98" s="247">
        <v>0.112</v>
      </c>
      <c r="O98" s="247">
        <v>6.8000000000000005E-2</v>
      </c>
      <c r="P98" s="377"/>
      <c r="Q98" s="247">
        <v>5.5E-2</v>
      </c>
    </row>
    <row r="99" spans="1:20" s="179" customFormat="1">
      <c r="A99" s="236"/>
      <c r="B99" s="269" t="s">
        <v>53</v>
      </c>
      <c r="C99" s="377">
        <v>5.5E-2</v>
      </c>
      <c r="D99" s="248">
        <v>3.4000000000000002E-2</v>
      </c>
      <c r="E99" s="248">
        <v>3.5000000000000003E-2</v>
      </c>
      <c r="F99" s="248">
        <v>3.5999999999999997E-2</v>
      </c>
      <c r="G99" s="248">
        <v>4.3999999999999997E-2</v>
      </c>
      <c r="H99" s="248">
        <v>4.2000000000000003E-2</v>
      </c>
      <c r="I99" s="248">
        <v>3.6999999999999998E-2</v>
      </c>
      <c r="J99" s="248">
        <v>0.159</v>
      </c>
      <c r="K99" s="248">
        <v>0.151</v>
      </c>
      <c r="L99" s="248">
        <v>0.16600000000000001</v>
      </c>
      <c r="M99" s="248">
        <v>0.14399999999999999</v>
      </c>
      <c r="N99" s="248">
        <v>0.111</v>
      </c>
      <c r="O99" s="248">
        <v>6.5000000000000002E-2</v>
      </c>
      <c r="P99" s="377"/>
      <c r="Q99" s="377"/>
    </row>
    <row r="100" spans="1:20" s="179" customFormat="1">
      <c r="A100" s="236"/>
      <c r="B100" s="44"/>
      <c r="C100" s="196"/>
      <c r="D100" s="45"/>
      <c r="E100" s="45"/>
      <c r="F100" s="45"/>
      <c r="G100" s="45"/>
      <c r="H100" s="45"/>
      <c r="I100" s="45"/>
      <c r="J100" s="45"/>
      <c r="K100" s="45"/>
      <c r="L100" s="45"/>
      <c r="M100" s="45"/>
      <c r="N100" s="45"/>
      <c r="O100" s="45"/>
    </row>
    <row r="101" spans="1:20" s="179" customFormat="1">
      <c r="A101" s="435" t="s">
        <v>180</v>
      </c>
      <c r="B101" s="435"/>
      <c r="C101" s="435"/>
      <c r="D101" s="435"/>
      <c r="E101" s="435"/>
      <c r="F101" s="435"/>
    </row>
    <row r="102" spans="1:20" s="179" customFormat="1">
      <c r="A102" s="435" t="s">
        <v>181</v>
      </c>
      <c r="B102" s="435"/>
      <c r="C102" s="435"/>
      <c r="D102" s="435"/>
      <c r="E102" s="435"/>
      <c r="F102" s="435"/>
    </row>
    <row r="103" spans="1:20" s="179" customFormat="1">
      <c r="A103" s="202"/>
      <c r="B103" s="202"/>
      <c r="C103" s="202"/>
      <c r="D103" s="202"/>
      <c r="E103" s="202"/>
      <c r="F103" s="202"/>
    </row>
    <row r="104" spans="1:20">
      <c r="A104" s="202"/>
      <c r="B104" s="202"/>
      <c r="C104" s="202"/>
      <c r="D104" s="202"/>
      <c r="E104" s="202"/>
      <c r="F104" s="202"/>
      <c r="G104" s="179"/>
      <c r="H104" s="179"/>
      <c r="I104" s="179"/>
      <c r="J104" s="179"/>
      <c r="K104" s="179"/>
      <c r="L104" s="179"/>
      <c r="M104" s="179"/>
      <c r="N104" s="179"/>
      <c r="O104" s="179"/>
      <c r="P104" s="179"/>
      <c r="Q104" s="179"/>
      <c r="R104" s="179"/>
      <c r="S104" s="179"/>
      <c r="T104" s="179"/>
    </row>
    <row r="105" spans="1:20" s="70" customFormat="1">
      <c r="A105" s="431" t="s">
        <v>505</v>
      </c>
      <c r="B105" s="431"/>
      <c r="C105" s="431"/>
      <c r="D105" s="431"/>
      <c r="E105" s="431"/>
      <c r="F105" s="431"/>
    </row>
    <row r="106" spans="1:20">
      <c r="A106" s="202"/>
      <c r="B106" s="202"/>
      <c r="C106" s="202"/>
      <c r="D106" s="202"/>
      <c r="E106" s="202"/>
      <c r="F106" s="202"/>
      <c r="G106" s="179"/>
      <c r="H106" s="179"/>
      <c r="I106" s="179"/>
      <c r="J106" s="179"/>
      <c r="K106" s="179"/>
      <c r="L106" s="179"/>
      <c r="M106" s="179"/>
      <c r="N106" s="179"/>
      <c r="O106" s="179"/>
      <c r="P106" s="179"/>
      <c r="Q106" s="179"/>
      <c r="R106" s="179"/>
      <c r="S106" s="179"/>
      <c r="T106" s="179"/>
    </row>
    <row r="107" spans="1:20">
      <c r="A107" s="37"/>
      <c r="B107" s="179"/>
      <c r="C107" s="446" t="s">
        <v>183</v>
      </c>
      <c r="D107" s="446"/>
      <c r="E107" s="446"/>
      <c r="F107" s="446"/>
      <c r="G107" s="71"/>
      <c r="H107" s="71"/>
      <c r="I107" s="71"/>
      <c r="J107" s="71"/>
      <c r="K107" s="71"/>
      <c r="L107" s="71"/>
      <c r="M107" s="71"/>
      <c r="N107" s="71"/>
      <c r="O107" s="179"/>
      <c r="P107" s="179"/>
      <c r="Q107" s="179"/>
      <c r="R107" s="179"/>
      <c r="S107" s="179"/>
      <c r="T107" s="179"/>
    </row>
    <row r="108" spans="1:20" ht="24">
      <c r="A108" s="37"/>
      <c r="B108" s="79"/>
      <c r="C108" t="s">
        <v>378</v>
      </c>
      <c r="D108" s="67" t="s">
        <v>184</v>
      </c>
      <c r="E108" s="67" t="s">
        <v>185</v>
      </c>
      <c r="F108" s="67" t="s">
        <v>186</v>
      </c>
      <c r="G108" s="67" t="s">
        <v>185</v>
      </c>
      <c r="H108" s="85" t="s">
        <v>379</v>
      </c>
      <c r="I108" s="85"/>
      <c r="J108" s="85"/>
      <c r="K108" s="85"/>
      <c r="L108" s="85"/>
      <c r="M108" s="85"/>
      <c r="N108" s="86"/>
      <c r="O108" s="83"/>
      <c r="P108" s="83"/>
      <c r="Q108" s="83"/>
      <c r="R108" s="83"/>
      <c r="S108" s="83"/>
      <c r="T108" s="84"/>
    </row>
    <row r="109" spans="1:20">
      <c r="A109" s="37"/>
      <c r="B109" s="330" t="s">
        <v>616</v>
      </c>
      <c r="D109" s="417">
        <v>48475</v>
      </c>
      <c r="E109" s="417">
        <v>6427</v>
      </c>
      <c r="F109" s="417">
        <v>37240</v>
      </c>
      <c r="G109" s="417">
        <v>5230</v>
      </c>
      <c r="H109" s="85"/>
      <c r="I109" s="85"/>
      <c r="J109" s="85"/>
      <c r="K109" s="85"/>
      <c r="L109" s="85"/>
      <c r="M109" s="85"/>
      <c r="N109" s="85"/>
      <c r="O109" s="83"/>
      <c r="P109" s="83"/>
      <c r="Q109" s="83"/>
      <c r="R109" s="83"/>
      <c r="S109" s="83"/>
      <c r="T109" s="83"/>
    </row>
    <row r="110" spans="1:20">
      <c r="A110" s="37"/>
      <c r="B110" s="330" t="s">
        <v>35</v>
      </c>
      <c r="D110" s="417">
        <v>50804</v>
      </c>
      <c r="E110" s="417">
        <v>1794</v>
      </c>
      <c r="F110" s="417">
        <v>42462</v>
      </c>
      <c r="G110" s="417">
        <v>3730</v>
      </c>
      <c r="H110" s="85"/>
      <c r="I110" s="85"/>
      <c r="J110" s="85"/>
      <c r="K110" s="85"/>
      <c r="L110" s="85"/>
      <c r="M110" s="85"/>
      <c r="N110" s="85"/>
      <c r="O110" s="83"/>
      <c r="P110" s="83"/>
      <c r="Q110" s="83"/>
      <c r="R110" s="83"/>
      <c r="S110" s="83"/>
      <c r="T110" s="83"/>
    </row>
    <row r="111" spans="1:20">
      <c r="A111" s="37"/>
      <c r="B111" s="330" t="s">
        <v>37</v>
      </c>
      <c r="D111" s="417">
        <v>51381</v>
      </c>
      <c r="E111" s="417">
        <v>1609</v>
      </c>
      <c r="F111" s="417">
        <v>44029</v>
      </c>
      <c r="G111" s="417">
        <v>3412</v>
      </c>
      <c r="H111" s="85"/>
      <c r="I111" s="85"/>
      <c r="J111" s="85"/>
      <c r="K111" s="85"/>
      <c r="L111" s="85"/>
      <c r="M111" s="85"/>
      <c r="N111" s="85"/>
      <c r="O111" s="83"/>
      <c r="P111" s="83"/>
      <c r="Q111" s="83"/>
      <c r="R111" s="83"/>
      <c r="S111" s="83"/>
      <c r="T111" s="83"/>
    </row>
    <row r="112" spans="1:20">
      <c r="A112" s="37"/>
      <c r="B112" s="330" t="s">
        <v>615</v>
      </c>
      <c r="D112" s="417">
        <v>55151</v>
      </c>
      <c r="E112" s="417">
        <v>2851</v>
      </c>
      <c r="F112" s="417">
        <v>49475</v>
      </c>
      <c r="G112" s="417">
        <v>2457</v>
      </c>
      <c r="H112" s="85"/>
      <c r="I112" s="85"/>
      <c r="J112" s="85"/>
      <c r="K112" s="85"/>
      <c r="L112" s="85"/>
      <c r="M112" s="85"/>
      <c r="N112" s="85"/>
      <c r="O112" s="83"/>
      <c r="P112" s="83"/>
      <c r="Q112" s="83"/>
      <c r="R112" s="83"/>
      <c r="S112" s="83"/>
      <c r="T112" s="83"/>
    </row>
    <row r="113" spans="1:20">
      <c r="A113" s="37"/>
      <c r="B113" s="330" t="s">
        <v>542</v>
      </c>
      <c r="D113" s="417">
        <v>55444</v>
      </c>
      <c r="E113" s="417">
        <v>6695</v>
      </c>
      <c r="F113" s="417">
        <v>56062</v>
      </c>
      <c r="G113" s="417">
        <v>9822</v>
      </c>
      <c r="H113" s="85"/>
      <c r="I113" s="85"/>
      <c r="J113" s="85"/>
      <c r="K113" s="85"/>
      <c r="L113" s="85"/>
      <c r="M113" s="85"/>
      <c r="N113" s="85"/>
      <c r="O113" s="83"/>
      <c r="P113" s="83"/>
      <c r="Q113" s="83"/>
      <c r="R113" s="83"/>
      <c r="S113" s="83"/>
      <c r="T113" s="83"/>
    </row>
    <row r="114" spans="1:20">
      <c r="A114" s="37"/>
      <c r="B114" s="330" t="s">
        <v>28</v>
      </c>
      <c r="D114" s="417">
        <v>57069</v>
      </c>
      <c r="E114" s="417">
        <v>4396</v>
      </c>
      <c r="F114" s="417">
        <v>50585</v>
      </c>
      <c r="G114" s="417">
        <v>2127</v>
      </c>
      <c r="H114" s="85"/>
      <c r="I114" s="85"/>
      <c r="J114" s="85"/>
      <c r="K114" s="85"/>
      <c r="L114" s="85"/>
      <c r="M114" s="85"/>
      <c r="N114" s="85"/>
      <c r="O114" s="83"/>
      <c r="P114" s="83"/>
      <c r="Q114" s="83"/>
      <c r="R114" s="83"/>
      <c r="S114" s="83"/>
      <c r="T114" s="83"/>
    </row>
    <row r="115" spans="1:20" s="282" customFormat="1">
      <c r="A115" s="415"/>
      <c r="B115" s="286" t="s">
        <v>613</v>
      </c>
      <c r="C115" s="290">
        <v>57290</v>
      </c>
      <c r="D115" s="290">
        <v>57290</v>
      </c>
      <c r="E115" s="290">
        <v>3944</v>
      </c>
      <c r="F115" s="290">
        <v>51083</v>
      </c>
      <c r="G115" s="290">
        <v>1542</v>
      </c>
      <c r="H115" s="290">
        <v>51083</v>
      </c>
      <c r="I115" s="87"/>
      <c r="J115" s="87"/>
      <c r="K115" s="87"/>
      <c r="L115" s="87"/>
      <c r="M115" s="87"/>
      <c r="N115" s="87"/>
      <c r="O115" s="416"/>
      <c r="P115" s="416"/>
      <c r="Q115" s="416"/>
      <c r="R115" s="416"/>
      <c r="S115" s="416"/>
      <c r="T115" s="416"/>
    </row>
    <row r="116" spans="1:20">
      <c r="A116" s="37"/>
      <c r="B116" s="330" t="s">
        <v>614</v>
      </c>
      <c r="D116" s="417">
        <v>61826</v>
      </c>
      <c r="E116" s="417">
        <v>1403</v>
      </c>
      <c r="F116" s="417">
        <v>53860</v>
      </c>
      <c r="G116" s="417">
        <v>3423</v>
      </c>
      <c r="H116" s="290"/>
      <c r="I116" s="85"/>
      <c r="J116" s="85"/>
      <c r="K116" s="85"/>
      <c r="L116" s="85"/>
      <c r="M116" s="85"/>
      <c r="N116" s="85"/>
      <c r="O116" s="83"/>
      <c r="P116" s="83"/>
      <c r="Q116" s="83"/>
      <c r="R116" s="83"/>
      <c r="S116" s="83"/>
      <c r="T116" s="83"/>
    </row>
    <row r="117" spans="1:20">
      <c r="A117" s="37"/>
      <c r="B117" s="330" t="s">
        <v>22</v>
      </c>
      <c r="D117" s="190">
        <v>65618</v>
      </c>
      <c r="E117" s="190">
        <v>2857</v>
      </c>
      <c r="F117" s="190">
        <v>56292</v>
      </c>
      <c r="G117" s="190">
        <v>2189</v>
      </c>
      <c r="H117" s="85"/>
      <c r="I117" s="85"/>
      <c r="J117" s="85"/>
      <c r="K117" s="85"/>
      <c r="L117" s="85"/>
      <c r="M117" s="85"/>
      <c r="N117" s="85"/>
      <c r="O117" s="83"/>
      <c r="P117" s="83"/>
      <c r="Q117" s="83"/>
      <c r="R117" s="83"/>
      <c r="S117" s="83"/>
      <c r="T117" s="83"/>
    </row>
    <row r="118" spans="1:20">
      <c r="A118" s="37"/>
      <c r="B118" s="330" t="s">
        <v>29</v>
      </c>
      <c r="D118" s="417">
        <v>65744</v>
      </c>
      <c r="E118" s="417">
        <v>2525</v>
      </c>
      <c r="F118" s="417">
        <v>53136</v>
      </c>
      <c r="G118" s="417">
        <v>4129</v>
      </c>
      <c r="H118" s="85"/>
      <c r="I118" s="85"/>
      <c r="J118" s="85"/>
      <c r="K118" s="85"/>
      <c r="L118" s="85"/>
      <c r="M118" s="85"/>
      <c r="N118" s="85"/>
      <c r="O118" s="83"/>
      <c r="P118" s="83"/>
      <c r="Q118" s="83"/>
      <c r="R118" s="83"/>
      <c r="S118" s="83"/>
      <c r="T118" s="83"/>
    </row>
    <row r="119" spans="1:20">
      <c r="A119" s="37"/>
      <c r="B119" s="330" t="s">
        <v>34</v>
      </c>
      <c r="D119" s="417">
        <v>68365</v>
      </c>
      <c r="E119" s="417">
        <v>8183</v>
      </c>
      <c r="F119" s="417">
        <v>40948</v>
      </c>
      <c r="G119" s="417">
        <v>1758</v>
      </c>
      <c r="H119" s="85"/>
      <c r="I119" s="85"/>
      <c r="J119" s="85"/>
      <c r="K119" s="85"/>
      <c r="L119" s="85"/>
      <c r="M119" s="85"/>
      <c r="N119" s="85"/>
      <c r="O119" s="83"/>
      <c r="P119" s="83"/>
      <c r="Q119" s="83"/>
      <c r="R119" s="83"/>
      <c r="S119" s="83"/>
      <c r="T119" s="83"/>
    </row>
    <row r="120" spans="1:20">
      <c r="A120" s="37"/>
      <c r="B120" s="330" t="s">
        <v>30</v>
      </c>
      <c r="D120" s="417">
        <v>69262</v>
      </c>
      <c r="E120" s="417">
        <v>4690</v>
      </c>
      <c r="F120" s="417">
        <v>50334</v>
      </c>
      <c r="G120" s="417">
        <v>1872</v>
      </c>
      <c r="H120" s="85"/>
      <c r="I120" s="85"/>
      <c r="J120" s="85"/>
      <c r="K120" s="85"/>
      <c r="L120" s="85"/>
      <c r="M120" s="85"/>
      <c r="N120" s="85"/>
      <c r="O120" s="83"/>
      <c r="P120" s="83"/>
      <c r="Q120" s="83"/>
      <c r="R120" s="83"/>
      <c r="S120" s="83"/>
      <c r="T120" s="83"/>
    </row>
    <row r="121" spans="1:20">
      <c r="A121" s="37"/>
      <c r="B121" s="330" t="s">
        <v>25</v>
      </c>
      <c r="D121" s="417">
        <v>70126</v>
      </c>
      <c r="E121" s="417">
        <v>2863</v>
      </c>
      <c r="F121" s="417">
        <v>54272</v>
      </c>
      <c r="G121" s="417">
        <v>2658</v>
      </c>
      <c r="H121" s="85"/>
      <c r="I121" s="85"/>
      <c r="J121" s="85"/>
      <c r="K121" s="85"/>
      <c r="L121" s="85"/>
      <c r="M121" s="85"/>
      <c r="N121" s="85"/>
      <c r="O121" s="83"/>
      <c r="P121" s="83"/>
      <c r="Q121" s="83"/>
      <c r="R121" s="83"/>
      <c r="S121" s="83"/>
      <c r="T121" s="83"/>
    </row>
    <row r="122" spans="1:20">
      <c r="A122" s="37"/>
      <c r="B122" s="330" t="s">
        <v>612</v>
      </c>
      <c r="D122" s="417">
        <v>70376</v>
      </c>
      <c r="E122" s="417">
        <v>4281</v>
      </c>
      <c r="F122" s="417">
        <v>52376</v>
      </c>
      <c r="G122" s="417">
        <v>2726</v>
      </c>
      <c r="H122" s="85"/>
      <c r="I122" s="85"/>
      <c r="J122" s="85"/>
      <c r="K122" s="85"/>
      <c r="L122" s="85"/>
      <c r="M122" s="85"/>
      <c r="N122" s="85"/>
      <c r="O122" s="83"/>
      <c r="P122" s="83"/>
      <c r="Q122" s="83"/>
      <c r="R122" s="83"/>
      <c r="S122" s="83"/>
      <c r="T122" s="83"/>
    </row>
    <row r="123" spans="1:20">
      <c r="A123" s="37"/>
      <c r="B123" s="330" t="s">
        <v>27</v>
      </c>
      <c r="D123" s="417">
        <v>71622</v>
      </c>
      <c r="E123" s="417">
        <v>5088</v>
      </c>
      <c r="F123" s="417">
        <v>54780</v>
      </c>
      <c r="G123" s="417">
        <v>5463</v>
      </c>
      <c r="H123" s="85"/>
      <c r="I123" s="85"/>
      <c r="J123" s="85"/>
      <c r="K123" s="85"/>
      <c r="L123" s="85"/>
      <c r="M123" s="85"/>
      <c r="N123" s="85"/>
      <c r="O123" s="83"/>
      <c r="P123" s="83"/>
      <c r="Q123" s="83"/>
      <c r="R123" s="83"/>
      <c r="S123" s="83"/>
      <c r="T123" s="83"/>
    </row>
    <row r="124" spans="1:20">
      <c r="A124" s="37"/>
      <c r="B124" s="330" t="s">
        <v>21</v>
      </c>
      <c r="D124" s="417">
        <v>73782</v>
      </c>
      <c r="E124" s="417">
        <v>6215</v>
      </c>
      <c r="F124" s="417">
        <v>57163</v>
      </c>
      <c r="G124" s="417">
        <v>3028</v>
      </c>
      <c r="H124" s="87"/>
      <c r="I124" s="87"/>
      <c r="J124" s="87"/>
      <c r="K124" s="87"/>
      <c r="L124" s="87"/>
      <c r="M124" s="87"/>
      <c r="N124" s="87"/>
      <c r="O124" s="83"/>
      <c r="P124" s="83"/>
      <c r="Q124" s="83"/>
      <c r="R124" s="83"/>
      <c r="S124" s="83"/>
      <c r="T124" s="83"/>
    </row>
    <row r="125" spans="1:20">
      <c r="A125" s="37"/>
      <c r="B125" s="330" t="s">
        <v>23</v>
      </c>
      <c r="D125" s="417">
        <v>78131</v>
      </c>
      <c r="E125" s="417">
        <v>4920</v>
      </c>
      <c r="F125" s="417">
        <v>64035</v>
      </c>
      <c r="G125" s="417">
        <v>3484</v>
      </c>
      <c r="H125" s="85"/>
      <c r="I125" s="85"/>
      <c r="J125" s="85"/>
      <c r="K125" s="85"/>
      <c r="L125" s="85"/>
      <c r="M125" s="85"/>
      <c r="N125" s="85"/>
      <c r="O125" s="83"/>
      <c r="P125" s="83"/>
      <c r="Q125" s="83"/>
      <c r="R125" s="83"/>
      <c r="S125" s="83"/>
      <c r="T125" s="83"/>
    </row>
    <row r="126" spans="1:20">
      <c r="A126" s="37"/>
      <c r="B126" s="330" t="s">
        <v>24</v>
      </c>
      <c r="D126" s="417">
        <v>85136</v>
      </c>
      <c r="E126" s="417">
        <v>4935</v>
      </c>
      <c r="F126" s="417">
        <v>55707</v>
      </c>
      <c r="G126" s="417">
        <v>2395</v>
      </c>
      <c r="H126" s="85"/>
      <c r="I126" s="85"/>
      <c r="J126" s="85"/>
      <c r="K126" s="85"/>
      <c r="L126" s="85"/>
      <c r="M126" s="85"/>
      <c r="N126" s="85"/>
      <c r="O126" s="83"/>
      <c r="P126" s="83"/>
      <c r="Q126" s="83"/>
      <c r="R126" s="83"/>
      <c r="S126" s="83"/>
      <c r="T126" s="83"/>
    </row>
    <row r="127" spans="1:20">
      <c r="A127" s="37"/>
      <c r="B127" s="330" t="s">
        <v>18</v>
      </c>
      <c r="D127" s="418">
        <v>85139</v>
      </c>
      <c r="E127" s="418">
        <v>9202</v>
      </c>
      <c r="F127" s="418">
        <v>64846</v>
      </c>
      <c r="G127" s="418">
        <v>5772</v>
      </c>
      <c r="H127" s="85"/>
      <c r="I127" s="85"/>
      <c r="J127" s="85"/>
      <c r="K127" s="85"/>
      <c r="L127" s="85"/>
      <c r="M127" s="85"/>
      <c r="N127" s="85"/>
      <c r="O127" s="83"/>
      <c r="P127" s="83"/>
      <c r="Q127" s="83"/>
      <c r="R127" s="83"/>
      <c r="S127" s="83"/>
      <c r="T127" s="83"/>
    </row>
    <row r="128" spans="1:20">
      <c r="A128" s="37"/>
      <c r="B128" s="330" t="s">
        <v>20</v>
      </c>
      <c r="D128" s="417">
        <v>90100</v>
      </c>
      <c r="E128" s="417">
        <v>5202</v>
      </c>
      <c r="F128" s="417">
        <v>65402</v>
      </c>
      <c r="G128" s="417">
        <v>4644</v>
      </c>
      <c r="H128" s="85"/>
      <c r="I128" s="85"/>
      <c r="J128" s="85"/>
      <c r="K128" s="85"/>
      <c r="L128" s="85"/>
      <c r="M128" s="85"/>
      <c r="N128" s="85"/>
      <c r="O128" s="83"/>
      <c r="P128" s="83"/>
      <c r="Q128" s="83"/>
      <c r="R128" s="83"/>
      <c r="S128" s="83"/>
      <c r="T128" s="83"/>
    </row>
    <row r="129" spans="1:26">
      <c r="A129" s="37"/>
      <c r="B129" s="330" t="s">
        <v>19</v>
      </c>
      <c r="D129" s="417">
        <v>91140</v>
      </c>
      <c r="E129" s="417">
        <v>3039</v>
      </c>
      <c r="F129" s="417">
        <v>67965</v>
      </c>
      <c r="G129" s="417">
        <v>3783</v>
      </c>
      <c r="H129" s="85"/>
      <c r="I129" s="85"/>
      <c r="J129" s="85"/>
      <c r="K129" s="85"/>
      <c r="L129" s="85"/>
      <c r="M129" s="85"/>
      <c r="N129" s="85"/>
      <c r="O129" s="83"/>
      <c r="P129" s="83"/>
      <c r="Q129" s="83"/>
      <c r="R129" s="83"/>
      <c r="S129" s="83"/>
      <c r="T129" s="83"/>
    </row>
    <row r="131" spans="1:26" s="306" customFormat="1"/>
    <row r="132" spans="1:26" s="306" customFormat="1"/>
    <row r="133" spans="1:26" ht="26.5" customHeight="1">
      <c r="A133" s="435" t="s">
        <v>506</v>
      </c>
      <c r="B133" s="435"/>
      <c r="C133" s="435"/>
      <c r="D133" s="435"/>
      <c r="E133" s="435"/>
      <c r="F133" s="435"/>
      <c r="G133" s="179"/>
      <c r="H133" s="179"/>
      <c r="I133" s="179"/>
      <c r="J133" s="179"/>
      <c r="K133" s="179"/>
      <c r="L133" s="179"/>
      <c r="M133" s="179"/>
      <c r="N133" s="179"/>
      <c r="O133" s="179"/>
      <c r="P133" s="179"/>
      <c r="Q133" s="179"/>
      <c r="R133" s="179"/>
      <c r="S133" s="179"/>
      <c r="T133" s="179"/>
    </row>
    <row r="134" spans="1:26">
      <c r="A134" s="435" t="s">
        <v>187</v>
      </c>
      <c r="B134" s="435"/>
      <c r="C134" s="435"/>
      <c r="D134" s="435"/>
      <c r="E134" s="435"/>
      <c r="F134" s="435"/>
      <c r="G134" s="179"/>
      <c r="H134" s="179"/>
      <c r="I134" s="179"/>
      <c r="J134" s="179"/>
      <c r="K134" s="179"/>
      <c r="L134" s="179"/>
      <c r="M134" s="179"/>
      <c r="N134" s="179"/>
      <c r="O134" s="179"/>
      <c r="P134" s="179"/>
      <c r="Q134" s="179"/>
      <c r="R134" s="179"/>
      <c r="S134" s="179"/>
      <c r="T134" s="179"/>
    </row>
    <row r="135" spans="1:26" s="179" customFormat="1">
      <c r="A135" s="431" t="s">
        <v>360</v>
      </c>
      <c r="B135" s="431"/>
      <c r="C135" s="431"/>
      <c r="D135" s="431"/>
      <c r="E135" s="431"/>
      <c r="F135" s="431"/>
      <c r="G135" s="431"/>
      <c r="H135" s="431"/>
      <c r="I135" s="431"/>
      <c r="J135" s="70"/>
      <c r="K135" s="70"/>
      <c r="L135" s="70"/>
      <c r="M135" s="70"/>
      <c r="N135" s="70"/>
      <c r="O135" s="70"/>
      <c r="P135" s="70"/>
      <c r="Q135" s="70"/>
      <c r="R135" s="70"/>
      <c r="S135" s="70"/>
      <c r="T135" s="70"/>
      <c r="U135" s="70"/>
      <c r="V135" s="70"/>
      <c r="W135" s="70"/>
      <c r="X135" s="70"/>
      <c r="Y135" s="70"/>
      <c r="Z135" s="70"/>
    </row>
    <row r="136" spans="1:26" s="179" customFormat="1">
      <c r="A136" s="252"/>
      <c r="B136" s="252"/>
      <c r="C136" s="252"/>
      <c r="D136" s="252"/>
      <c r="E136" s="252"/>
      <c r="F136" s="252"/>
      <c r="G136" s="252"/>
      <c r="H136" s="252"/>
      <c r="I136" s="252"/>
      <c r="J136" s="4"/>
      <c r="K136" s="4"/>
      <c r="L136" s="4"/>
      <c r="M136" s="4"/>
      <c r="N136" s="4"/>
      <c r="O136" s="4"/>
      <c r="P136" s="4"/>
      <c r="Q136" s="4"/>
      <c r="R136" s="4"/>
      <c r="S136" s="4"/>
      <c r="T136" s="4"/>
      <c r="U136" s="4"/>
      <c r="V136" s="4"/>
      <c r="W136" s="4"/>
      <c r="X136" s="4"/>
      <c r="Y136" s="4"/>
      <c r="Z136" s="4"/>
    </row>
    <row r="137" spans="1:26" s="179" customFormat="1">
      <c r="A137" s="252"/>
      <c r="B137" s="252"/>
      <c r="C137" s="446" t="s">
        <v>183</v>
      </c>
      <c r="D137" s="446"/>
      <c r="E137" s="446"/>
      <c r="F137" s="446"/>
      <c r="G137" s="252"/>
      <c r="H137" s="252"/>
      <c r="I137" s="252"/>
      <c r="J137" s="4"/>
      <c r="K137" s="4"/>
      <c r="L137" s="4"/>
      <c r="M137" s="4"/>
      <c r="N137" s="4"/>
      <c r="O137" s="4"/>
      <c r="P137" s="4"/>
      <c r="Q137" s="4"/>
      <c r="R137" s="4"/>
      <c r="S137" s="4"/>
      <c r="T137" s="4"/>
      <c r="U137" s="4"/>
      <c r="V137" s="4"/>
      <c r="W137" s="4"/>
      <c r="X137" s="4"/>
      <c r="Y137" s="4"/>
      <c r="Z137" s="4"/>
    </row>
    <row r="138" spans="1:26" s="179" customFormat="1" ht="24">
      <c r="A138" s="252"/>
      <c r="B138" s="252"/>
      <c r="C138" s="253" t="s">
        <v>184</v>
      </c>
      <c r="D138" s="253" t="s">
        <v>185</v>
      </c>
      <c r="E138" s="253" t="s">
        <v>186</v>
      </c>
      <c r="F138" s="253" t="s">
        <v>185</v>
      </c>
      <c r="G138" s="252"/>
      <c r="H138" s="252"/>
      <c r="I138" s="252"/>
      <c r="J138" s="4"/>
      <c r="K138" s="4"/>
      <c r="L138" s="4"/>
      <c r="M138" s="4"/>
      <c r="N138" s="4"/>
      <c r="O138" s="4"/>
      <c r="P138" s="4"/>
      <c r="Q138" s="4"/>
      <c r="R138" s="4"/>
      <c r="S138" s="4"/>
      <c r="T138" s="4"/>
      <c r="U138" s="4"/>
      <c r="V138" s="4"/>
      <c r="W138" s="4"/>
      <c r="X138" s="4"/>
      <c r="Y138" s="4"/>
      <c r="Z138" s="4"/>
    </row>
    <row r="139" spans="1:26" s="179" customFormat="1">
      <c r="A139" s="251"/>
      <c r="B139" s="30" t="s">
        <v>32</v>
      </c>
      <c r="C139" s="225">
        <v>57290</v>
      </c>
      <c r="D139" s="225">
        <v>3944</v>
      </c>
      <c r="E139" s="225">
        <v>51803</v>
      </c>
      <c r="F139" s="225">
        <v>1542</v>
      </c>
    </row>
    <row r="140" spans="1:26" s="179" customFormat="1">
      <c r="A140" s="251"/>
      <c r="B140" s="79" t="s">
        <v>53</v>
      </c>
      <c r="C140" s="182">
        <v>67007</v>
      </c>
      <c r="D140" s="182">
        <v>603</v>
      </c>
      <c r="E140" s="182">
        <v>53810</v>
      </c>
      <c r="F140" s="182">
        <v>935</v>
      </c>
    </row>
    <row r="141" spans="1:26" s="179" customFormat="1">
      <c r="A141" s="251"/>
      <c r="B141" s="79" t="s">
        <v>57</v>
      </c>
      <c r="C141" s="182">
        <v>52989</v>
      </c>
      <c r="D141" s="182">
        <v>206</v>
      </c>
      <c r="E141" s="182">
        <v>43215</v>
      </c>
      <c r="F141" s="182">
        <v>182</v>
      </c>
    </row>
    <row r="142" spans="1:26" s="179" customFormat="1">
      <c r="A142" s="251"/>
      <c r="C142" s="329"/>
      <c r="D142" s="329"/>
      <c r="E142" s="329"/>
      <c r="F142" s="329"/>
    </row>
    <row r="143" spans="1:26" s="179" customFormat="1">
      <c r="A143" s="435" t="s">
        <v>506</v>
      </c>
      <c r="B143" s="435"/>
      <c r="C143" s="435"/>
      <c r="D143" s="435"/>
      <c r="E143" s="435"/>
      <c r="F143" s="435"/>
    </row>
    <row r="144" spans="1:26" s="254" customFormat="1">
      <c r="A144" s="435" t="s">
        <v>187</v>
      </c>
      <c r="B144" s="435"/>
      <c r="C144" s="435"/>
      <c r="D144" s="435"/>
      <c r="E144" s="435"/>
      <c r="F144" s="435"/>
    </row>
    <row r="145" spans="1:20" s="254" customFormat="1">
      <c r="A145" s="255"/>
      <c r="B145" s="255"/>
      <c r="C145" s="255"/>
      <c r="D145" s="255"/>
      <c r="E145" s="255"/>
      <c r="F145" s="255"/>
    </row>
    <row r="146" spans="1:20" s="306" customFormat="1">
      <c r="A146" s="314"/>
      <c r="B146" s="314"/>
      <c r="C146" s="314"/>
      <c r="D146" s="314"/>
      <c r="E146" s="314"/>
      <c r="F146" s="314"/>
    </row>
    <row r="147" spans="1:20" s="70" customFormat="1">
      <c r="A147" s="431" t="s">
        <v>351</v>
      </c>
      <c r="B147" s="431"/>
      <c r="C147" s="431"/>
      <c r="D147" s="431"/>
      <c r="E147" s="431"/>
      <c r="F147" s="431"/>
      <c r="G147" s="431"/>
      <c r="H147" s="431"/>
      <c r="I147" s="431"/>
    </row>
    <row r="148" spans="1:20">
      <c r="A148" s="179"/>
      <c r="B148" s="179"/>
      <c r="C148" s="179"/>
      <c r="D148" s="179"/>
      <c r="E148" s="179"/>
      <c r="F148" s="179"/>
      <c r="G148" s="179"/>
      <c r="H148" s="179"/>
      <c r="I148" s="179"/>
      <c r="J148" s="4"/>
      <c r="K148" s="4"/>
      <c r="L148" s="5"/>
      <c r="M148" s="5"/>
      <c r="N148" s="5"/>
      <c r="O148" s="5"/>
      <c r="P148" s="4"/>
      <c r="Q148" s="4"/>
      <c r="R148" s="4"/>
      <c r="S148" s="4"/>
      <c r="T148" s="4"/>
    </row>
    <row r="149" spans="1:20">
      <c r="A149" s="179"/>
      <c r="B149" s="179"/>
      <c r="C149" s="446" t="s">
        <v>183</v>
      </c>
      <c r="D149" s="446"/>
      <c r="E149" s="446"/>
      <c r="F149" s="446"/>
      <c r="G149" s="179"/>
      <c r="H149" s="179"/>
      <c r="I149" s="179"/>
      <c r="J149" s="4"/>
      <c r="K149" s="4"/>
      <c r="L149" s="5"/>
      <c r="M149" s="5"/>
      <c r="N149" s="5"/>
      <c r="O149" s="5"/>
      <c r="P149" s="4"/>
      <c r="Q149" s="4"/>
      <c r="R149" s="4"/>
      <c r="S149" s="4"/>
      <c r="T149" s="4"/>
    </row>
    <row r="150" spans="1:20" ht="24">
      <c r="A150" s="179"/>
      <c r="B150" s="1"/>
      <c r="C150" s="67" t="s">
        <v>184</v>
      </c>
      <c r="D150" s="67" t="s">
        <v>185</v>
      </c>
      <c r="E150" s="67" t="s">
        <v>186</v>
      </c>
      <c r="F150" s="67" t="s">
        <v>185</v>
      </c>
      <c r="G150" s="179"/>
      <c r="H150" s="179"/>
      <c r="I150" s="179"/>
      <c r="J150" s="179"/>
      <c r="K150" s="179"/>
      <c r="L150" s="10"/>
      <c r="M150" s="10"/>
      <c r="N150" s="10"/>
      <c r="O150" s="10"/>
      <c r="P150" s="179"/>
      <c r="Q150" s="179"/>
      <c r="R150" s="179"/>
      <c r="S150" s="179"/>
      <c r="T150" s="179"/>
    </row>
    <row r="151" spans="1:20">
      <c r="A151" s="179"/>
      <c r="B151" s="29">
        <v>2015</v>
      </c>
      <c r="C151" s="190">
        <v>52282</v>
      </c>
      <c r="D151" s="190">
        <v>2219</v>
      </c>
      <c r="E151" s="190">
        <v>46593</v>
      </c>
      <c r="F151" s="190">
        <v>1571</v>
      </c>
      <c r="G151" s="179"/>
      <c r="H151" s="179"/>
      <c r="I151" s="179"/>
      <c r="J151" s="179"/>
      <c r="K151" s="179"/>
      <c r="L151" s="10"/>
      <c r="M151" s="10"/>
      <c r="N151" s="10"/>
      <c r="O151" s="10"/>
      <c r="P151" s="179"/>
      <c r="Q151" s="179"/>
      <c r="R151" s="179"/>
      <c r="S151" s="179"/>
      <c r="T151" s="179"/>
    </row>
    <row r="152" spans="1:20">
      <c r="A152" s="179"/>
      <c r="B152" s="18">
        <v>2016</v>
      </c>
      <c r="C152" s="190">
        <v>55709</v>
      </c>
      <c r="D152" s="190">
        <v>2273</v>
      </c>
      <c r="E152" s="190">
        <v>46363</v>
      </c>
      <c r="F152" s="190">
        <v>2496</v>
      </c>
      <c r="G152" s="179"/>
      <c r="H152" s="179"/>
      <c r="I152" s="179"/>
      <c r="J152" s="179"/>
      <c r="K152" s="179"/>
      <c r="L152" s="10"/>
      <c r="M152" s="10"/>
      <c r="N152" s="10"/>
      <c r="O152" s="10"/>
      <c r="P152" s="179"/>
      <c r="Q152" s="179"/>
      <c r="R152" s="179"/>
      <c r="S152" s="179"/>
      <c r="T152" s="179"/>
    </row>
    <row r="153" spans="1:20">
      <c r="A153" s="179"/>
      <c r="B153" s="54">
        <v>2017</v>
      </c>
      <c r="C153" s="190">
        <v>56489</v>
      </c>
      <c r="D153" s="190">
        <v>1978</v>
      </c>
      <c r="E153" s="190">
        <v>49196</v>
      </c>
      <c r="F153" s="190">
        <v>2749</v>
      </c>
      <c r="G153" s="179"/>
      <c r="H153" s="179"/>
      <c r="I153" s="179"/>
      <c r="J153" s="179"/>
      <c r="K153" s="179"/>
      <c r="L153" s="10"/>
      <c r="M153" s="10"/>
      <c r="N153" s="10"/>
      <c r="O153" s="10"/>
      <c r="P153" s="179"/>
      <c r="Q153" s="179"/>
      <c r="R153" s="179"/>
      <c r="S153" s="179"/>
      <c r="T153" s="179"/>
    </row>
    <row r="154" spans="1:20">
      <c r="A154" s="179"/>
      <c r="B154" s="330">
        <v>2018</v>
      </c>
      <c r="C154" s="190">
        <v>60222</v>
      </c>
      <c r="D154" s="190">
        <v>3688</v>
      </c>
      <c r="E154" s="190">
        <v>46470</v>
      </c>
      <c r="F154" s="190">
        <v>2065</v>
      </c>
      <c r="G154" s="179"/>
      <c r="H154" s="179"/>
      <c r="I154" s="179"/>
      <c r="J154" s="179"/>
      <c r="K154" s="179"/>
      <c r="L154" s="10"/>
      <c r="M154" s="10"/>
      <c r="N154" s="10"/>
      <c r="O154" s="10"/>
      <c r="P154" s="179"/>
      <c r="Q154" s="179"/>
      <c r="R154" s="179"/>
      <c r="S154" s="179"/>
      <c r="T154" s="179"/>
    </row>
    <row r="155" spans="1:20">
      <c r="A155" s="179"/>
      <c r="B155" s="259">
        <v>2019</v>
      </c>
      <c r="C155" s="182">
        <v>57290</v>
      </c>
      <c r="D155" s="182">
        <v>3944</v>
      </c>
      <c r="E155" s="182">
        <v>51803</v>
      </c>
      <c r="F155" s="182">
        <v>1542</v>
      </c>
      <c r="G155" s="179"/>
      <c r="H155" s="179"/>
      <c r="I155" s="179"/>
      <c r="J155" s="179"/>
      <c r="K155" s="179"/>
      <c r="L155" s="10"/>
      <c r="M155" s="10"/>
      <c r="N155" s="10"/>
      <c r="O155" s="10"/>
      <c r="P155" s="179"/>
      <c r="Q155" s="179"/>
      <c r="R155" s="179"/>
      <c r="S155" s="179"/>
      <c r="T155" s="179"/>
    </row>
    <row r="157" spans="1:20" ht="26.5" customHeight="1">
      <c r="A157" s="435" t="s">
        <v>506</v>
      </c>
      <c r="B157" s="435"/>
      <c r="C157" s="435"/>
      <c r="D157" s="435"/>
      <c r="E157" s="435"/>
      <c r="F157" s="435"/>
    </row>
    <row r="158" spans="1:20">
      <c r="A158" s="435" t="s">
        <v>65</v>
      </c>
      <c r="B158" s="435"/>
      <c r="C158" s="435"/>
      <c r="D158" s="435"/>
      <c r="E158" s="435"/>
      <c r="F158" s="435"/>
    </row>
    <row r="159" spans="1:20" s="306" customFormat="1">
      <c r="A159" s="314"/>
      <c r="B159" s="314"/>
      <c r="C159" s="314"/>
      <c r="D159" s="314"/>
      <c r="E159" s="314"/>
      <c r="F159" s="314"/>
    </row>
    <row r="160" spans="1:20" s="306" customFormat="1">
      <c r="A160" s="314"/>
      <c r="B160" s="314"/>
      <c r="C160" s="314"/>
      <c r="D160" s="314"/>
      <c r="E160" s="314"/>
      <c r="F160" s="314"/>
    </row>
    <row r="162" spans="1:12" s="70" customFormat="1">
      <c r="A162" s="431" t="s">
        <v>507</v>
      </c>
      <c r="B162" s="431"/>
      <c r="C162" s="431"/>
      <c r="D162" s="431"/>
      <c r="E162" s="431"/>
      <c r="F162" s="431"/>
    </row>
    <row r="164" spans="1:12">
      <c r="A164" s="179"/>
      <c r="B164" s="179"/>
      <c r="C164" s="446" t="s">
        <v>183</v>
      </c>
      <c r="D164" s="446"/>
      <c r="E164" s="446"/>
      <c r="F164" s="446"/>
    </row>
    <row r="165" spans="1:12" ht="24">
      <c r="A165" s="179"/>
      <c r="B165" s="204"/>
      <c r="C165" s="67" t="s">
        <v>184</v>
      </c>
      <c r="D165" s="67" t="s">
        <v>185</v>
      </c>
      <c r="E165" s="67" t="s">
        <v>186</v>
      </c>
      <c r="F165" s="67" t="s">
        <v>185</v>
      </c>
    </row>
    <row r="166" spans="1:12" s="179" customFormat="1">
      <c r="A166" s="6" t="s">
        <v>363</v>
      </c>
      <c r="B166" s="329" t="s">
        <v>306</v>
      </c>
      <c r="C166" s="379">
        <v>133692</v>
      </c>
      <c r="D166" s="379">
        <v>8973</v>
      </c>
      <c r="E166" s="379">
        <v>77461</v>
      </c>
      <c r="F166" s="379">
        <v>12933</v>
      </c>
      <c r="I166" s="395"/>
      <c r="J166" s="395"/>
      <c r="K166" s="395"/>
      <c r="L166" s="395"/>
    </row>
    <row r="167" spans="1:12" s="179" customFormat="1">
      <c r="A167" s="6" t="s">
        <v>364</v>
      </c>
      <c r="B167" s="329" t="s">
        <v>321</v>
      </c>
      <c r="C167" s="379">
        <v>57784</v>
      </c>
      <c r="D167" s="379">
        <v>13001</v>
      </c>
      <c r="E167" s="379">
        <v>48830</v>
      </c>
      <c r="F167" s="379">
        <v>5832</v>
      </c>
      <c r="I167" s="395"/>
      <c r="J167" s="395"/>
      <c r="K167" s="395"/>
      <c r="L167" s="395"/>
    </row>
    <row r="168" spans="1:12" s="179" customFormat="1">
      <c r="A168" s="6" t="s">
        <v>365</v>
      </c>
      <c r="B168" s="330" t="s">
        <v>296</v>
      </c>
      <c r="C168" s="379">
        <v>32313</v>
      </c>
      <c r="D168" s="379">
        <v>2947</v>
      </c>
      <c r="E168" s="379">
        <v>31778</v>
      </c>
      <c r="F168" s="379">
        <v>1288</v>
      </c>
      <c r="I168" s="395"/>
      <c r="J168" s="395"/>
      <c r="K168" s="395"/>
      <c r="L168" s="395"/>
    </row>
    <row r="169" spans="1:12">
      <c r="B169" s="329" t="s">
        <v>317</v>
      </c>
      <c r="C169" s="379" t="s">
        <v>543</v>
      </c>
      <c r="D169" s="379" t="s">
        <v>208</v>
      </c>
      <c r="E169" s="379" t="s">
        <v>543</v>
      </c>
      <c r="F169" s="379" t="s">
        <v>208</v>
      </c>
      <c r="I169" s="395"/>
      <c r="J169" s="395"/>
      <c r="K169" s="395"/>
      <c r="L169" s="395"/>
    </row>
    <row r="170" spans="1:12">
      <c r="B170" s="329" t="s">
        <v>322</v>
      </c>
      <c r="C170" s="379" t="s">
        <v>543</v>
      </c>
      <c r="D170" s="379" t="s">
        <v>208</v>
      </c>
      <c r="E170" s="379" t="s">
        <v>543</v>
      </c>
      <c r="F170" s="379" t="s">
        <v>208</v>
      </c>
      <c r="I170" s="395"/>
      <c r="J170" s="395"/>
      <c r="K170" s="395"/>
      <c r="L170" s="395"/>
    </row>
    <row r="171" spans="1:12">
      <c r="B171" s="329" t="s">
        <v>306</v>
      </c>
      <c r="C171" s="379">
        <v>133692</v>
      </c>
      <c r="D171" s="379">
        <v>8973</v>
      </c>
      <c r="E171" s="379">
        <v>77461</v>
      </c>
      <c r="F171" s="379">
        <v>12933</v>
      </c>
      <c r="I171" s="395"/>
      <c r="J171" s="395"/>
      <c r="K171" s="395"/>
      <c r="L171" s="395"/>
    </row>
    <row r="172" spans="1:12">
      <c r="B172" s="329" t="s">
        <v>307</v>
      </c>
      <c r="C172" s="379">
        <v>95109</v>
      </c>
      <c r="D172" s="379">
        <v>14568</v>
      </c>
      <c r="E172" s="379">
        <v>59518</v>
      </c>
      <c r="F172" s="379">
        <v>5249</v>
      </c>
      <c r="I172" s="395"/>
      <c r="J172" s="395"/>
      <c r="K172" s="395"/>
      <c r="L172" s="395"/>
    </row>
    <row r="173" spans="1:12">
      <c r="B173" s="329" t="s">
        <v>323</v>
      </c>
      <c r="C173" s="379">
        <v>92037</v>
      </c>
      <c r="D173" s="379">
        <v>4763</v>
      </c>
      <c r="E173" s="379">
        <v>62857</v>
      </c>
      <c r="F173" s="379">
        <v>5632</v>
      </c>
      <c r="I173" s="395"/>
      <c r="J173" s="395"/>
      <c r="K173" s="395"/>
      <c r="L173" s="395"/>
    </row>
    <row r="174" spans="1:12">
      <c r="B174" s="29" t="s">
        <v>297</v>
      </c>
      <c r="C174" s="379">
        <v>80752</v>
      </c>
      <c r="D174" s="379">
        <v>5985</v>
      </c>
      <c r="E174" s="379">
        <v>63861</v>
      </c>
      <c r="F174" s="379">
        <v>4212</v>
      </c>
      <c r="I174" s="395"/>
      <c r="J174" s="395"/>
      <c r="K174" s="395"/>
      <c r="L174" s="395"/>
    </row>
    <row r="175" spans="1:12">
      <c r="B175" s="29" t="s">
        <v>325</v>
      </c>
      <c r="C175" s="379">
        <v>76324</v>
      </c>
      <c r="D175" s="379">
        <v>10758</v>
      </c>
      <c r="E175" s="379">
        <v>53320</v>
      </c>
      <c r="F175" s="379">
        <v>11548</v>
      </c>
      <c r="I175" s="395"/>
      <c r="J175" s="395"/>
      <c r="K175" s="395"/>
      <c r="L175" s="395"/>
    </row>
    <row r="176" spans="1:12">
      <c r="B176" s="329" t="s">
        <v>324</v>
      </c>
      <c r="C176" s="379">
        <v>70893</v>
      </c>
      <c r="D176" s="379">
        <v>16919</v>
      </c>
      <c r="E176" s="379">
        <v>44246</v>
      </c>
      <c r="F176" s="379">
        <v>7827</v>
      </c>
      <c r="I176" s="395"/>
      <c r="J176" s="395"/>
      <c r="K176" s="395"/>
      <c r="L176" s="395"/>
    </row>
    <row r="177" spans="2:12">
      <c r="B177" s="329" t="s">
        <v>305</v>
      </c>
      <c r="C177" s="379">
        <v>69184</v>
      </c>
      <c r="D177" s="379">
        <v>8134</v>
      </c>
      <c r="E177" s="379">
        <v>58512</v>
      </c>
      <c r="F177" s="379">
        <v>3639</v>
      </c>
      <c r="I177" s="395"/>
      <c r="J177" s="395"/>
      <c r="K177" s="395"/>
      <c r="L177" s="395"/>
    </row>
    <row r="178" spans="2:12">
      <c r="B178" s="29" t="s">
        <v>301</v>
      </c>
      <c r="C178" s="379">
        <v>68304</v>
      </c>
      <c r="D178" s="379">
        <v>5406</v>
      </c>
      <c r="E178" s="379">
        <v>54894</v>
      </c>
      <c r="F178" s="379">
        <v>6078</v>
      </c>
      <c r="I178" s="395"/>
      <c r="J178" s="395"/>
      <c r="K178" s="395"/>
      <c r="L178" s="395"/>
    </row>
    <row r="179" spans="2:12">
      <c r="B179" s="329" t="s">
        <v>302</v>
      </c>
      <c r="C179" s="379">
        <v>63681</v>
      </c>
      <c r="D179" s="379">
        <v>4818</v>
      </c>
      <c r="E179" s="379">
        <v>56696</v>
      </c>
      <c r="F179" s="379">
        <v>7859</v>
      </c>
      <c r="I179" s="395"/>
      <c r="J179" s="395"/>
      <c r="K179" s="395"/>
      <c r="L179" s="395"/>
    </row>
    <row r="180" spans="2:12">
      <c r="B180" s="329" t="s">
        <v>319</v>
      </c>
      <c r="C180" s="379">
        <v>62798</v>
      </c>
      <c r="D180" s="379">
        <v>15230</v>
      </c>
      <c r="E180" s="379">
        <v>46512</v>
      </c>
      <c r="F180" s="379">
        <v>4490</v>
      </c>
      <c r="I180" s="395"/>
      <c r="J180" s="395"/>
      <c r="K180" s="395"/>
      <c r="L180" s="395"/>
    </row>
    <row r="181" spans="2:12">
      <c r="B181" s="330" t="s">
        <v>291</v>
      </c>
      <c r="C181" s="379">
        <v>62056</v>
      </c>
      <c r="D181" s="379">
        <v>4478</v>
      </c>
      <c r="E181" s="379">
        <v>64250</v>
      </c>
      <c r="F181" s="379">
        <v>6631</v>
      </c>
      <c r="I181" s="395"/>
      <c r="J181" s="395"/>
      <c r="K181" s="395"/>
      <c r="L181" s="395"/>
    </row>
    <row r="182" spans="2:12">
      <c r="B182" s="179" t="s">
        <v>327</v>
      </c>
      <c r="C182" s="379">
        <v>60726</v>
      </c>
      <c r="D182" s="379">
        <v>9323</v>
      </c>
      <c r="E182" s="379">
        <v>41711</v>
      </c>
      <c r="F182" s="379">
        <v>5749</v>
      </c>
      <c r="I182" s="395"/>
      <c r="J182" s="395"/>
      <c r="K182" s="395"/>
      <c r="L182" s="395"/>
    </row>
    <row r="183" spans="2:12">
      <c r="B183" s="330" t="s">
        <v>293</v>
      </c>
      <c r="C183" s="379">
        <v>60685</v>
      </c>
      <c r="D183" s="379">
        <v>4703</v>
      </c>
      <c r="E183" s="379">
        <v>53774</v>
      </c>
      <c r="F183" s="379">
        <v>3700</v>
      </c>
      <c r="I183" s="395"/>
      <c r="J183" s="395"/>
      <c r="K183" s="395"/>
      <c r="L183" s="395"/>
    </row>
    <row r="184" spans="2:12">
      <c r="B184" s="179" t="s">
        <v>309</v>
      </c>
      <c r="C184" s="379">
        <v>60114</v>
      </c>
      <c r="D184" s="379">
        <v>7027</v>
      </c>
      <c r="E184" s="379">
        <v>48250</v>
      </c>
      <c r="F184" s="379">
        <v>7180</v>
      </c>
      <c r="I184" s="395"/>
      <c r="J184" s="395"/>
      <c r="K184" s="395"/>
      <c r="L184" s="395"/>
    </row>
    <row r="185" spans="2:12">
      <c r="B185" s="179" t="s">
        <v>313</v>
      </c>
      <c r="C185" s="379">
        <v>59643</v>
      </c>
      <c r="D185" s="379">
        <v>9945</v>
      </c>
      <c r="E185" s="379">
        <v>56296</v>
      </c>
      <c r="F185" s="379">
        <v>7341</v>
      </c>
      <c r="I185" s="395"/>
      <c r="J185" s="395"/>
      <c r="K185" s="395"/>
      <c r="L185" s="395"/>
    </row>
    <row r="186" spans="2:12">
      <c r="B186" s="179" t="s">
        <v>303</v>
      </c>
      <c r="C186" s="379">
        <v>59336</v>
      </c>
      <c r="D186" s="379">
        <v>3801</v>
      </c>
      <c r="E186" s="379">
        <v>50280</v>
      </c>
      <c r="F186" s="379">
        <v>3258</v>
      </c>
      <c r="I186" s="395"/>
      <c r="J186" s="395"/>
      <c r="K186" s="395"/>
      <c r="L186" s="395"/>
    </row>
    <row r="187" spans="2:12">
      <c r="B187" s="179" t="s">
        <v>321</v>
      </c>
      <c r="C187" s="379">
        <v>57784</v>
      </c>
      <c r="D187" s="379">
        <v>13001</v>
      </c>
      <c r="E187" s="379">
        <v>48830</v>
      </c>
      <c r="F187" s="379">
        <v>5832</v>
      </c>
      <c r="I187" s="395"/>
      <c r="J187" s="395"/>
      <c r="K187" s="395"/>
      <c r="L187" s="395"/>
    </row>
    <row r="188" spans="2:12">
      <c r="B188" s="179" t="s">
        <v>315</v>
      </c>
      <c r="C188" s="379">
        <v>57332</v>
      </c>
      <c r="D188" s="379">
        <v>4945</v>
      </c>
      <c r="E188" s="379">
        <v>43036</v>
      </c>
      <c r="F188" s="379">
        <v>3932</v>
      </c>
      <c r="I188" s="395"/>
      <c r="J188" s="395"/>
      <c r="K188" s="395"/>
      <c r="L188" s="395"/>
    </row>
    <row r="189" spans="2:12">
      <c r="B189" s="179" t="s">
        <v>326</v>
      </c>
      <c r="C189" s="379">
        <v>56855</v>
      </c>
      <c r="D189" s="379">
        <v>14513</v>
      </c>
      <c r="E189" s="379">
        <v>60000</v>
      </c>
      <c r="F189" s="379">
        <v>20077</v>
      </c>
      <c r="I189" s="395"/>
      <c r="J189" s="395"/>
      <c r="K189" s="395"/>
      <c r="L189" s="395"/>
    </row>
    <row r="190" spans="2:12">
      <c r="B190" s="330" t="s">
        <v>298</v>
      </c>
      <c r="C190" s="379">
        <v>56250</v>
      </c>
      <c r="D190" s="379">
        <v>1800</v>
      </c>
      <c r="E190" s="379">
        <v>31724</v>
      </c>
      <c r="F190" s="379">
        <v>6261</v>
      </c>
      <c r="I190" s="395"/>
      <c r="J190" s="395"/>
      <c r="K190" s="395"/>
      <c r="L190" s="395"/>
    </row>
    <row r="191" spans="2:12">
      <c r="B191" s="179" t="s">
        <v>316</v>
      </c>
      <c r="C191" s="379">
        <v>54408</v>
      </c>
      <c r="D191" s="379">
        <v>3737</v>
      </c>
      <c r="E191" s="379">
        <v>57061</v>
      </c>
      <c r="F191" s="379">
        <v>3273</v>
      </c>
      <c r="I191" s="395"/>
      <c r="J191" s="395"/>
      <c r="K191" s="395"/>
      <c r="L191" s="395"/>
    </row>
    <row r="192" spans="2:12">
      <c r="B192" s="179" t="s">
        <v>310</v>
      </c>
      <c r="C192" s="379">
        <v>53578</v>
      </c>
      <c r="D192" s="379">
        <v>6640</v>
      </c>
      <c r="E192" s="379">
        <v>43674</v>
      </c>
      <c r="F192" s="379">
        <v>4968</v>
      </c>
      <c r="I192" s="395"/>
      <c r="J192" s="395"/>
      <c r="K192" s="395"/>
      <c r="L192" s="395"/>
    </row>
    <row r="193" spans="1:12">
      <c r="B193" s="179" t="s">
        <v>304</v>
      </c>
      <c r="C193" s="379">
        <v>53531</v>
      </c>
      <c r="D193" s="379">
        <v>4816</v>
      </c>
      <c r="E193" s="379">
        <v>40740</v>
      </c>
      <c r="F193" s="379">
        <v>9315</v>
      </c>
      <c r="I193" s="395"/>
      <c r="J193" s="395"/>
      <c r="K193" s="395"/>
      <c r="L193" s="395"/>
    </row>
    <row r="194" spans="1:12">
      <c r="B194" s="330" t="s">
        <v>299</v>
      </c>
      <c r="C194" s="379">
        <v>53500</v>
      </c>
      <c r="D194" s="379">
        <v>15259</v>
      </c>
      <c r="E194" s="379">
        <v>53201</v>
      </c>
      <c r="F194" s="379">
        <v>2329</v>
      </c>
      <c r="I194" s="395"/>
      <c r="J194" s="395"/>
      <c r="K194" s="395"/>
      <c r="L194" s="395"/>
    </row>
    <row r="195" spans="1:12">
      <c r="B195" s="179" t="s">
        <v>318</v>
      </c>
      <c r="C195" s="379">
        <v>53196</v>
      </c>
      <c r="D195" s="379">
        <v>2698</v>
      </c>
      <c r="E195" s="379">
        <v>46019</v>
      </c>
      <c r="F195" s="379">
        <v>6324</v>
      </c>
      <c r="I195" s="395"/>
      <c r="J195" s="395"/>
      <c r="K195" s="395"/>
      <c r="L195" s="395"/>
    </row>
    <row r="196" spans="1:12">
      <c r="B196" s="330" t="s">
        <v>295</v>
      </c>
      <c r="C196" s="379">
        <v>50658</v>
      </c>
      <c r="D196" s="379">
        <v>15677</v>
      </c>
      <c r="E196" s="379">
        <v>37045</v>
      </c>
      <c r="F196" s="379">
        <v>14652</v>
      </c>
      <c r="I196" s="395"/>
      <c r="J196" s="395"/>
      <c r="K196" s="395"/>
      <c r="L196" s="395"/>
    </row>
    <row r="197" spans="1:12">
      <c r="A197" s="179"/>
      <c r="B197" s="330" t="s">
        <v>294</v>
      </c>
      <c r="C197" s="379">
        <v>49688</v>
      </c>
      <c r="D197" s="379">
        <v>5870</v>
      </c>
      <c r="E197" s="379">
        <v>43882</v>
      </c>
      <c r="F197" s="379">
        <v>5835</v>
      </c>
      <c r="I197" s="395"/>
      <c r="J197" s="395"/>
      <c r="K197" s="395"/>
      <c r="L197" s="395"/>
    </row>
    <row r="198" spans="1:12">
      <c r="A198" s="179"/>
      <c r="B198" s="179" t="s">
        <v>312</v>
      </c>
      <c r="C198" s="379">
        <v>49440</v>
      </c>
      <c r="D198" s="379">
        <v>3536</v>
      </c>
      <c r="E198" s="379">
        <v>46215</v>
      </c>
      <c r="F198" s="379">
        <v>6430</v>
      </c>
      <c r="I198" s="395"/>
      <c r="J198" s="395"/>
      <c r="K198" s="395"/>
      <c r="L198" s="395"/>
    </row>
    <row r="199" spans="1:12">
      <c r="B199" s="179" t="s">
        <v>314</v>
      </c>
      <c r="C199" s="379">
        <v>48745</v>
      </c>
      <c r="D199" s="379">
        <v>3341</v>
      </c>
      <c r="E199" s="379">
        <v>41530</v>
      </c>
      <c r="F199" s="379">
        <v>3565</v>
      </c>
      <c r="I199" s="395"/>
      <c r="J199" s="395"/>
      <c r="K199" s="395"/>
      <c r="L199" s="395"/>
    </row>
    <row r="200" spans="1:12">
      <c r="B200" s="179" t="s">
        <v>308</v>
      </c>
      <c r="C200" s="379">
        <v>47308</v>
      </c>
      <c r="D200" s="379">
        <v>12463</v>
      </c>
      <c r="E200" s="379">
        <v>32750</v>
      </c>
      <c r="F200" s="379">
        <v>5741</v>
      </c>
      <c r="I200" s="395"/>
      <c r="J200" s="395"/>
      <c r="K200" s="395"/>
      <c r="L200" s="395"/>
    </row>
    <row r="201" spans="1:12">
      <c r="B201" s="179" t="s">
        <v>320</v>
      </c>
      <c r="C201" s="379">
        <v>45375</v>
      </c>
      <c r="D201" s="379">
        <v>10885</v>
      </c>
      <c r="E201" s="379">
        <v>35156</v>
      </c>
      <c r="F201" s="379">
        <v>6909</v>
      </c>
      <c r="I201" s="395"/>
      <c r="J201" s="395"/>
      <c r="K201" s="395"/>
      <c r="L201" s="395"/>
    </row>
    <row r="202" spans="1:12">
      <c r="B202" s="330" t="s">
        <v>333</v>
      </c>
      <c r="C202" s="379">
        <v>43393</v>
      </c>
      <c r="D202" s="379">
        <v>6541</v>
      </c>
      <c r="E202" s="379">
        <v>50568</v>
      </c>
      <c r="F202" s="379">
        <v>10868</v>
      </c>
      <c r="I202" s="395"/>
      <c r="J202" s="395"/>
      <c r="K202" s="395"/>
      <c r="L202" s="395"/>
    </row>
    <row r="203" spans="1:12">
      <c r="B203" s="330" t="s">
        <v>300</v>
      </c>
      <c r="C203" s="379">
        <v>41823</v>
      </c>
      <c r="D203" s="379">
        <v>9911</v>
      </c>
      <c r="E203" s="379">
        <v>43092</v>
      </c>
      <c r="F203" s="379">
        <v>2296</v>
      </c>
    </row>
    <row r="204" spans="1:12">
      <c r="B204" s="179" t="s">
        <v>311</v>
      </c>
      <c r="C204" s="379">
        <v>41375</v>
      </c>
      <c r="D204" s="379">
        <v>5452</v>
      </c>
      <c r="E204" s="379">
        <v>40325</v>
      </c>
      <c r="F204" s="379">
        <v>5407</v>
      </c>
    </row>
    <row r="205" spans="1:12" s="179" customFormat="1">
      <c r="A205"/>
      <c r="B205" s="330" t="s">
        <v>296</v>
      </c>
      <c r="C205" s="379">
        <v>32313</v>
      </c>
      <c r="D205" s="379">
        <v>2947</v>
      </c>
      <c r="E205" s="379">
        <v>31778</v>
      </c>
      <c r="F205" s="379">
        <v>1288</v>
      </c>
      <c r="G205"/>
    </row>
    <row r="206" spans="1:12">
      <c r="C206" s="329"/>
      <c r="D206" s="329"/>
      <c r="E206" s="329"/>
      <c r="F206" s="329"/>
    </row>
    <row r="209" s="306" customFormat="1"/>
    <row r="240" spans="1:1">
      <c r="A240" s="179" t="s">
        <v>508</v>
      </c>
    </row>
    <row r="241" spans="1:1">
      <c r="A241" s="179" t="s">
        <v>338</v>
      </c>
    </row>
  </sheetData>
  <sortState ref="I166:L202">
    <sortCondition descending="1" ref="I166:I202"/>
  </sortState>
  <mergeCells count="30">
    <mergeCell ref="A162:F162"/>
    <mergeCell ref="C164:F164"/>
    <mergeCell ref="A71:F71"/>
    <mergeCell ref="A72:F72"/>
    <mergeCell ref="A143:F143"/>
    <mergeCell ref="D76:F76"/>
    <mergeCell ref="C149:F149"/>
    <mergeCell ref="A157:F157"/>
    <mergeCell ref="A158:F158"/>
    <mergeCell ref="C107:F107"/>
    <mergeCell ref="A133:F133"/>
    <mergeCell ref="A134:F134"/>
    <mergeCell ref="A147:I147"/>
    <mergeCell ref="A101:F101"/>
    <mergeCell ref="A102:F102"/>
    <mergeCell ref="A39:F39"/>
    <mergeCell ref="A40:F40"/>
    <mergeCell ref="A105:F105"/>
    <mergeCell ref="A43:F43"/>
    <mergeCell ref="A144:F144"/>
    <mergeCell ref="C137:F137"/>
    <mergeCell ref="C45:E45"/>
    <mergeCell ref="F45:N45"/>
    <mergeCell ref="G76:O76"/>
    <mergeCell ref="A135:I135"/>
    <mergeCell ref="A1:F1"/>
    <mergeCell ref="A28:F28"/>
    <mergeCell ref="A29:F29"/>
    <mergeCell ref="C3:F3"/>
    <mergeCell ref="A31:F31"/>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90" zoomScaleNormal="90" workbookViewId="0">
      <selection activeCell="J19" sqref="J19"/>
    </sheetView>
  </sheetViews>
  <sheetFormatPr defaultColWidth="8.81640625" defaultRowHeight="14.5"/>
  <cols>
    <col min="2" max="2" width="13.81640625" customWidth="1"/>
  </cols>
  <sheetData>
    <row r="1" spans="1:26" s="226" customFormat="1">
      <c r="A1" s="431" t="s">
        <v>509</v>
      </c>
      <c r="B1" s="431"/>
      <c r="C1" s="431"/>
      <c r="D1" s="431"/>
      <c r="E1" s="431"/>
      <c r="F1" s="431"/>
      <c r="G1" s="431"/>
      <c r="H1" s="431"/>
      <c r="I1" s="70"/>
      <c r="J1" s="70"/>
      <c r="K1" s="70"/>
      <c r="L1" s="70"/>
      <c r="M1" s="70"/>
      <c r="N1" s="70"/>
      <c r="O1" s="70"/>
      <c r="P1" s="70"/>
      <c r="Q1" s="70"/>
      <c r="R1" s="70"/>
      <c r="S1" s="70"/>
      <c r="T1" s="70"/>
      <c r="U1" s="70"/>
      <c r="V1" s="70"/>
      <c r="W1" s="70"/>
      <c r="X1" s="70"/>
      <c r="Y1" s="70"/>
      <c r="Z1" s="70"/>
    </row>
    <row r="2" spans="1:26" s="169" customFormat="1">
      <c r="A2" s="172"/>
      <c r="B2" s="172"/>
      <c r="C2" s="172"/>
      <c r="D2" s="172"/>
      <c r="E2" s="172"/>
      <c r="F2" s="172"/>
      <c r="G2" s="172"/>
      <c r="H2" s="172"/>
      <c r="I2" s="173"/>
      <c r="J2" s="173"/>
      <c r="K2" s="173"/>
      <c r="L2" s="173"/>
      <c r="M2" s="173"/>
      <c r="N2" s="173"/>
      <c r="O2" s="173"/>
      <c r="P2" s="173"/>
      <c r="Q2" s="173"/>
      <c r="R2" s="173"/>
      <c r="S2" s="173"/>
      <c r="T2" s="173"/>
      <c r="U2" s="173"/>
      <c r="V2" s="173"/>
      <c r="W2" s="173"/>
      <c r="X2" s="173"/>
      <c r="Y2" s="173"/>
      <c r="Z2" s="173"/>
    </row>
    <row r="3" spans="1:26" ht="58">
      <c r="A3" s="179"/>
      <c r="B3" t="s">
        <v>70</v>
      </c>
      <c r="C3" s="10" t="s">
        <v>188</v>
      </c>
      <c r="D3" s="10" t="s">
        <v>189</v>
      </c>
      <c r="E3" s="179"/>
      <c r="F3" s="179" t="s">
        <v>190</v>
      </c>
      <c r="G3" s="179" t="s">
        <v>191</v>
      </c>
      <c r="H3" s="179"/>
      <c r="I3" s="179"/>
      <c r="J3" s="179"/>
      <c r="K3" s="179"/>
      <c r="L3" s="179"/>
      <c r="M3" s="179"/>
      <c r="N3" s="179"/>
      <c r="O3" s="179"/>
      <c r="P3" s="179"/>
      <c r="Q3" s="179"/>
      <c r="R3" s="179"/>
      <c r="S3" s="179"/>
      <c r="T3" s="179"/>
      <c r="U3" s="179"/>
      <c r="V3" s="179"/>
      <c r="W3" s="179"/>
      <c r="X3" s="179"/>
      <c r="Y3" s="179"/>
      <c r="Z3" s="179"/>
    </row>
    <row r="4" spans="1:26">
      <c r="A4" s="395" t="s">
        <v>18</v>
      </c>
      <c r="B4" s="395"/>
      <c r="C4" s="395">
        <v>58</v>
      </c>
      <c r="D4" s="398">
        <v>0.5</v>
      </c>
      <c r="E4" s="398"/>
      <c r="F4" s="395">
        <v>468</v>
      </c>
      <c r="G4" s="398">
        <v>3.8</v>
      </c>
      <c r="H4" s="179"/>
      <c r="I4" s="179"/>
      <c r="J4" s="179"/>
      <c r="K4" s="179"/>
      <c r="L4" s="179"/>
      <c r="M4" s="179"/>
      <c r="N4" s="179"/>
      <c r="O4" s="179"/>
      <c r="P4" s="179"/>
      <c r="Q4" s="179"/>
      <c r="R4" s="179"/>
      <c r="S4" s="179"/>
      <c r="T4" s="179"/>
      <c r="U4" s="179"/>
      <c r="V4" s="179"/>
      <c r="W4" s="179"/>
      <c r="X4" s="179"/>
      <c r="Y4" s="179"/>
      <c r="Z4" s="179"/>
    </row>
    <row r="5" spans="1:26">
      <c r="A5" s="395" t="s">
        <v>19</v>
      </c>
      <c r="B5" s="395"/>
      <c r="C5" s="395">
        <v>267</v>
      </c>
      <c r="D5" s="398">
        <v>0.5</v>
      </c>
      <c r="E5" s="398"/>
      <c r="F5" s="395">
        <v>3026</v>
      </c>
      <c r="G5" s="398">
        <v>6.1</v>
      </c>
      <c r="H5" s="179"/>
      <c r="I5" s="179"/>
      <c r="J5" s="179"/>
      <c r="K5" s="179"/>
      <c r="L5" s="179"/>
      <c r="M5" s="179"/>
      <c r="N5" s="179"/>
      <c r="O5" s="179"/>
      <c r="P5" s="179"/>
      <c r="Q5" s="179"/>
      <c r="R5" s="179"/>
      <c r="S5" s="179"/>
      <c r="T5" s="179"/>
      <c r="U5" s="179"/>
      <c r="V5" s="179"/>
      <c r="W5" s="179"/>
      <c r="X5" s="179"/>
      <c r="Y5" s="179"/>
      <c r="Z5" s="179"/>
    </row>
    <row r="6" spans="1:26">
      <c r="A6" s="395" t="s">
        <v>21</v>
      </c>
      <c r="B6" s="395"/>
      <c r="C6" s="396">
        <v>76</v>
      </c>
      <c r="D6" s="398">
        <v>0.5</v>
      </c>
      <c r="E6" s="398"/>
      <c r="F6" s="396">
        <v>635</v>
      </c>
      <c r="G6" s="398">
        <v>4.5999999999999996</v>
      </c>
      <c r="H6" s="179"/>
      <c r="I6" s="179"/>
      <c r="J6" s="179"/>
      <c r="K6" s="179"/>
      <c r="L6" s="179"/>
      <c r="M6" s="179"/>
      <c r="N6" s="179"/>
      <c r="O6" s="179"/>
      <c r="P6" s="179"/>
      <c r="Q6" s="179"/>
      <c r="R6" s="179"/>
      <c r="S6" s="179"/>
      <c r="T6" s="179"/>
      <c r="U6" s="179"/>
      <c r="V6" s="179"/>
      <c r="W6" s="179"/>
      <c r="X6" s="179"/>
      <c r="Y6" s="179"/>
      <c r="Z6" s="179"/>
    </row>
    <row r="7" spans="1:26">
      <c r="A7" s="395" t="s">
        <v>20</v>
      </c>
      <c r="B7" s="395"/>
      <c r="C7" s="396">
        <v>183</v>
      </c>
      <c r="D7" s="398">
        <v>0.6</v>
      </c>
      <c r="E7" s="398"/>
      <c r="F7" s="396">
        <v>2881</v>
      </c>
      <c r="G7" s="398">
        <v>8.6999999999999993</v>
      </c>
      <c r="H7" s="179"/>
      <c r="I7" s="179"/>
      <c r="J7" s="179"/>
      <c r="K7" s="179"/>
      <c r="L7" s="179"/>
      <c r="M7" s="179"/>
      <c r="N7" s="179"/>
      <c r="O7" s="179"/>
      <c r="P7" s="179"/>
      <c r="Q7" s="179"/>
      <c r="R7" s="179"/>
      <c r="S7" s="179"/>
      <c r="T7" s="179"/>
      <c r="U7" s="179"/>
      <c r="V7" s="179"/>
      <c r="W7" s="179"/>
      <c r="X7" s="179"/>
      <c r="Y7" s="179"/>
      <c r="Z7" s="179"/>
    </row>
    <row r="8" spans="1:26">
      <c r="A8" s="395" t="s">
        <v>27</v>
      </c>
      <c r="B8" s="395"/>
      <c r="C8" s="396">
        <v>78</v>
      </c>
      <c r="D8" s="398">
        <v>0.7</v>
      </c>
      <c r="E8" s="398"/>
      <c r="F8" s="396">
        <v>1181</v>
      </c>
      <c r="G8" s="398">
        <v>11.2</v>
      </c>
      <c r="H8" s="179"/>
      <c r="I8" s="179"/>
      <c r="J8" s="179"/>
      <c r="K8" s="179"/>
      <c r="L8" s="179"/>
      <c r="M8" s="179"/>
      <c r="N8" s="179"/>
      <c r="O8" s="179"/>
      <c r="P8" s="179"/>
      <c r="Q8" s="179"/>
      <c r="R8" s="179"/>
      <c r="S8" s="179"/>
      <c r="T8" s="179"/>
      <c r="U8" s="179"/>
      <c r="V8" s="179"/>
      <c r="W8" s="179"/>
      <c r="X8" s="179"/>
      <c r="Y8" s="179"/>
      <c r="Z8" s="179"/>
    </row>
    <row r="9" spans="1:26">
      <c r="A9" s="395" t="s">
        <v>23</v>
      </c>
      <c r="B9" s="395"/>
      <c r="C9" s="395">
        <v>709</v>
      </c>
      <c r="D9" s="398">
        <v>0.8</v>
      </c>
      <c r="E9" s="398"/>
      <c r="F9" s="395">
        <v>8084</v>
      </c>
      <c r="G9" s="398">
        <v>8.6</v>
      </c>
      <c r="H9" s="179"/>
      <c r="I9" s="179"/>
      <c r="J9" s="179"/>
      <c r="K9" s="179"/>
      <c r="L9" s="179"/>
      <c r="M9" s="179"/>
      <c r="N9" s="179"/>
      <c r="O9" s="179"/>
      <c r="P9" s="179"/>
      <c r="Q9" s="179"/>
      <c r="R9" s="179"/>
      <c r="S9" s="179"/>
      <c r="T9" s="179"/>
      <c r="U9" s="179"/>
      <c r="V9" s="179"/>
      <c r="W9" s="179"/>
      <c r="X9" s="179"/>
      <c r="Y9" s="179"/>
      <c r="Z9" s="179"/>
    </row>
    <row r="10" spans="1:26">
      <c r="A10" s="395" t="s">
        <v>30</v>
      </c>
      <c r="B10" s="395"/>
      <c r="C10" s="395">
        <v>555</v>
      </c>
      <c r="D10" s="398">
        <v>0.9</v>
      </c>
      <c r="E10" s="398"/>
      <c r="F10" s="395">
        <v>5890</v>
      </c>
      <c r="G10" s="398">
        <v>9.9</v>
      </c>
      <c r="H10" s="179"/>
      <c r="I10" s="179"/>
      <c r="J10" s="179"/>
      <c r="K10" s="179"/>
      <c r="L10" s="179"/>
      <c r="M10" s="179"/>
      <c r="N10" s="179"/>
      <c r="O10" s="179"/>
      <c r="P10" s="179"/>
      <c r="Q10" s="179"/>
      <c r="R10" s="179"/>
      <c r="S10" s="179"/>
      <c r="T10" s="179"/>
      <c r="U10" s="179"/>
      <c r="V10" s="179"/>
      <c r="W10" s="179"/>
      <c r="X10" s="179"/>
      <c r="Y10" s="179"/>
      <c r="Z10" s="179"/>
    </row>
    <row r="11" spans="1:26">
      <c r="A11" s="395" t="s">
        <v>26</v>
      </c>
      <c r="B11" s="395"/>
      <c r="C11" s="395">
        <v>301</v>
      </c>
      <c r="D11" s="398">
        <v>1</v>
      </c>
      <c r="E11" s="398"/>
      <c r="F11" s="395">
        <v>4531</v>
      </c>
      <c r="G11" s="398">
        <v>15.7</v>
      </c>
      <c r="H11" s="179"/>
      <c r="I11" s="179"/>
      <c r="J11" s="179"/>
      <c r="K11" s="179"/>
      <c r="L11" s="179"/>
      <c r="M11" s="179"/>
      <c r="N11" s="179"/>
      <c r="O11" s="179"/>
      <c r="P11" s="179"/>
      <c r="Q11" s="179"/>
      <c r="R11" s="179"/>
      <c r="S11" s="179"/>
      <c r="T11" s="179"/>
      <c r="U11" s="179"/>
      <c r="V11" s="179"/>
      <c r="W11" s="179"/>
      <c r="X11" s="179"/>
      <c r="Y11" s="179"/>
      <c r="Z11" s="179"/>
    </row>
    <row r="12" spans="1:26">
      <c r="A12" s="395" t="s">
        <v>25</v>
      </c>
      <c r="B12" s="395"/>
      <c r="C12" s="395">
        <v>1059</v>
      </c>
      <c r="D12" s="398">
        <v>1.3</v>
      </c>
      <c r="E12" s="398"/>
      <c r="F12" s="395">
        <v>9460</v>
      </c>
      <c r="G12" s="398">
        <v>11.3</v>
      </c>
      <c r="H12" s="179"/>
      <c r="I12" s="179"/>
      <c r="J12" s="179"/>
      <c r="K12" s="179"/>
      <c r="L12" s="179"/>
      <c r="M12" s="179"/>
      <c r="N12" s="179"/>
      <c r="O12" s="179"/>
      <c r="P12" s="179"/>
      <c r="Q12" s="179"/>
      <c r="R12" s="179"/>
      <c r="S12" s="179"/>
      <c r="T12" s="179"/>
      <c r="U12" s="179"/>
      <c r="V12" s="179"/>
      <c r="W12" s="179"/>
      <c r="X12" s="179"/>
      <c r="Y12" s="179"/>
      <c r="Z12" s="179"/>
    </row>
    <row r="13" spans="1:26">
      <c r="A13" s="395" t="s">
        <v>24</v>
      </c>
      <c r="B13" s="395"/>
      <c r="C13" s="395">
        <v>830</v>
      </c>
      <c r="D13" s="398">
        <v>1.3</v>
      </c>
      <c r="E13" s="398"/>
      <c r="F13" s="395">
        <v>7440</v>
      </c>
      <c r="G13" s="398">
        <v>11.7</v>
      </c>
      <c r="H13" s="179"/>
      <c r="I13" s="179"/>
      <c r="J13" s="179"/>
      <c r="K13" s="179"/>
      <c r="L13" s="179"/>
      <c r="M13" s="179"/>
      <c r="N13" s="179"/>
      <c r="O13" s="179"/>
      <c r="P13" s="179"/>
      <c r="Q13" s="179"/>
      <c r="R13" s="179"/>
      <c r="S13" s="179"/>
      <c r="T13" s="179"/>
      <c r="U13" s="179"/>
      <c r="V13" s="179"/>
      <c r="W13" s="179"/>
      <c r="X13" s="179"/>
      <c r="Y13" s="179"/>
      <c r="Z13" s="179"/>
    </row>
    <row r="14" spans="1:26">
      <c r="A14" s="395" t="s">
        <v>22</v>
      </c>
      <c r="B14" s="395"/>
      <c r="C14" s="395">
        <v>663</v>
      </c>
      <c r="D14" s="398">
        <v>1.5</v>
      </c>
      <c r="E14" s="398"/>
      <c r="F14" s="395">
        <v>5151</v>
      </c>
      <c r="G14" s="398">
        <v>11.6</v>
      </c>
      <c r="H14" s="179"/>
      <c r="I14" s="179"/>
      <c r="J14" s="179"/>
      <c r="K14" s="179"/>
      <c r="L14" s="179"/>
      <c r="M14" s="179"/>
      <c r="N14" s="179"/>
      <c r="O14" s="179"/>
      <c r="P14" s="179"/>
      <c r="Q14" s="179"/>
      <c r="R14" s="179"/>
      <c r="S14" s="179"/>
      <c r="T14" s="179"/>
      <c r="U14" s="179"/>
      <c r="V14" s="179"/>
      <c r="W14" s="179"/>
      <c r="X14" s="179"/>
      <c r="Y14" s="179"/>
      <c r="Z14" s="179"/>
    </row>
    <row r="15" spans="1:26">
      <c r="A15" s="395" t="s">
        <v>31</v>
      </c>
      <c r="B15" s="395"/>
      <c r="C15" s="395">
        <v>161</v>
      </c>
      <c r="D15" s="398">
        <v>1.8</v>
      </c>
      <c r="E15" s="398"/>
      <c r="F15" s="395">
        <v>1910</v>
      </c>
      <c r="G15" s="398">
        <v>20.8</v>
      </c>
      <c r="H15" s="179"/>
      <c r="I15" s="179"/>
      <c r="J15" s="179"/>
      <c r="K15" s="179"/>
      <c r="L15" s="179"/>
      <c r="M15" s="179"/>
      <c r="N15" s="179"/>
      <c r="O15" s="179"/>
      <c r="P15" s="179"/>
      <c r="Q15" s="179"/>
      <c r="R15" s="179"/>
      <c r="S15" s="179"/>
      <c r="T15" s="179"/>
      <c r="U15" s="179"/>
      <c r="V15" s="179"/>
      <c r="W15" s="179"/>
      <c r="X15" s="179"/>
      <c r="Y15" s="179"/>
      <c r="Z15" s="179"/>
    </row>
    <row r="16" spans="1:26">
      <c r="A16" s="396" t="s">
        <v>35</v>
      </c>
      <c r="B16" s="396"/>
      <c r="C16" s="396">
        <v>672</v>
      </c>
      <c r="D16" s="397">
        <v>2.5</v>
      </c>
      <c r="E16" s="397"/>
      <c r="F16" s="396">
        <v>6314</v>
      </c>
      <c r="G16" s="397">
        <v>23.8</v>
      </c>
      <c r="H16" s="179"/>
      <c r="I16" s="179"/>
      <c r="J16" s="179"/>
      <c r="K16" s="179"/>
      <c r="L16" s="179"/>
      <c r="M16" s="179"/>
      <c r="N16" s="179"/>
      <c r="O16" s="179"/>
      <c r="P16" s="179"/>
      <c r="Q16" s="179"/>
      <c r="R16" s="179"/>
      <c r="S16" s="179"/>
      <c r="T16" s="179"/>
      <c r="U16" s="179"/>
      <c r="V16" s="179"/>
      <c r="W16" s="179"/>
      <c r="X16" s="179"/>
      <c r="Y16" s="179"/>
      <c r="Z16" s="179"/>
    </row>
    <row r="17" spans="1:7">
      <c r="A17" s="395" t="s">
        <v>28</v>
      </c>
      <c r="B17" s="395"/>
      <c r="C17" s="396">
        <v>1578</v>
      </c>
      <c r="D17" s="398">
        <v>2.8</v>
      </c>
      <c r="E17" s="398"/>
      <c r="F17" s="396">
        <v>9442</v>
      </c>
      <c r="G17" s="398">
        <v>16.899999999999999</v>
      </c>
    </row>
    <row r="18" spans="1:7">
      <c r="A18" s="395" t="s">
        <v>34</v>
      </c>
      <c r="B18" s="395"/>
      <c r="C18" s="396">
        <v>181</v>
      </c>
      <c r="D18" s="398">
        <v>2.9</v>
      </c>
      <c r="E18" s="398"/>
      <c r="F18" s="396">
        <v>919</v>
      </c>
      <c r="G18" s="398">
        <v>14.9</v>
      </c>
    </row>
    <row r="19" spans="1:7">
      <c r="A19" s="395" t="s">
        <v>36</v>
      </c>
      <c r="B19" s="395"/>
      <c r="C19" s="395">
        <v>2275</v>
      </c>
      <c r="D19" s="398">
        <v>3.3</v>
      </c>
      <c r="E19" s="398"/>
      <c r="F19" s="395">
        <v>11098</v>
      </c>
      <c r="G19" s="398">
        <v>16.100000000000001</v>
      </c>
    </row>
    <row r="20" spans="1:7">
      <c r="A20" s="396" t="s">
        <v>37</v>
      </c>
      <c r="B20" s="396"/>
      <c r="C20" s="396">
        <v>1842</v>
      </c>
      <c r="D20" s="397">
        <v>3.6</v>
      </c>
      <c r="E20" s="397"/>
      <c r="F20" s="396">
        <v>7720</v>
      </c>
      <c r="G20" s="397">
        <v>15.2</v>
      </c>
    </row>
    <row r="21" spans="1:7">
      <c r="A21" s="395" t="s">
        <v>29</v>
      </c>
      <c r="B21" s="395"/>
      <c r="C21" s="395">
        <v>1364</v>
      </c>
      <c r="D21" s="398">
        <v>3.7</v>
      </c>
      <c r="E21" s="398"/>
      <c r="F21" s="395">
        <v>5596</v>
      </c>
      <c r="G21" s="398">
        <v>15.1</v>
      </c>
    </row>
    <row r="22" spans="1:7" s="282" customFormat="1">
      <c r="A22" s="282" t="s">
        <v>32</v>
      </c>
      <c r="B22" s="282">
        <v>1924</v>
      </c>
      <c r="D22" s="389">
        <v>3.8</v>
      </c>
      <c r="E22" s="389"/>
      <c r="F22" s="282">
        <v>10576</v>
      </c>
      <c r="G22" s="389">
        <v>21</v>
      </c>
    </row>
    <row r="23" spans="1:7">
      <c r="A23" s="395" t="s">
        <v>33</v>
      </c>
      <c r="B23" s="395"/>
      <c r="C23" s="395">
        <v>3028</v>
      </c>
      <c r="D23" s="398">
        <v>3.8</v>
      </c>
      <c r="E23" s="398"/>
      <c r="F23" s="395">
        <v>12465</v>
      </c>
      <c r="G23" s="398">
        <v>15.6</v>
      </c>
    </row>
    <row r="24" spans="1:7">
      <c r="A24" s="395" t="s">
        <v>38</v>
      </c>
      <c r="B24" s="395"/>
      <c r="C24" s="395">
        <v>631</v>
      </c>
      <c r="D24" s="398">
        <v>4.2</v>
      </c>
      <c r="E24" s="398"/>
      <c r="F24" s="395">
        <v>4047</v>
      </c>
      <c r="G24" s="398">
        <v>27</v>
      </c>
    </row>
    <row r="26" spans="1:7">
      <c r="A26" s="179" t="s">
        <v>406</v>
      </c>
      <c r="B26" s="179"/>
      <c r="C26" s="179"/>
      <c r="D26" s="179"/>
      <c r="E26" s="179"/>
      <c r="F26" s="179"/>
    </row>
    <row r="27" spans="1:7">
      <c r="A27" s="179" t="s">
        <v>192</v>
      </c>
      <c r="B27" s="179"/>
      <c r="C27" s="179"/>
      <c r="D27" s="179"/>
      <c r="E27" s="179"/>
      <c r="F27" s="179"/>
    </row>
    <row r="28" spans="1:7">
      <c r="A28" s="179" t="s">
        <v>193</v>
      </c>
      <c r="B28" s="179"/>
      <c r="C28" s="179"/>
      <c r="D28" s="179"/>
      <c r="E28" s="179"/>
      <c r="F28" s="179"/>
    </row>
    <row r="29" spans="1:7">
      <c r="A29" s="179" t="s">
        <v>510</v>
      </c>
      <c r="B29" s="179"/>
      <c r="C29" s="179"/>
      <c r="D29" s="179"/>
      <c r="E29" s="179"/>
      <c r="F29" s="179"/>
    </row>
    <row r="30" spans="1:7">
      <c r="A30" s="179" t="s">
        <v>511</v>
      </c>
      <c r="B30" s="179"/>
      <c r="C30" s="179"/>
      <c r="D30" s="179"/>
      <c r="E30" s="179"/>
      <c r="F30" s="179"/>
    </row>
    <row r="31" spans="1:7">
      <c r="A31" s="212" t="s">
        <v>512</v>
      </c>
      <c r="B31" s="179"/>
      <c r="C31" s="179"/>
      <c r="D31" s="179"/>
      <c r="E31" s="179"/>
      <c r="F31" s="179"/>
    </row>
    <row r="32" spans="1:7">
      <c r="A32" s="179" t="s">
        <v>194</v>
      </c>
      <c r="B32" s="179"/>
      <c r="C32" s="179"/>
      <c r="D32" s="179"/>
      <c r="E32" s="179"/>
      <c r="F32" s="179"/>
    </row>
    <row r="34" spans="1:26" s="70" customFormat="1">
      <c r="A34" s="431" t="s">
        <v>352</v>
      </c>
      <c r="B34" s="431"/>
      <c r="C34" s="431"/>
      <c r="D34" s="431"/>
      <c r="E34" s="431"/>
      <c r="F34" s="431"/>
      <c r="G34" s="431"/>
      <c r="H34" s="431"/>
    </row>
    <row r="36" spans="1:26">
      <c r="A36" s="179"/>
      <c r="B36" s="179" t="s">
        <v>195</v>
      </c>
      <c r="C36" s="179" t="s">
        <v>196</v>
      </c>
      <c r="D36" s="179"/>
      <c r="E36" s="179"/>
      <c r="F36" s="179"/>
      <c r="G36" s="179"/>
      <c r="H36" s="179"/>
      <c r="I36" s="179"/>
      <c r="J36" s="179"/>
      <c r="K36" s="179"/>
      <c r="L36" s="179"/>
      <c r="M36" s="179"/>
      <c r="N36" s="179"/>
      <c r="O36" s="179"/>
      <c r="P36" s="179"/>
      <c r="Q36" s="179"/>
      <c r="R36" s="179"/>
      <c r="S36" s="179"/>
      <c r="T36" s="179"/>
      <c r="U36" s="179"/>
      <c r="V36" s="179"/>
      <c r="W36" s="179"/>
      <c r="X36" s="179"/>
      <c r="Y36" s="179"/>
      <c r="Z36" s="179"/>
    </row>
    <row r="38" spans="1:26">
      <c r="A38" s="179"/>
      <c r="B38" s="179" t="s">
        <v>197</v>
      </c>
      <c r="C38" s="229"/>
      <c r="D38" s="179"/>
      <c r="E38" s="179"/>
      <c r="F38" s="179"/>
      <c r="G38" s="179"/>
      <c r="H38" s="179"/>
      <c r="I38" s="179"/>
      <c r="J38" s="179"/>
      <c r="K38" s="179"/>
      <c r="L38" s="179"/>
      <c r="M38" s="179"/>
      <c r="N38" s="179"/>
      <c r="O38" s="179"/>
      <c r="P38" s="179"/>
      <c r="Q38" s="179"/>
      <c r="R38" s="179"/>
      <c r="S38" s="179"/>
      <c r="T38" s="179"/>
      <c r="U38" s="179"/>
      <c r="V38" s="179"/>
      <c r="W38" s="179"/>
      <c r="X38" s="179"/>
      <c r="Y38" s="179"/>
      <c r="Z38" s="179"/>
    </row>
    <row r="39" spans="1:26">
      <c r="A39" s="179"/>
      <c r="B39" s="179" t="s">
        <v>198</v>
      </c>
      <c r="C39">
        <v>30</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row>
    <row r="40" spans="1:26">
      <c r="A40" s="179"/>
      <c r="B40" s="179" t="s">
        <v>199</v>
      </c>
      <c r="C40">
        <v>110</v>
      </c>
      <c r="D40" s="179"/>
      <c r="E40" s="179"/>
      <c r="F40" s="179"/>
      <c r="G40" s="179"/>
      <c r="H40" s="179"/>
      <c r="I40" s="179"/>
      <c r="J40" s="179"/>
      <c r="K40" s="179"/>
      <c r="L40" s="179"/>
      <c r="M40" s="179"/>
      <c r="N40" s="179"/>
      <c r="O40" s="179"/>
      <c r="P40" s="179"/>
      <c r="Q40" s="179"/>
      <c r="R40" s="179"/>
      <c r="S40" s="179"/>
      <c r="T40" s="179"/>
      <c r="U40" s="179"/>
      <c r="V40" s="179"/>
      <c r="W40" s="179"/>
      <c r="X40" s="179"/>
      <c r="Y40" s="179"/>
      <c r="Z40" s="179"/>
    </row>
    <row r="41" spans="1:26">
      <c r="A41" s="179"/>
      <c r="B41" s="179" t="s">
        <v>200</v>
      </c>
      <c r="C41">
        <v>547</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row>
    <row r="42" spans="1:26">
      <c r="A42" s="179"/>
      <c r="B42" s="179" t="s">
        <v>201</v>
      </c>
      <c r="C42">
        <v>1237</v>
      </c>
      <c r="D42" s="179"/>
      <c r="E42" s="179"/>
      <c r="F42" s="179"/>
      <c r="G42" s="179"/>
      <c r="H42" s="179"/>
      <c r="I42" s="179"/>
      <c r="J42" s="179"/>
      <c r="K42" s="179"/>
      <c r="L42" s="179"/>
      <c r="M42" s="179"/>
      <c r="N42" s="179"/>
      <c r="O42" s="179"/>
      <c r="P42" s="179"/>
      <c r="Q42" s="179"/>
      <c r="R42" s="179"/>
      <c r="S42" s="179"/>
      <c r="T42" s="179"/>
      <c r="U42" s="179"/>
      <c r="V42" s="179"/>
      <c r="W42" s="179"/>
      <c r="X42" s="179"/>
      <c r="Y42" s="179"/>
      <c r="Z42" s="179"/>
    </row>
    <row r="44" spans="1:26">
      <c r="A44" s="179"/>
      <c r="B44" s="179" t="s">
        <v>202</v>
      </c>
      <c r="D44" s="179"/>
      <c r="E44" s="179"/>
      <c r="F44" s="179"/>
      <c r="G44" s="179"/>
      <c r="H44" s="179"/>
      <c r="I44" s="179"/>
      <c r="J44" s="179"/>
      <c r="K44" s="179"/>
      <c r="L44" s="179"/>
      <c r="M44" s="179"/>
      <c r="N44" s="179"/>
      <c r="O44" s="179"/>
      <c r="P44" s="179"/>
      <c r="Q44" s="179"/>
      <c r="R44" s="179"/>
      <c r="S44" s="179"/>
      <c r="T44" s="179"/>
      <c r="U44" s="179"/>
      <c r="V44" s="179"/>
      <c r="W44" s="179"/>
      <c r="X44" s="179"/>
      <c r="Y44" s="179"/>
      <c r="Z44" s="179"/>
    </row>
    <row r="45" spans="1:26">
      <c r="A45" s="179"/>
      <c r="B45" s="179" t="s">
        <v>203</v>
      </c>
      <c r="C45">
        <v>1552</v>
      </c>
      <c r="D45" s="179"/>
      <c r="E45" s="179"/>
      <c r="F45" s="179"/>
      <c r="G45" s="179"/>
      <c r="H45" s="179"/>
      <c r="I45" s="179"/>
      <c r="J45" s="179"/>
      <c r="K45" s="179"/>
      <c r="L45" s="179"/>
      <c r="M45" s="179"/>
      <c r="N45" s="179"/>
      <c r="O45" s="179"/>
      <c r="P45" s="179"/>
      <c r="Q45" s="179"/>
      <c r="R45" s="179"/>
      <c r="S45" s="179"/>
      <c r="T45" s="179"/>
      <c r="U45" s="179"/>
      <c r="V45" s="179"/>
      <c r="W45" s="179"/>
      <c r="X45" s="179"/>
      <c r="Y45" s="179"/>
      <c r="Z45" s="179"/>
    </row>
    <row r="46" spans="1:26">
      <c r="A46" s="179"/>
      <c r="B46" s="179" t="s">
        <v>204</v>
      </c>
      <c r="C46">
        <v>8115</v>
      </c>
      <c r="D46" s="179"/>
      <c r="E46" s="179"/>
      <c r="F46" s="179"/>
      <c r="G46" s="179"/>
      <c r="H46" s="179"/>
      <c r="I46" s="179"/>
      <c r="J46" s="179"/>
      <c r="K46" s="179"/>
      <c r="L46" s="179"/>
      <c r="M46" s="179"/>
      <c r="N46" s="179"/>
      <c r="O46" s="179"/>
      <c r="P46" s="179"/>
      <c r="Q46" s="179"/>
      <c r="R46" s="179"/>
      <c r="S46" s="179"/>
      <c r="T46" s="179"/>
      <c r="U46" s="179"/>
      <c r="V46" s="179"/>
      <c r="W46" s="179"/>
      <c r="X46" s="179"/>
      <c r="Y46" s="179"/>
      <c r="Z46" s="179"/>
    </row>
    <row r="47" spans="1:26">
      <c r="A47" s="179"/>
      <c r="B47" s="179" t="s">
        <v>205</v>
      </c>
      <c r="C47">
        <v>909</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row>
    <row r="48" spans="1:26">
      <c r="A48" s="179"/>
      <c r="B48" s="179"/>
      <c r="C48" s="22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s="179" customFormat="1"/>
    <row r="50" spans="1:26" s="179" customFormat="1">
      <c r="A50" s="179" t="s">
        <v>401</v>
      </c>
    </row>
    <row r="51" spans="1:26" s="179" customFormat="1">
      <c r="A51" s="179" t="s">
        <v>192</v>
      </c>
    </row>
    <row r="52" spans="1:26" s="179" customFormat="1">
      <c r="A52" s="179" t="s">
        <v>193</v>
      </c>
    </row>
    <row r="53" spans="1:26" s="179" customFormat="1">
      <c r="A53" s="179" t="s">
        <v>510</v>
      </c>
    </row>
    <row r="54" spans="1:26" s="179" customFormat="1">
      <c r="A54" s="179" t="s">
        <v>511</v>
      </c>
    </row>
    <row r="55" spans="1:26" s="179" customFormat="1">
      <c r="A55" s="212" t="s">
        <v>512</v>
      </c>
    </row>
    <row r="56" spans="1:26" s="179" customFormat="1">
      <c r="A56" s="179" t="s">
        <v>194</v>
      </c>
    </row>
    <row r="58" spans="1:26" s="70" customFormat="1">
      <c r="A58" s="431" t="s">
        <v>206</v>
      </c>
      <c r="B58" s="431"/>
      <c r="C58" s="431"/>
      <c r="D58" s="431"/>
      <c r="E58" s="431"/>
      <c r="F58" s="431"/>
      <c r="G58" s="431"/>
      <c r="H58" s="431"/>
    </row>
    <row r="60" spans="1:26" ht="39">
      <c r="A60" s="179"/>
      <c r="B60" s="179"/>
      <c r="C60" s="92" t="s">
        <v>207</v>
      </c>
      <c r="D60" s="289" t="s">
        <v>70</v>
      </c>
      <c r="E60" s="293" t="s">
        <v>380</v>
      </c>
      <c r="F60" s="46"/>
      <c r="G60" s="46"/>
      <c r="H60" s="46"/>
      <c r="I60" s="46"/>
      <c r="J60" s="46"/>
      <c r="K60" s="46"/>
      <c r="L60" s="46"/>
      <c r="M60" s="46"/>
      <c r="N60" s="179"/>
      <c r="O60" s="179"/>
      <c r="P60" s="179"/>
      <c r="Q60" s="46"/>
      <c r="R60" s="46"/>
      <c r="S60" s="46"/>
      <c r="T60" s="46"/>
      <c r="U60" s="46"/>
      <c r="V60" s="46"/>
      <c r="W60" s="46"/>
      <c r="X60" s="46"/>
      <c r="Y60" s="46"/>
      <c r="Z60" s="46"/>
    </row>
    <row r="61" spans="1:26" ht="14.25" customHeight="1">
      <c r="A61" s="47"/>
      <c r="B61" s="49" t="s">
        <v>30</v>
      </c>
      <c r="C61" s="49">
        <v>5</v>
      </c>
      <c r="D61" s="49"/>
      <c r="E61" s="292">
        <v>10</v>
      </c>
      <c r="F61" s="49"/>
      <c r="G61" s="49"/>
      <c r="H61" s="49"/>
      <c r="I61" s="49"/>
      <c r="J61" s="49"/>
      <c r="K61" s="49"/>
      <c r="L61" s="49"/>
      <c r="M61" s="49"/>
      <c r="N61" s="179"/>
      <c r="O61" s="179"/>
      <c r="P61" s="179"/>
      <c r="Q61" s="46"/>
      <c r="R61" s="46"/>
      <c r="S61" s="46"/>
      <c r="T61" s="46"/>
      <c r="U61" s="46"/>
      <c r="V61" s="46"/>
      <c r="W61" s="46"/>
      <c r="X61" s="46"/>
      <c r="Y61" s="46"/>
      <c r="Z61" s="46"/>
    </row>
    <row r="62" spans="1:26">
      <c r="A62" s="82"/>
      <c r="B62" s="49" t="s">
        <v>18</v>
      </c>
      <c r="C62" s="49">
        <v>6</v>
      </c>
      <c r="D62" s="49"/>
      <c r="E62" s="292">
        <v>10</v>
      </c>
      <c r="F62" s="49"/>
      <c r="G62" s="49"/>
      <c r="H62" s="49"/>
      <c r="I62" s="49"/>
      <c r="J62" s="49"/>
      <c r="K62" s="49"/>
      <c r="L62" s="49"/>
      <c r="M62" s="49"/>
      <c r="N62" s="179"/>
      <c r="O62" s="39"/>
      <c r="P62" s="49"/>
      <c r="Q62" s="49"/>
      <c r="R62" s="49"/>
      <c r="S62" s="49"/>
      <c r="T62" s="49"/>
      <c r="U62" s="49"/>
      <c r="V62" s="49"/>
      <c r="W62" s="49"/>
      <c r="X62" s="49"/>
      <c r="Y62" s="49"/>
      <c r="Z62" s="49"/>
    </row>
    <row r="63" spans="1:26">
      <c r="A63" s="82"/>
      <c r="B63" s="49" t="s">
        <v>20</v>
      </c>
      <c r="C63" s="49">
        <v>6</v>
      </c>
      <c r="D63" s="49"/>
      <c r="E63" s="292">
        <v>10</v>
      </c>
      <c r="F63" s="49"/>
      <c r="G63" s="49"/>
      <c r="H63" s="49"/>
      <c r="I63" s="49"/>
      <c r="J63" s="49"/>
      <c r="K63" s="49"/>
      <c r="L63" s="49"/>
      <c r="M63" s="49"/>
      <c r="N63" s="179"/>
      <c r="O63" s="49"/>
      <c r="P63" s="49"/>
      <c r="Q63" s="49"/>
      <c r="R63" s="49"/>
      <c r="S63" s="49"/>
      <c r="T63" s="49"/>
      <c r="U63" s="49"/>
      <c r="V63" s="49"/>
      <c r="W63" s="49"/>
      <c r="X63" s="49"/>
      <c r="Y63" s="49"/>
      <c r="Z63" s="49"/>
    </row>
    <row r="64" spans="1:26">
      <c r="A64" s="82"/>
      <c r="B64" s="49" t="s">
        <v>28</v>
      </c>
      <c r="C64" s="49">
        <v>6</v>
      </c>
      <c r="D64" s="48"/>
      <c r="E64" s="292">
        <v>10</v>
      </c>
      <c r="F64" s="48"/>
      <c r="G64" s="48"/>
      <c r="H64" s="48"/>
      <c r="I64" s="48"/>
      <c r="J64" s="48"/>
      <c r="K64" s="48"/>
      <c r="L64" s="48"/>
      <c r="M64" s="48"/>
      <c r="N64" s="179"/>
      <c r="O64" s="49"/>
      <c r="P64" s="49"/>
      <c r="Q64" s="49"/>
      <c r="R64" s="49"/>
      <c r="S64" s="49"/>
      <c r="T64" s="49"/>
      <c r="U64" s="49"/>
      <c r="V64" s="49"/>
      <c r="W64" s="49"/>
      <c r="X64" s="49"/>
      <c r="Y64" s="49"/>
      <c r="Z64" s="49"/>
    </row>
    <row r="65" spans="1:26">
      <c r="A65" s="82"/>
      <c r="B65" s="49" t="s">
        <v>27</v>
      </c>
      <c r="C65" s="49">
        <v>6</v>
      </c>
      <c r="D65" s="49"/>
      <c r="E65" s="292">
        <v>10</v>
      </c>
      <c r="F65" s="49"/>
      <c r="G65" s="49"/>
      <c r="H65" s="49"/>
      <c r="I65" s="49"/>
      <c r="J65" s="49"/>
      <c r="K65" s="49"/>
      <c r="L65" s="49"/>
      <c r="M65" s="49"/>
      <c r="N65" s="179"/>
      <c r="O65" s="49"/>
      <c r="P65" s="49"/>
      <c r="Q65" s="49"/>
      <c r="R65" s="49"/>
      <c r="S65" s="49"/>
      <c r="T65" s="49"/>
      <c r="U65" s="49"/>
      <c r="V65" s="49"/>
      <c r="W65" s="49"/>
      <c r="X65" s="49"/>
      <c r="Y65" s="49"/>
      <c r="Z65" s="49"/>
    </row>
    <row r="66" spans="1:26">
      <c r="A66" s="82"/>
      <c r="B66" s="49" t="s">
        <v>25</v>
      </c>
      <c r="C66" s="49">
        <v>7</v>
      </c>
      <c r="D66" s="49"/>
      <c r="E66" s="292">
        <v>10</v>
      </c>
      <c r="F66" s="48"/>
      <c r="G66" s="48"/>
      <c r="H66" s="49"/>
      <c r="I66" s="49"/>
      <c r="J66" s="49"/>
      <c r="K66" s="49"/>
      <c r="L66" s="49"/>
      <c r="M66" s="49"/>
      <c r="N66" s="179"/>
      <c r="O66" s="49"/>
      <c r="P66" s="49"/>
      <c r="Q66" s="49"/>
      <c r="R66" s="49"/>
      <c r="S66" s="49"/>
      <c r="T66" s="49"/>
      <c r="U66" s="49"/>
      <c r="V66" s="49"/>
      <c r="W66" s="49"/>
      <c r="X66" s="49"/>
      <c r="Y66" s="49"/>
      <c r="Z66" s="49"/>
    </row>
    <row r="67" spans="1:26">
      <c r="A67" s="82"/>
      <c r="B67" s="49" t="s">
        <v>19</v>
      </c>
      <c r="C67" s="49">
        <v>7</v>
      </c>
      <c r="D67" s="48"/>
      <c r="E67" s="292">
        <v>10</v>
      </c>
      <c r="F67" s="48"/>
      <c r="G67" s="48"/>
      <c r="H67" s="48"/>
      <c r="I67" s="48"/>
      <c r="J67" s="48"/>
      <c r="K67" s="48"/>
      <c r="L67" s="48"/>
      <c r="M67" s="48"/>
      <c r="N67" s="179"/>
      <c r="O67" s="49"/>
      <c r="P67" s="49"/>
      <c r="Q67" s="49"/>
      <c r="R67" s="49"/>
      <c r="S67" s="49"/>
      <c r="T67" s="49"/>
      <c r="U67" s="49"/>
      <c r="V67" s="49"/>
      <c r="W67" s="49"/>
      <c r="X67" s="49"/>
      <c r="Y67" s="49"/>
      <c r="Z67" s="49"/>
    </row>
    <row r="68" spans="1:26">
      <c r="A68" s="82"/>
      <c r="B68" s="49" t="s">
        <v>23</v>
      </c>
      <c r="C68" s="49">
        <v>8</v>
      </c>
      <c r="D68" s="49"/>
      <c r="E68" s="292">
        <v>10</v>
      </c>
      <c r="F68" s="48"/>
      <c r="G68" s="48"/>
      <c r="H68" s="48"/>
      <c r="I68" s="48"/>
      <c r="J68" s="49"/>
      <c r="K68" s="49"/>
      <c r="L68" s="49"/>
      <c r="M68" s="49"/>
      <c r="N68" s="179"/>
      <c r="O68" s="49"/>
      <c r="P68" s="49"/>
      <c r="Q68" s="49"/>
      <c r="R68" s="49"/>
      <c r="S68" s="49"/>
      <c r="T68" s="49"/>
      <c r="U68" s="49"/>
      <c r="V68" s="49"/>
      <c r="W68" s="49"/>
      <c r="X68" s="49"/>
      <c r="Y68" s="49"/>
      <c r="Z68" s="49"/>
    </row>
    <row r="69" spans="1:26">
      <c r="A69" s="82"/>
      <c r="B69" s="49" t="s">
        <v>21</v>
      </c>
      <c r="C69" s="49">
        <v>8</v>
      </c>
      <c r="D69" s="48"/>
      <c r="E69" s="292">
        <v>10</v>
      </c>
      <c r="F69" s="48"/>
      <c r="G69" s="48"/>
      <c r="H69" s="48"/>
      <c r="I69" s="48"/>
      <c r="J69" s="48"/>
      <c r="K69" s="48"/>
      <c r="L69" s="48"/>
      <c r="M69" s="48"/>
      <c r="N69" s="179"/>
      <c r="O69" s="49"/>
      <c r="P69" s="49"/>
      <c r="Q69" s="49"/>
      <c r="R69" s="49"/>
      <c r="S69" s="49"/>
      <c r="T69" s="49"/>
      <c r="U69" s="49"/>
      <c r="V69" s="49"/>
      <c r="W69" s="49"/>
      <c r="X69" s="49"/>
      <c r="Y69" s="49"/>
      <c r="Z69" s="49"/>
    </row>
    <row r="70" spans="1:26">
      <c r="A70" s="82"/>
      <c r="B70" s="49" t="s">
        <v>26</v>
      </c>
      <c r="C70" s="49">
        <v>9</v>
      </c>
      <c r="D70" s="49"/>
      <c r="E70" s="292">
        <v>10</v>
      </c>
      <c r="F70" s="49"/>
      <c r="G70" s="49"/>
      <c r="H70" s="49"/>
      <c r="I70" s="49"/>
      <c r="J70" s="49"/>
      <c r="K70" s="49"/>
      <c r="L70" s="49"/>
      <c r="M70" s="49"/>
      <c r="N70" s="179"/>
      <c r="O70" s="49"/>
      <c r="P70" s="49"/>
      <c r="Q70" s="49"/>
      <c r="R70" s="49"/>
      <c r="S70" s="49"/>
      <c r="T70" s="49"/>
      <c r="U70" s="49"/>
      <c r="V70" s="49"/>
      <c r="W70" s="49"/>
      <c r="X70" s="49"/>
      <c r="Y70" s="49"/>
      <c r="Z70" s="49"/>
    </row>
    <row r="71" spans="1:26">
      <c r="A71" s="82"/>
      <c r="B71" s="49" t="s">
        <v>36</v>
      </c>
      <c r="C71" s="49">
        <v>9</v>
      </c>
      <c r="D71" s="48"/>
      <c r="E71" s="292">
        <v>10</v>
      </c>
      <c r="F71" s="48"/>
      <c r="G71" s="48"/>
      <c r="H71" s="48"/>
      <c r="I71" s="48"/>
      <c r="J71" s="48"/>
      <c r="K71" s="48"/>
      <c r="L71" s="48"/>
      <c r="M71" s="48"/>
      <c r="N71" s="179"/>
      <c r="O71" s="49"/>
      <c r="P71" s="49"/>
      <c r="Q71" s="49"/>
      <c r="R71" s="49"/>
      <c r="S71" s="49"/>
      <c r="T71" s="49"/>
      <c r="U71" s="49"/>
      <c r="V71" s="49"/>
      <c r="W71" s="49"/>
      <c r="X71" s="49"/>
      <c r="Y71" s="49"/>
      <c r="Z71" s="49"/>
    </row>
    <row r="72" spans="1:26">
      <c r="A72" s="82"/>
      <c r="B72" s="49" t="s">
        <v>22</v>
      </c>
      <c r="C72" s="49">
        <v>10</v>
      </c>
      <c r="D72" s="48"/>
      <c r="E72" s="292">
        <v>10</v>
      </c>
      <c r="F72" s="48"/>
      <c r="G72" s="48"/>
      <c r="H72" s="48"/>
      <c r="I72" s="48"/>
      <c r="J72" s="48"/>
      <c r="K72" s="48"/>
      <c r="L72" s="48"/>
      <c r="M72" s="48"/>
      <c r="N72" s="179"/>
      <c r="O72" s="49"/>
      <c r="P72" s="49"/>
      <c r="Q72" s="49"/>
      <c r="R72" s="49"/>
      <c r="S72" s="49"/>
      <c r="T72" s="49"/>
      <c r="U72" s="49"/>
      <c r="V72" s="49"/>
      <c r="W72" s="49"/>
      <c r="X72" s="49"/>
      <c r="Y72" s="49"/>
      <c r="Z72" s="49"/>
    </row>
    <row r="73" spans="1:26">
      <c r="A73" s="82"/>
      <c r="B73" s="49" t="s">
        <v>33</v>
      </c>
      <c r="C73" s="49">
        <v>10</v>
      </c>
      <c r="D73" s="48"/>
      <c r="E73" s="292">
        <v>10</v>
      </c>
      <c r="F73" s="48"/>
      <c r="G73" s="48"/>
      <c r="H73" s="48"/>
      <c r="I73" s="48"/>
      <c r="J73" s="48"/>
      <c r="K73" s="48"/>
      <c r="L73" s="48"/>
      <c r="M73" s="48"/>
      <c r="N73" s="179"/>
      <c r="O73" s="49"/>
      <c r="P73" s="49"/>
      <c r="Q73" s="49"/>
      <c r="R73" s="49"/>
      <c r="S73" s="49"/>
      <c r="T73" s="49"/>
      <c r="U73" s="49"/>
      <c r="V73" s="49"/>
      <c r="W73" s="49"/>
      <c r="X73" s="49"/>
      <c r="Y73" s="49"/>
      <c r="Z73" s="49"/>
    </row>
    <row r="74" spans="1:26">
      <c r="A74" s="82"/>
      <c r="B74" s="49" t="s">
        <v>24</v>
      </c>
      <c r="C74" s="49">
        <v>11</v>
      </c>
      <c r="D74" s="49"/>
      <c r="E74" s="292">
        <v>10</v>
      </c>
      <c r="F74" s="48"/>
      <c r="G74" s="48"/>
      <c r="H74" s="48"/>
      <c r="I74" s="48"/>
      <c r="J74" s="49"/>
      <c r="K74" s="49"/>
      <c r="L74" s="49"/>
      <c r="M74" s="49"/>
      <c r="N74" s="179"/>
      <c r="O74" s="49"/>
      <c r="P74" s="49"/>
      <c r="Q74" s="49"/>
      <c r="R74" s="49"/>
      <c r="S74" s="49"/>
      <c r="T74" s="49"/>
      <c r="U74" s="49"/>
      <c r="V74" s="49"/>
      <c r="W74" s="49"/>
      <c r="X74" s="49"/>
      <c r="Y74" s="49"/>
      <c r="Z74" s="49"/>
    </row>
    <row r="75" spans="1:26">
      <c r="A75" s="82"/>
      <c r="B75" s="39" t="s">
        <v>35</v>
      </c>
      <c r="C75" s="49">
        <v>12</v>
      </c>
      <c r="D75" s="49"/>
      <c r="E75" s="292">
        <v>10</v>
      </c>
      <c r="F75" s="48"/>
      <c r="G75" s="48"/>
      <c r="H75" s="48"/>
      <c r="I75" s="48"/>
      <c r="J75" s="48"/>
      <c r="K75" s="49"/>
      <c r="L75" s="49"/>
      <c r="M75" s="49"/>
      <c r="N75" s="179"/>
      <c r="O75" s="49"/>
      <c r="P75" s="49"/>
      <c r="Q75" s="49"/>
      <c r="R75" s="49"/>
      <c r="S75" s="49"/>
      <c r="T75" s="49"/>
      <c r="U75" s="49"/>
      <c r="V75" s="49"/>
      <c r="W75" s="49"/>
      <c r="X75" s="49"/>
      <c r="Y75" s="49"/>
      <c r="Z75" s="49"/>
    </row>
    <row r="76" spans="1:26">
      <c r="A76" s="82"/>
      <c r="B76" s="49" t="s">
        <v>29</v>
      </c>
      <c r="C76" s="49">
        <v>15</v>
      </c>
      <c r="D76" s="51"/>
      <c r="E76" s="292">
        <v>10</v>
      </c>
      <c r="F76" s="51"/>
      <c r="G76" s="51"/>
      <c r="H76" s="51"/>
      <c r="I76" s="51"/>
      <c r="J76" s="51"/>
      <c r="K76" s="51"/>
      <c r="L76" s="51"/>
      <c r="M76" s="51"/>
      <c r="N76" s="179"/>
      <c r="O76" s="49"/>
      <c r="P76" s="49"/>
      <c r="Q76" s="49"/>
      <c r="R76" s="49"/>
      <c r="S76" s="49"/>
      <c r="T76" s="49"/>
      <c r="U76" s="49"/>
      <c r="V76" s="49"/>
      <c r="W76" s="49"/>
      <c r="X76" s="49"/>
      <c r="Y76" s="49"/>
      <c r="Z76" s="49"/>
    </row>
    <row r="77" spans="1:26">
      <c r="A77" s="82"/>
      <c r="B77" s="49" t="s">
        <v>37</v>
      </c>
      <c r="C77" s="49">
        <v>15</v>
      </c>
      <c r="D77" s="49"/>
      <c r="E77" s="292">
        <v>10</v>
      </c>
      <c r="F77" s="49"/>
      <c r="G77" s="49"/>
      <c r="H77" s="49"/>
      <c r="I77" s="49"/>
      <c r="J77" s="49"/>
      <c r="K77" s="49"/>
      <c r="L77" s="49"/>
      <c r="M77" s="49"/>
      <c r="N77" s="179"/>
      <c r="O77" s="50"/>
      <c r="P77" s="50"/>
      <c r="Q77" s="50"/>
      <c r="R77" s="50"/>
      <c r="S77" s="50"/>
      <c r="T77" s="50"/>
      <c r="U77" s="50"/>
      <c r="V77" s="50"/>
      <c r="W77" s="50"/>
      <c r="X77" s="50"/>
      <c r="Y77" s="50"/>
      <c r="Z77" s="50"/>
    </row>
    <row r="78" spans="1:26">
      <c r="A78" s="82"/>
      <c r="B78" s="49" t="s">
        <v>38</v>
      </c>
      <c r="C78" s="49">
        <v>16</v>
      </c>
      <c r="D78" s="49"/>
      <c r="E78" s="292">
        <v>10</v>
      </c>
      <c r="F78" s="48"/>
      <c r="G78" s="48"/>
      <c r="H78" s="48"/>
      <c r="I78" s="49"/>
      <c r="J78" s="49"/>
      <c r="K78" s="49"/>
      <c r="L78" s="49"/>
      <c r="M78" s="49"/>
      <c r="N78" s="179"/>
      <c r="O78" s="49"/>
      <c r="P78" s="49"/>
      <c r="Q78" s="49"/>
      <c r="R78" s="49"/>
      <c r="S78" s="49"/>
      <c r="T78" s="49"/>
      <c r="U78" s="49"/>
      <c r="V78" s="49"/>
      <c r="W78" s="49"/>
      <c r="X78" s="49"/>
      <c r="Y78" s="49"/>
      <c r="Z78" s="49"/>
    </row>
    <row r="79" spans="1:26">
      <c r="A79" s="82"/>
      <c r="B79" s="49" t="s">
        <v>34</v>
      </c>
      <c r="C79" s="49">
        <v>17</v>
      </c>
      <c r="D79" s="49"/>
      <c r="E79" s="292">
        <v>10</v>
      </c>
      <c r="F79" s="49"/>
      <c r="G79" s="49"/>
      <c r="H79" s="49"/>
      <c r="I79" s="49"/>
      <c r="J79" s="49"/>
      <c r="K79" s="49"/>
      <c r="L79" s="49"/>
      <c r="M79" s="49"/>
      <c r="N79" s="179"/>
      <c r="O79" s="49"/>
      <c r="P79" s="49"/>
      <c r="Q79" s="49"/>
      <c r="R79" s="49"/>
      <c r="S79" s="49"/>
      <c r="T79" s="49"/>
      <c r="U79" s="49"/>
      <c r="V79" s="49"/>
      <c r="W79" s="49"/>
      <c r="X79" s="49"/>
      <c r="Y79" s="49"/>
      <c r="Z79" s="49"/>
    </row>
    <row r="80" spans="1:26">
      <c r="A80" s="82"/>
      <c r="B80" s="50" t="s">
        <v>32</v>
      </c>
      <c r="D80" s="50">
        <v>24</v>
      </c>
      <c r="E80" s="292">
        <v>10</v>
      </c>
      <c r="F80" s="48"/>
      <c r="G80" s="48"/>
      <c r="H80" s="48"/>
      <c r="I80" s="48"/>
      <c r="J80" s="48"/>
      <c r="K80" s="48"/>
      <c r="L80" s="48"/>
      <c r="M80" s="49"/>
      <c r="N80" s="179"/>
      <c r="O80" s="49"/>
      <c r="P80" s="49"/>
      <c r="Q80" s="49"/>
      <c r="R80" s="49"/>
      <c r="S80" s="49"/>
      <c r="T80" s="49"/>
      <c r="U80" s="49"/>
      <c r="V80" s="49"/>
      <c r="W80" s="49"/>
      <c r="X80" s="49"/>
      <c r="Y80" s="49"/>
      <c r="Z80" s="49"/>
    </row>
    <row r="81" spans="1:26">
      <c r="A81" s="82"/>
      <c r="B81" s="49" t="s">
        <v>31</v>
      </c>
      <c r="C81" s="49">
        <v>31</v>
      </c>
      <c r="D81" s="49"/>
      <c r="E81" s="292">
        <v>10</v>
      </c>
      <c r="F81" s="49"/>
      <c r="G81" s="49"/>
      <c r="H81" s="49"/>
      <c r="I81" s="49"/>
      <c r="J81" s="49"/>
      <c r="K81" s="49"/>
      <c r="L81" s="49"/>
      <c r="M81" s="49"/>
      <c r="N81" s="179"/>
      <c r="O81" s="49"/>
      <c r="P81" s="49"/>
      <c r="Q81" s="49"/>
      <c r="R81" s="49"/>
      <c r="S81" s="49"/>
      <c r="T81" s="49"/>
      <c r="U81" s="49"/>
      <c r="V81" s="49"/>
      <c r="W81" s="49"/>
      <c r="X81" s="49"/>
      <c r="Y81" s="49"/>
      <c r="Z81" s="49"/>
    </row>
    <row r="82" spans="1:26">
      <c r="A82" s="82"/>
      <c r="B82" s="78" t="s">
        <v>53</v>
      </c>
      <c r="C82" s="78">
        <v>10</v>
      </c>
      <c r="D82" s="49"/>
      <c r="E82" s="49"/>
      <c r="F82" s="49"/>
      <c r="G82" s="49"/>
      <c r="H82" s="49"/>
      <c r="I82" s="49"/>
      <c r="J82" s="49"/>
      <c r="K82" s="49"/>
      <c r="L82" s="49"/>
      <c r="M82" s="49"/>
      <c r="N82" s="179"/>
      <c r="O82" s="49"/>
      <c r="P82" s="49"/>
      <c r="Q82" s="49"/>
      <c r="R82" s="49"/>
      <c r="S82" s="49"/>
      <c r="T82" s="49"/>
      <c r="U82" s="49"/>
      <c r="V82" s="49"/>
      <c r="W82" s="49"/>
      <c r="X82" s="49"/>
      <c r="Y82" s="49"/>
      <c r="Z82" s="49"/>
    </row>
    <row r="83" spans="1:26">
      <c r="A83" s="179"/>
      <c r="B83" s="179"/>
      <c r="C83" s="179"/>
      <c r="D83" s="179"/>
      <c r="E83" s="179"/>
      <c r="F83" s="179"/>
      <c r="G83" s="179"/>
      <c r="H83" s="179"/>
      <c r="I83" s="179"/>
      <c r="J83" s="179"/>
      <c r="K83" s="179"/>
      <c r="L83" s="179"/>
      <c r="M83" s="179"/>
      <c r="N83" s="179"/>
      <c r="O83" s="49"/>
      <c r="P83" s="49"/>
      <c r="Q83" s="49"/>
      <c r="R83" s="49"/>
      <c r="S83" s="49"/>
      <c r="T83" s="49"/>
      <c r="U83" s="49"/>
      <c r="V83" s="49"/>
      <c r="W83" s="49"/>
      <c r="X83" s="49"/>
      <c r="Y83" s="49"/>
      <c r="Z83" s="49"/>
    </row>
    <row r="84" spans="1:26">
      <c r="A84" s="435" t="s">
        <v>513</v>
      </c>
      <c r="B84" s="435"/>
      <c r="C84" s="435"/>
      <c r="D84" s="435"/>
      <c r="E84" s="435"/>
      <c r="F84" s="435"/>
      <c r="G84" s="435"/>
      <c r="H84" s="179"/>
      <c r="I84" s="179"/>
      <c r="J84" s="179"/>
      <c r="K84" s="179"/>
      <c r="L84" s="179"/>
      <c r="M84" s="179"/>
      <c r="N84" s="179"/>
      <c r="O84" s="179"/>
      <c r="P84" s="179"/>
      <c r="Q84" s="179"/>
      <c r="R84" s="179"/>
      <c r="S84" s="179"/>
      <c r="T84" s="179"/>
      <c r="U84" s="179"/>
      <c r="V84" s="179"/>
      <c r="W84" s="179"/>
      <c r="X84" s="179"/>
      <c r="Y84" s="179"/>
      <c r="Z84" s="179"/>
    </row>
    <row r="85" spans="1:26" ht="36" customHeight="1">
      <c r="A85" s="435" t="s">
        <v>514</v>
      </c>
      <c r="B85" s="435"/>
      <c r="C85" s="435"/>
      <c r="D85" s="435"/>
      <c r="E85" s="435"/>
      <c r="F85" s="435"/>
      <c r="G85" s="435"/>
      <c r="H85" s="179"/>
      <c r="I85" s="179"/>
      <c r="J85" s="179"/>
      <c r="K85" s="179"/>
      <c r="L85" s="179"/>
      <c r="M85" s="179"/>
      <c r="N85" s="179"/>
      <c r="O85" s="179"/>
      <c r="P85" s="179"/>
      <c r="Q85" s="179"/>
      <c r="R85" s="179"/>
      <c r="S85" s="179"/>
      <c r="T85" s="179"/>
      <c r="U85" s="179"/>
      <c r="V85" s="179"/>
      <c r="W85" s="179"/>
      <c r="X85" s="179"/>
      <c r="Y85" s="179"/>
      <c r="Z85" s="179"/>
    </row>
    <row r="86" spans="1:26">
      <c r="A86" s="202"/>
      <c r="B86" s="202"/>
      <c r="C86" s="202"/>
      <c r="D86" s="202"/>
      <c r="E86" s="202"/>
      <c r="F86" s="202"/>
      <c r="G86" s="202"/>
      <c r="H86" s="179"/>
      <c r="I86" s="179"/>
      <c r="J86" s="179"/>
      <c r="K86" s="179"/>
      <c r="L86" s="179"/>
      <c r="M86" s="179"/>
      <c r="N86" s="179"/>
      <c r="O86" s="179"/>
      <c r="P86" s="179"/>
      <c r="Q86" s="179"/>
      <c r="R86" s="179"/>
      <c r="S86" s="179"/>
      <c r="T86" s="179"/>
      <c r="U86" s="179"/>
      <c r="V86" s="179"/>
      <c r="W86" s="179"/>
      <c r="X86" s="179"/>
      <c r="Y86" s="179"/>
      <c r="Z86" s="179"/>
    </row>
    <row r="87" spans="1:26" s="70" customFormat="1">
      <c r="A87" s="431" t="s">
        <v>288</v>
      </c>
      <c r="B87" s="431"/>
      <c r="C87" s="431"/>
      <c r="D87" s="431"/>
      <c r="E87" s="431"/>
      <c r="F87" s="431"/>
      <c r="G87" s="431"/>
      <c r="H87" s="431"/>
      <c r="I87" s="431"/>
    </row>
    <row r="88" spans="1:26">
      <c r="A88" s="179"/>
      <c r="B88" s="179"/>
      <c r="C88" s="179"/>
      <c r="D88" s="179"/>
      <c r="E88" s="179"/>
      <c r="F88" s="179"/>
      <c r="G88" s="179"/>
      <c r="H88" s="179"/>
      <c r="I88" s="179"/>
      <c r="J88" s="4"/>
      <c r="K88" s="4"/>
      <c r="L88" s="5"/>
      <c r="M88" s="5"/>
      <c r="N88" s="5"/>
      <c r="O88" s="5"/>
      <c r="P88" s="4"/>
      <c r="Q88" s="4"/>
      <c r="R88" s="4"/>
      <c r="S88" s="4"/>
      <c r="T88" s="4"/>
      <c r="U88" s="179"/>
      <c r="V88" s="179"/>
      <c r="W88" s="179"/>
      <c r="X88" s="179"/>
      <c r="Y88" s="179"/>
      <c r="Z88" s="179"/>
    </row>
    <row r="89" spans="1:26" ht="24">
      <c r="A89" s="179"/>
      <c r="B89" s="1"/>
      <c r="C89" s="68" t="s">
        <v>287</v>
      </c>
      <c r="D89" s="266" t="s">
        <v>53</v>
      </c>
      <c r="E89" s="25"/>
      <c r="F89" s="1"/>
      <c r="G89" s="179"/>
      <c r="H89" s="179"/>
      <c r="I89" s="179"/>
      <c r="J89" s="179"/>
      <c r="K89" s="179"/>
      <c r="L89" s="10"/>
      <c r="M89" s="10"/>
      <c r="N89" s="10"/>
      <c r="O89" s="10"/>
      <c r="P89" s="179"/>
      <c r="Q89" s="179"/>
      <c r="R89" s="179"/>
      <c r="S89" s="179"/>
      <c r="T89" s="179"/>
      <c r="U89" s="179"/>
      <c r="V89" s="179"/>
      <c r="W89" s="179"/>
      <c r="X89" s="179"/>
      <c r="Y89" s="179"/>
      <c r="Z89" s="179"/>
    </row>
    <row r="90" spans="1:26">
      <c r="A90" s="179"/>
      <c r="B90" s="29">
        <v>2012</v>
      </c>
      <c r="C90" s="49">
        <v>32</v>
      </c>
      <c r="D90" s="53">
        <v>15</v>
      </c>
      <c r="E90" s="50"/>
      <c r="F90" s="50"/>
      <c r="G90" s="50"/>
      <c r="H90" s="179"/>
      <c r="I90" s="179"/>
      <c r="J90" s="179"/>
      <c r="K90" s="179"/>
      <c r="L90" s="10"/>
      <c r="M90" s="10"/>
      <c r="N90" s="10"/>
      <c r="O90" s="10"/>
      <c r="P90" s="179"/>
      <c r="Q90" s="179"/>
      <c r="R90" s="179"/>
      <c r="S90" s="179"/>
      <c r="T90" s="179"/>
      <c r="U90" s="179"/>
      <c r="V90" s="179"/>
      <c r="W90" s="179"/>
      <c r="X90" s="179"/>
      <c r="Y90" s="179"/>
      <c r="Z90" s="179"/>
    </row>
    <row r="91" spans="1:26">
      <c r="A91" s="179"/>
      <c r="B91" s="29">
        <v>2013</v>
      </c>
      <c r="C91" s="49">
        <v>22</v>
      </c>
      <c r="D91" s="54">
        <v>12</v>
      </c>
      <c r="E91" s="33"/>
      <c r="F91" s="1"/>
      <c r="G91" s="179"/>
      <c r="H91" s="179"/>
      <c r="I91" s="179"/>
      <c r="J91" s="179"/>
      <c r="K91" s="179"/>
      <c r="L91" s="10"/>
      <c r="M91" s="10"/>
      <c r="N91" s="10"/>
      <c r="O91" s="10"/>
      <c r="P91" s="179"/>
      <c r="Q91" s="179"/>
      <c r="R91" s="179"/>
      <c r="S91" s="179"/>
      <c r="T91" s="179"/>
      <c r="U91" s="179"/>
      <c r="V91" s="179"/>
      <c r="W91" s="179"/>
      <c r="X91" s="179"/>
      <c r="Y91" s="179"/>
      <c r="Z91" s="179"/>
    </row>
    <row r="92" spans="1:26">
      <c r="A92" s="179"/>
      <c r="B92" s="29">
        <v>2014</v>
      </c>
      <c r="C92" s="49">
        <v>30</v>
      </c>
      <c r="D92" s="54">
        <v>12</v>
      </c>
      <c r="E92" s="33"/>
      <c r="F92" s="1"/>
      <c r="G92" s="179"/>
      <c r="H92" s="179"/>
      <c r="I92" s="179"/>
      <c r="J92" s="179"/>
      <c r="K92" s="179"/>
      <c r="L92" s="10"/>
      <c r="M92" s="10"/>
      <c r="N92" s="10"/>
      <c r="O92" s="10"/>
      <c r="P92" s="179"/>
      <c r="Q92" s="179"/>
      <c r="R92" s="179"/>
      <c r="S92" s="179"/>
      <c r="T92" s="179"/>
      <c r="U92" s="179"/>
      <c r="V92" s="179"/>
      <c r="W92" s="179"/>
      <c r="X92" s="179"/>
      <c r="Y92" s="179"/>
      <c r="Z92" s="179"/>
    </row>
    <row r="93" spans="1:26">
      <c r="A93" s="179"/>
      <c r="B93" s="29">
        <v>2015</v>
      </c>
      <c r="C93" s="49">
        <v>24</v>
      </c>
      <c r="D93" s="316">
        <v>11</v>
      </c>
      <c r="E93" s="33"/>
      <c r="F93" s="1"/>
      <c r="G93" s="179"/>
      <c r="H93" s="179"/>
      <c r="I93" s="179"/>
      <c r="J93" s="179"/>
      <c r="K93" s="179"/>
      <c r="L93" s="10"/>
      <c r="M93" s="10"/>
      <c r="N93" s="10"/>
      <c r="O93" s="10"/>
      <c r="P93" s="179"/>
      <c r="Q93" s="179"/>
      <c r="R93" s="179"/>
      <c r="S93" s="179"/>
      <c r="T93" s="179"/>
      <c r="U93" s="179"/>
      <c r="V93" s="179"/>
      <c r="W93" s="179"/>
      <c r="X93" s="179"/>
      <c r="Y93" s="179"/>
      <c r="Z93" s="179"/>
    </row>
    <row r="94" spans="1:26">
      <c r="A94" s="179"/>
      <c r="B94" s="29">
        <v>2016</v>
      </c>
      <c r="C94" s="49">
        <v>23</v>
      </c>
      <c r="D94" s="317">
        <v>10</v>
      </c>
      <c r="E94" s="33"/>
      <c r="F94" s="1"/>
      <c r="G94" s="179"/>
      <c r="H94" s="179"/>
      <c r="I94" s="179"/>
      <c r="J94" s="179"/>
      <c r="K94" s="179"/>
      <c r="L94" s="10"/>
      <c r="M94" s="10"/>
      <c r="N94" s="10"/>
      <c r="O94" s="10"/>
      <c r="P94" s="179"/>
      <c r="Q94" s="179"/>
      <c r="R94" s="179"/>
      <c r="S94" s="179"/>
      <c r="T94" s="179"/>
      <c r="U94" s="179"/>
      <c r="V94" s="179"/>
      <c r="W94" s="179"/>
      <c r="X94" s="179"/>
      <c r="Y94" s="179"/>
      <c r="Z94" s="179"/>
    </row>
    <row r="96" spans="1:26">
      <c r="A96" s="435" t="s">
        <v>513</v>
      </c>
      <c r="B96" s="435"/>
      <c r="C96" s="435"/>
      <c r="D96" s="435"/>
      <c r="E96" s="435"/>
      <c r="F96" s="435"/>
      <c r="G96" s="435"/>
      <c r="H96" s="179"/>
      <c r="I96" s="179"/>
      <c r="J96" s="179"/>
      <c r="K96" s="179"/>
      <c r="L96" s="179"/>
      <c r="M96" s="179"/>
      <c r="N96" s="179"/>
      <c r="O96" s="179"/>
      <c r="P96" s="179"/>
      <c r="Q96" s="179"/>
      <c r="R96" s="179"/>
      <c r="S96" s="179"/>
      <c r="T96" s="179"/>
      <c r="U96" s="179"/>
      <c r="V96" s="179"/>
      <c r="W96" s="179"/>
      <c r="X96" s="179"/>
      <c r="Y96" s="179"/>
      <c r="Z96" s="179"/>
    </row>
    <row r="97" spans="1:26" ht="36" customHeight="1">
      <c r="A97" s="435" t="s">
        <v>515</v>
      </c>
      <c r="B97" s="435"/>
      <c r="C97" s="435"/>
      <c r="D97" s="435"/>
      <c r="E97" s="435"/>
      <c r="F97" s="435"/>
      <c r="G97" s="435"/>
      <c r="H97" s="179"/>
      <c r="I97" s="179"/>
      <c r="J97" s="179"/>
      <c r="K97" s="179"/>
      <c r="L97" s="179"/>
      <c r="M97" s="179"/>
      <c r="N97" s="179"/>
      <c r="O97" s="179"/>
      <c r="P97" s="179"/>
      <c r="Q97" s="179"/>
      <c r="R97" s="179"/>
      <c r="S97" s="179"/>
      <c r="T97" s="179"/>
      <c r="U97" s="179"/>
      <c r="V97" s="179"/>
      <c r="W97" s="179"/>
      <c r="X97" s="179"/>
      <c r="Y97" s="179"/>
      <c r="Z97" s="179"/>
    </row>
    <row r="98" spans="1:2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row>
    <row r="99" spans="1:2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row>
    <row r="100" spans="1:26" s="70" customFormat="1">
      <c r="A100" s="431" t="s">
        <v>448</v>
      </c>
      <c r="B100" s="431"/>
      <c r="C100" s="431"/>
      <c r="D100" s="431"/>
      <c r="E100" s="431"/>
      <c r="F100" s="431"/>
      <c r="G100" s="431"/>
      <c r="H100" s="431"/>
    </row>
    <row r="101" spans="1:2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row>
    <row r="102" spans="1:26" ht="26">
      <c r="A102" s="179"/>
      <c r="B102" s="52"/>
      <c r="C102" s="325" t="str">
        <f>"Nov-19"</f>
        <v>Nov-19</v>
      </c>
      <c r="D102" s="325" t="str">
        <f>"Dec-19"</f>
        <v>Dec-19</v>
      </c>
      <c r="E102" s="326" t="str">
        <f>"Jan-20"</f>
        <v>Jan-20</v>
      </c>
      <c r="F102" s="326" t="str">
        <f>"Feb-20"</f>
        <v>Feb-20</v>
      </c>
      <c r="G102" s="326" t="str">
        <f>"Mar-20"</f>
        <v>Mar-20</v>
      </c>
      <c r="H102" s="327" t="str">
        <f>"Apr-20"</f>
        <v>Apr-20</v>
      </c>
      <c r="I102" s="327" t="str">
        <f>"May-20"</f>
        <v>May-20</v>
      </c>
      <c r="J102" s="327" t="str">
        <f>"June-20"</f>
        <v>June-20</v>
      </c>
      <c r="K102" s="327" t="str">
        <f>"Jul-20"</f>
        <v>Jul-20</v>
      </c>
      <c r="L102" s="327" t="str">
        <f>"Aug-20"</f>
        <v>Aug-20</v>
      </c>
      <c r="M102" s="327" t="str">
        <f>"Sep-20"</f>
        <v>Sep-20</v>
      </c>
      <c r="N102" s="296" t="str">
        <f>"Oct-20"</f>
        <v>Oct-20</v>
      </c>
      <c r="O102" s="325" t="s">
        <v>413</v>
      </c>
      <c r="P102" s="179"/>
      <c r="Q102" s="179"/>
      <c r="R102" s="179"/>
      <c r="S102" s="179"/>
      <c r="T102" s="179"/>
      <c r="U102" s="179"/>
      <c r="V102" s="179"/>
      <c r="W102" s="179"/>
      <c r="X102" s="179"/>
      <c r="Y102" s="179"/>
      <c r="Z102" s="179"/>
    </row>
    <row r="103" spans="1:26">
      <c r="A103" s="179"/>
      <c r="B103" t="s">
        <v>27</v>
      </c>
      <c r="C103">
        <v>1</v>
      </c>
      <c r="D103" s="356">
        <v>2</v>
      </c>
      <c r="E103" s="356">
        <v>1</v>
      </c>
      <c r="F103" s="356">
        <v>1</v>
      </c>
      <c r="G103" s="356">
        <v>0</v>
      </c>
      <c r="H103" s="356">
        <v>1</v>
      </c>
      <c r="I103" s="356">
        <v>0</v>
      </c>
      <c r="J103" s="356">
        <v>1</v>
      </c>
      <c r="K103" s="356">
        <v>2</v>
      </c>
      <c r="L103" s="356">
        <v>2</v>
      </c>
      <c r="M103" s="356">
        <v>3</v>
      </c>
      <c r="N103">
        <v>2</v>
      </c>
      <c r="O103" s="306"/>
      <c r="P103" s="179"/>
      <c r="Q103" s="179"/>
      <c r="R103" s="179"/>
      <c r="S103" s="179"/>
      <c r="T103" s="179"/>
      <c r="U103" s="179"/>
      <c r="V103" s="179"/>
      <c r="W103" s="179"/>
      <c r="X103" s="179"/>
      <c r="Y103" s="179"/>
      <c r="Z103" s="179"/>
    </row>
    <row r="104" spans="1:26">
      <c r="A104" s="179"/>
      <c r="B104" t="s">
        <v>18</v>
      </c>
      <c r="C104">
        <v>3</v>
      </c>
      <c r="D104" s="356">
        <v>1</v>
      </c>
      <c r="E104" s="356">
        <v>3</v>
      </c>
      <c r="F104" s="356">
        <v>0</v>
      </c>
      <c r="G104" s="356">
        <v>0</v>
      </c>
      <c r="H104" s="356">
        <v>0</v>
      </c>
      <c r="I104" s="356">
        <v>0</v>
      </c>
      <c r="J104" s="356">
        <v>0</v>
      </c>
      <c r="K104" s="356">
        <v>2</v>
      </c>
      <c r="L104" s="356">
        <v>5</v>
      </c>
      <c r="M104" s="356">
        <v>3</v>
      </c>
      <c r="N104">
        <v>2</v>
      </c>
      <c r="O104" s="306"/>
      <c r="P104" s="179"/>
      <c r="Q104" s="179"/>
      <c r="R104" s="179"/>
      <c r="S104" s="179"/>
      <c r="T104" s="179"/>
      <c r="U104" s="179"/>
      <c r="V104" s="179"/>
      <c r="W104" s="179"/>
      <c r="X104" s="179"/>
      <c r="Y104" s="179"/>
      <c r="Z104" s="179"/>
    </row>
    <row r="105" spans="1:26">
      <c r="A105" s="179"/>
      <c r="B105" t="s">
        <v>21</v>
      </c>
      <c r="C105" s="330">
        <v>2</v>
      </c>
      <c r="D105" s="356" t="s">
        <v>208</v>
      </c>
      <c r="E105" s="356">
        <v>2</v>
      </c>
      <c r="F105" s="356">
        <v>1</v>
      </c>
      <c r="G105" s="356">
        <v>0</v>
      </c>
      <c r="H105" s="356">
        <v>3</v>
      </c>
      <c r="I105" s="356">
        <v>0</v>
      </c>
      <c r="J105" s="356">
        <v>2</v>
      </c>
      <c r="K105" s="356">
        <v>0</v>
      </c>
      <c r="L105" s="356">
        <v>0</v>
      </c>
      <c r="M105" s="330">
        <v>0</v>
      </c>
      <c r="N105">
        <v>3</v>
      </c>
      <c r="O105" s="61"/>
      <c r="P105" s="179"/>
      <c r="Q105" s="179"/>
      <c r="R105" s="179"/>
      <c r="S105" s="179"/>
      <c r="T105" s="179"/>
      <c r="U105" s="179"/>
      <c r="V105" s="179"/>
      <c r="W105" s="179"/>
      <c r="X105" s="179"/>
      <c r="Y105" s="179"/>
      <c r="Z105" s="179"/>
    </row>
    <row r="106" spans="1:26">
      <c r="A106" s="179"/>
      <c r="B106" t="s">
        <v>19</v>
      </c>
      <c r="C106">
        <v>5</v>
      </c>
      <c r="D106" s="356">
        <v>7</v>
      </c>
      <c r="E106" s="356">
        <v>1</v>
      </c>
      <c r="F106" s="356">
        <v>8</v>
      </c>
      <c r="G106" s="356">
        <v>6</v>
      </c>
      <c r="H106" s="356">
        <v>7</v>
      </c>
      <c r="I106" s="356">
        <v>10</v>
      </c>
      <c r="J106" s="356">
        <v>6</v>
      </c>
      <c r="K106" s="356">
        <v>6</v>
      </c>
      <c r="L106" s="356">
        <v>3</v>
      </c>
      <c r="M106" s="356">
        <v>5</v>
      </c>
      <c r="N106">
        <v>5</v>
      </c>
      <c r="O106" s="306"/>
      <c r="P106" s="179"/>
      <c r="Q106" s="179"/>
      <c r="R106" s="179"/>
      <c r="S106" s="179"/>
      <c r="T106" s="179"/>
      <c r="U106" s="179"/>
      <c r="V106" s="179"/>
      <c r="W106" s="179"/>
      <c r="X106" s="179"/>
      <c r="Y106" s="179"/>
      <c r="Z106" s="179"/>
    </row>
    <row r="107" spans="1:26">
      <c r="A107" s="179"/>
      <c r="B107" t="s">
        <v>34</v>
      </c>
      <c r="C107">
        <v>10</v>
      </c>
      <c r="D107" s="356">
        <v>4</v>
      </c>
      <c r="E107" s="356">
        <v>3</v>
      </c>
      <c r="F107" s="356">
        <v>4</v>
      </c>
      <c r="G107" s="356">
        <v>6</v>
      </c>
      <c r="H107" s="356">
        <v>6</v>
      </c>
      <c r="I107" s="356">
        <v>6</v>
      </c>
      <c r="J107" s="356">
        <v>4</v>
      </c>
      <c r="K107" s="356">
        <v>14</v>
      </c>
      <c r="L107" s="356">
        <v>1</v>
      </c>
      <c r="M107" s="356">
        <v>4</v>
      </c>
      <c r="N107">
        <v>5</v>
      </c>
      <c r="O107" s="306"/>
      <c r="P107" s="179"/>
      <c r="Q107" s="179"/>
      <c r="R107" s="179"/>
      <c r="S107" s="179"/>
      <c r="T107" s="179"/>
      <c r="U107" s="179"/>
      <c r="V107" s="179"/>
      <c r="W107" s="179"/>
      <c r="X107" s="179"/>
      <c r="Y107" s="179"/>
      <c r="Z107" s="179"/>
    </row>
    <row r="108" spans="1:26">
      <c r="A108" s="179"/>
      <c r="B108" t="s">
        <v>20</v>
      </c>
      <c r="C108">
        <v>2</v>
      </c>
      <c r="D108" s="356">
        <v>1</v>
      </c>
      <c r="E108" s="356">
        <v>11</v>
      </c>
      <c r="F108" s="356">
        <v>5</v>
      </c>
      <c r="G108" s="356">
        <v>4</v>
      </c>
      <c r="H108" s="356">
        <v>1</v>
      </c>
      <c r="I108" s="356">
        <v>3</v>
      </c>
      <c r="J108" s="356">
        <v>6</v>
      </c>
      <c r="K108" s="356">
        <v>0</v>
      </c>
      <c r="L108" s="356">
        <v>10</v>
      </c>
      <c r="M108" s="356">
        <v>4</v>
      </c>
      <c r="N108">
        <v>6</v>
      </c>
      <c r="O108" s="306"/>
      <c r="P108" s="179"/>
      <c r="Q108" s="179"/>
      <c r="R108" s="179"/>
      <c r="S108" s="179"/>
      <c r="T108" s="179"/>
      <c r="U108" s="179"/>
      <c r="V108" s="179"/>
      <c r="W108" s="179"/>
      <c r="X108" s="179"/>
      <c r="Y108" s="179"/>
      <c r="Z108" s="179"/>
    </row>
    <row r="109" spans="1:26">
      <c r="A109" s="179"/>
      <c r="B109" t="s">
        <v>31</v>
      </c>
      <c r="C109">
        <v>1</v>
      </c>
      <c r="D109" s="356">
        <v>1</v>
      </c>
      <c r="E109" s="356">
        <v>5</v>
      </c>
      <c r="F109" s="356">
        <v>3</v>
      </c>
      <c r="G109" s="356">
        <v>1</v>
      </c>
      <c r="H109" s="356">
        <v>0</v>
      </c>
      <c r="I109" s="356">
        <v>2</v>
      </c>
      <c r="J109" s="356">
        <v>3</v>
      </c>
      <c r="K109" s="356">
        <v>3</v>
      </c>
      <c r="L109" s="356">
        <v>4</v>
      </c>
      <c r="M109" s="356">
        <v>5</v>
      </c>
      <c r="N109">
        <v>8</v>
      </c>
      <c r="O109" s="306"/>
      <c r="P109" s="179"/>
      <c r="Q109" s="179"/>
      <c r="R109" s="179"/>
      <c r="S109" s="179"/>
      <c r="T109" s="179"/>
      <c r="U109" s="179"/>
      <c r="V109" s="179"/>
      <c r="W109" s="179"/>
      <c r="X109" s="179"/>
      <c r="Y109" s="179"/>
      <c r="Z109" s="179"/>
    </row>
    <row r="110" spans="1:26">
      <c r="A110" s="179"/>
      <c r="B110" t="s">
        <v>26</v>
      </c>
      <c r="C110">
        <v>4</v>
      </c>
      <c r="D110" s="356">
        <v>3</v>
      </c>
      <c r="E110" s="356">
        <v>2</v>
      </c>
      <c r="F110" s="356">
        <v>16</v>
      </c>
      <c r="G110" s="356">
        <v>8</v>
      </c>
      <c r="H110" s="356">
        <v>1</v>
      </c>
      <c r="I110" s="356">
        <v>9</v>
      </c>
      <c r="J110" s="356">
        <v>2</v>
      </c>
      <c r="K110" s="356">
        <v>8</v>
      </c>
      <c r="L110" s="356">
        <v>7</v>
      </c>
      <c r="M110" s="356">
        <v>5</v>
      </c>
      <c r="N110">
        <v>10</v>
      </c>
      <c r="O110" s="306"/>
      <c r="P110" s="179"/>
      <c r="Q110" s="179"/>
      <c r="R110" s="179"/>
      <c r="S110" s="179"/>
      <c r="T110" s="179"/>
      <c r="U110" s="179"/>
      <c r="V110" s="179"/>
      <c r="W110" s="179"/>
      <c r="X110" s="179"/>
      <c r="Y110" s="179"/>
      <c r="Z110" s="179"/>
    </row>
    <row r="111" spans="1:26">
      <c r="A111" s="179"/>
      <c r="B111" t="s">
        <v>38</v>
      </c>
      <c r="C111">
        <v>13</v>
      </c>
      <c r="D111" s="356">
        <v>4</v>
      </c>
      <c r="E111" s="356">
        <v>12</v>
      </c>
      <c r="F111" s="356">
        <v>12</v>
      </c>
      <c r="G111" s="356">
        <v>8</v>
      </c>
      <c r="H111" s="356">
        <v>4</v>
      </c>
      <c r="I111" s="356">
        <v>4</v>
      </c>
      <c r="J111" s="356">
        <v>8</v>
      </c>
      <c r="K111" s="356">
        <v>11</v>
      </c>
      <c r="L111" s="356">
        <v>9</v>
      </c>
      <c r="M111" s="356">
        <v>27</v>
      </c>
      <c r="N111">
        <v>11</v>
      </c>
      <c r="O111" s="306"/>
      <c r="P111" s="179"/>
      <c r="Q111" s="179"/>
      <c r="R111" s="179"/>
      <c r="S111" s="179"/>
      <c r="T111" s="179"/>
      <c r="U111" s="179"/>
      <c r="V111" s="179"/>
      <c r="W111" s="179"/>
      <c r="X111" s="179"/>
      <c r="Y111" s="179"/>
      <c r="Z111" s="179"/>
    </row>
    <row r="112" spans="1:26">
      <c r="A112" s="179"/>
      <c r="B112" t="s">
        <v>22</v>
      </c>
      <c r="C112">
        <v>6</v>
      </c>
      <c r="D112" s="356">
        <v>8</v>
      </c>
      <c r="E112" s="356">
        <v>13</v>
      </c>
      <c r="F112" s="356">
        <v>19</v>
      </c>
      <c r="G112" s="356">
        <v>9</v>
      </c>
      <c r="H112" s="356">
        <v>4</v>
      </c>
      <c r="I112" s="356">
        <v>9</v>
      </c>
      <c r="J112" s="356">
        <v>7</v>
      </c>
      <c r="K112" s="356">
        <v>11</v>
      </c>
      <c r="L112" s="356">
        <v>22</v>
      </c>
      <c r="M112" s="356">
        <v>17</v>
      </c>
      <c r="N112">
        <v>12</v>
      </c>
      <c r="O112" s="306"/>
      <c r="P112" s="179"/>
      <c r="Q112" s="179"/>
      <c r="R112" s="179"/>
      <c r="S112" s="179"/>
      <c r="T112" s="179"/>
      <c r="U112" s="179"/>
      <c r="V112" s="179"/>
      <c r="W112" s="179"/>
      <c r="X112" s="179"/>
      <c r="Y112" s="179"/>
      <c r="Z112" s="179"/>
    </row>
    <row r="113" spans="1:26">
      <c r="A113" s="179"/>
      <c r="B113" t="s">
        <v>23</v>
      </c>
      <c r="C113">
        <v>9</v>
      </c>
      <c r="D113" s="356">
        <v>4</v>
      </c>
      <c r="E113" s="356">
        <v>4</v>
      </c>
      <c r="F113" s="356">
        <v>3</v>
      </c>
      <c r="G113" s="356">
        <v>6</v>
      </c>
      <c r="H113" s="356">
        <v>5</v>
      </c>
      <c r="I113" s="356">
        <v>0</v>
      </c>
      <c r="J113" s="356">
        <v>2</v>
      </c>
      <c r="K113" s="356">
        <v>9</v>
      </c>
      <c r="L113" s="356">
        <v>9</v>
      </c>
      <c r="M113" s="356">
        <v>24</v>
      </c>
      <c r="N113">
        <v>13</v>
      </c>
      <c r="O113" s="306"/>
      <c r="P113" s="179"/>
      <c r="Q113" s="179"/>
      <c r="R113" s="179"/>
      <c r="S113" s="179"/>
      <c r="T113" s="179"/>
      <c r="U113" s="179"/>
      <c r="V113" s="179"/>
      <c r="W113" s="179"/>
      <c r="X113" s="179"/>
      <c r="Y113" s="179"/>
      <c r="Z113" s="179"/>
    </row>
    <row r="114" spans="1:26">
      <c r="A114" s="179"/>
      <c r="B114" t="s">
        <v>36</v>
      </c>
      <c r="C114">
        <v>23</v>
      </c>
      <c r="D114" s="356">
        <v>18</v>
      </c>
      <c r="E114" s="356">
        <v>33</v>
      </c>
      <c r="F114" s="356">
        <v>18</v>
      </c>
      <c r="G114" s="356">
        <v>29</v>
      </c>
      <c r="H114" s="356">
        <v>14</v>
      </c>
      <c r="I114" s="356">
        <v>22</v>
      </c>
      <c r="J114" s="356">
        <v>14</v>
      </c>
      <c r="K114" s="356">
        <v>10</v>
      </c>
      <c r="L114" s="356">
        <v>21</v>
      </c>
      <c r="M114" s="356">
        <v>20</v>
      </c>
      <c r="N114">
        <v>15</v>
      </c>
      <c r="O114" s="306"/>
      <c r="P114" s="179"/>
      <c r="Q114" s="179"/>
      <c r="R114" s="179"/>
      <c r="S114" s="179"/>
      <c r="T114" s="179"/>
      <c r="U114" s="179"/>
      <c r="V114" s="179"/>
      <c r="W114" s="179"/>
      <c r="X114" s="179"/>
      <c r="Y114" s="179"/>
      <c r="Z114" s="179"/>
    </row>
    <row r="115" spans="1:26">
      <c r="A115" s="179"/>
      <c r="B115" t="s">
        <v>24</v>
      </c>
      <c r="C115">
        <v>8</v>
      </c>
      <c r="D115" s="356">
        <v>15</v>
      </c>
      <c r="E115" s="356">
        <v>12</v>
      </c>
      <c r="F115" s="356">
        <v>15</v>
      </c>
      <c r="G115" s="356">
        <v>3</v>
      </c>
      <c r="H115" s="356">
        <v>8</v>
      </c>
      <c r="I115" s="356">
        <v>4</v>
      </c>
      <c r="J115" s="356">
        <v>26</v>
      </c>
      <c r="K115" s="356">
        <v>10</v>
      </c>
      <c r="L115" s="356">
        <v>13</v>
      </c>
      <c r="M115" s="356">
        <v>5</v>
      </c>
      <c r="N115">
        <v>16</v>
      </c>
      <c r="O115" s="306"/>
      <c r="P115" s="179"/>
      <c r="Q115" s="179"/>
      <c r="R115" s="179"/>
      <c r="S115" s="179"/>
      <c r="T115" s="179"/>
      <c r="U115" s="179"/>
      <c r="V115" s="179"/>
      <c r="W115" s="179"/>
      <c r="X115" s="179"/>
      <c r="Y115" s="179"/>
      <c r="Z115" s="179"/>
    </row>
    <row r="116" spans="1:26">
      <c r="A116" s="179"/>
      <c r="B116" t="s">
        <v>30</v>
      </c>
      <c r="C116">
        <v>6</v>
      </c>
      <c r="D116" s="356">
        <v>9</v>
      </c>
      <c r="E116" s="356">
        <v>5</v>
      </c>
      <c r="F116" s="356">
        <v>3</v>
      </c>
      <c r="G116" s="356">
        <v>7</v>
      </c>
      <c r="H116" s="356">
        <v>7</v>
      </c>
      <c r="I116" s="356">
        <v>6</v>
      </c>
      <c r="J116" s="356">
        <v>10</v>
      </c>
      <c r="K116" s="356">
        <v>6</v>
      </c>
      <c r="L116" s="356">
        <v>5</v>
      </c>
      <c r="M116" s="356">
        <v>10</v>
      </c>
      <c r="N116">
        <v>16</v>
      </c>
      <c r="O116" s="306"/>
      <c r="P116" s="179"/>
      <c r="Q116" s="179"/>
      <c r="R116" s="179"/>
      <c r="S116" s="179"/>
      <c r="T116" s="179"/>
      <c r="U116" s="179"/>
      <c r="V116" s="179"/>
      <c r="W116" s="179"/>
      <c r="X116" s="179"/>
      <c r="Y116" s="179"/>
      <c r="Z116" s="179"/>
    </row>
    <row r="117" spans="1:26">
      <c r="A117" s="179"/>
      <c r="B117" t="s">
        <v>35</v>
      </c>
      <c r="C117">
        <v>15</v>
      </c>
      <c r="D117" s="356">
        <v>20</v>
      </c>
      <c r="E117" s="356">
        <v>15</v>
      </c>
      <c r="F117" s="356">
        <v>10</v>
      </c>
      <c r="G117" s="356">
        <v>17</v>
      </c>
      <c r="H117" s="356">
        <v>12</v>
      </c>
      <c r="I117" s="356">
        <v>7</v>
      </c>
      <c r="J117" s="356">
        <v>8</v>
      </c>
      <c r="K117" s="356">
        <v>22</v>
      </c>
      <c r="L117" s="356">
        <v>18</v>
      </c>
      <c r="M117" s="356">
        <v>13</v>
      </c>
      <c r="N117">
        <v>18</v>
      </c>
      <c r="O117" s="306"/>
      <c r="P117" s="179"/>
      <c r="Q117" s="179"/>
      <c r="R117" s="179"/>
      <c r="S117" s="179"/>
      <c r="T117" s="179"/>
      <c r="U117" s="179"/>
      <c r="V117" s="179"/>
      <c r="W117" s="179"/>
      <c r="X117" s="179"/>
      <c r="Y117" s="179"/>
      <c r="Z117" s="179"/>
    </row>
    <row r="118" spans="1:26">
      <c r="A118" s="179"/>
      <c r="B118" t="s">
        <v>37</v>
      </c>
      <c r="C118" s="330">
        <v>17</v>
      </c>
      <c r="D118" s="356">
        <v>24</v>
      </c>
      <c r="E118" s="356">
        <v>29</v>
      </c>
      <c r="F118" s="356">
        <v>16</v>
      </c>
      <c r="G118" s="356">
        <v>21</v>
      </c>
      <c r="H118" s="356">
        <v>11</v>
      </c>
      <c r="I118" s="356">
        <v>31</v>
      </c>
      <c r="J118" s="356">
        <v>25</v>
      </c>
      <c r="K118" s="356">
        <v>22</v>
      </c>
      <c r="L118" s="356">
        <v>16</v>
      </c>
      <c r="M118" s="330">
        <v>30</v>
      </c>
      <c r="N118" s="356">
        <v>19</v>
      </c>
      <c r="O118" s="61"/>
      <c r="P118" s="179"/>
      <c r="Q118" s="179"/>
      <c r="R118" s="179"/>
      <c r="S118" s="179"/>
      <c r="T118" s="179"/>
      <c r="U118" s="179"/>
      <c r="V118" s="179"/>
      <c r="W118" s="179"/>
      <c r="X118" s="179"/>
      <c r="Y118" s="179"/>
      <c r="Z118" s="179"/>
    </row>
    <row r="119" spans="1:26">
      <c r="A119" s="179"/>
      <c r="B119" t="s">
        <v>25</v>
      </c>
      <c r="C119">
        <v>6</v>
      </c>
      <c r="D119" s="356">
        <v>13</v>
      </c>
      <c r="E119" s="356">
        <v>11</v>
      </c>
      <c r="F119" s="356">
        <v>12</v>
      </c>
      <c r="G119" s="356">
        <v>8</v>
      </c>
      <c r="H119" s="356">
        <v>3</v>
      </c>
      <c r="I119" s="356">
        <v>11</v>
      </c>
      <c r="J119" s="356">
        <v>5</v>
      </c>
      <c r="K119" s="356">
        <v>8</v>
      </c>
      <c r="L119" s="356">
        <v>12</v>
      </c>
      <c r="M119" s="356">
        <v>13</v>
      </c>
      <c r="N119">
        <v>19</v>
      </c>
      <c r="O119" s="306"/>
      <c r="P119" s="179"/>
      <c r="Q119" s="179"/>
      <c r="R119" s="179"/>
      <c r="S119" s="179"/>
      <c r="T119" s="179"/>
      <c r="U119" s="179"/>
      <c r="V119" s="179"/>
      <c r="W119" s="179"/>
      <c r="X119" s="179"/>
      <c r="Y119" s="179"/>
      <c r="Z119" s="179"/>
    </row>
    <row r="120" spans="1:26">
      <c r="A120" s="179"/>
      <c r="B120" t="s">
        <v>28</v>
      </c>
      <c r="C120">
        <v>18</v>
      </c>
      <c r="D120" s="356">
        <v>17</v>
      </c>
      <c r="E120" s="356">
        <v>12</v>
      </c>
      <c r="F120" s="356">
        <v>14</v>
      </c>
      <c r="G120" s="356">
        <v>9</v>
      </c>
      <c r="H120" s="356">
        <v>6</v>
      </c>
      <c r="I120" s="356">
        <v>9</v>
      </c>
      <c r="J120" s="356">
        <v>13</v>
      </c>
      <c r="K120" s="356">
        <v>14</v>
      </c>
      <c r="L120" s="356">
        <v>17</v>
      </c>
      <c r="M120" s="356">
        <v>24</v>
      </c>
      <c r="N120">
        <v>20</v>
      </c>
      <c r="O120" s="306"/>
      <c r="P120" s="179"/>
      <c r="Q120" s="179"/>
      <c r="R120" s="179"/>
      <c r="S120" s="179"/>
      <c r="T120" s="179"/>
      <c r="U120" s="179"/>
      <c r="V120" s="179"/>
      <c r="W120" s="179"/>
      <c r="X120" s="179"/>
      <c r="Y120" s="179"/>
      <c r="Z120" s="179"/>
    </row>
    <row r="121" spans="1:26">
      <c r="A121" s="179"/>
      <c r="B121" s="282" t="s">
        <v>32</v>
      </c>
      <c r="C121" s="282">
        <v>30</v>
      </c>
      <c r="D121" s="367">
        <v>25</v>
      </c>
      <c r="E121" s="367">
        <v>46</v>
      </c>
      <c r="F121" s="367">
        <v>31</v>
      </c>
      <c r="G121" s="367">
        <v>18</v>
      </c>
      <c r="H121" s="367">
        <v>18</v>
      </c>
      <c r="I121" s="367">
        <v>21</v>
      </c>
      <c r="J121" s="367">
        <v>25</v>
      </c>
      <c r="K121" s="367">
        <v>25</v>
      </c>
      <c r="L121" s="367">
        <v>23</v>
      </c>
      <c r="M121" s="367">
        <v>41</v>
      </c>
      <c r="N121" s="282"/>
      <c r="O121" s="282">
        <v>51</v>
      </c>
      <c r="P121" s="179"/>
      <c r="Q121" s="179"/>
      <c r="R121" s="179"/>
      <c r="S121" s="179"/>
      <c r="T121" s="179"/>
      <c r="U121" s="179"/>
      <c r="V121" s="179"/>
      <c r="W121" s="179"/>
      <c r="X121" s="179"/>
      <c r="Y121" s="179"/>
      <c r="Z121" s="179"/>
    </row>
    <row r="122" spans="1:26">
      <c r="A122" s="179"/>
      <c r="B122" t="s">
        <v>29</v>
      </c>
      <c r="C122">
        <v>23</v>
      </c>
      <c r="D122" s="356">
        <v>26</v>
      </c>
      <c r="E122" s="356">
        <v>43</v>
      </c>
      <c r="F122" s="356">
        <v>23</v>
      </c>
      <c r="G122" s="356">
        <v>29</v>
      </c>
      <c r="H122" s="356">
        <v>23</v>
      </c>
      <c r="I122" s="356">
        <v>17</v>
      </c>
      <c r="J122" s="356">
        <v>15</v>
      </c>
      <c r="K122" s="356">
        <v>30</v>
      </c>
      <c r="L122" s="356">
        <v>34</v>
      </c>
      <c r="M122" s="356">
        <v>39</v>
      </c>
      <c r="N122">
        <v>59</v>
      </c>
      <c r="O122" s="306"/>
      <c r="P122" s="179"/>
      <c r="Q122" s="179"/>
      <c r="R122" s="179"/>
      <c r="S122" s="179"/>
      <c r="T122" s="179"/>
      <c r="U122" s="179"/>
      <c r="V122" s="179"/>
      <c r="W122" s="179"/>
      <c r="X122" s="179"/>
      <c r="Y122" s="179"/>
      <c r="Z122" s="179"/>
    </row>
    <row r="123" spans="1:26" s="179" customFormat="1">
      <c r="B123" t="s">
        <v>33</v>
      </c>
      <c r="C123">
        <v>54</v>
      </c>
      <c r="D123" s="356">
        <v>41</v>
      </c>
      <c r="E123" s="356">
        <v>36</v>
      </c>
      <c r="F123" s="356">
        <v>49</v>
      </c>
      <c r="G123" s="356">
        <v>39</v>
      </c>
      <c r="H123" s="356">
        <v>19</v>
      </c>
      <c r="I123" s="356">
        <v>44</v>
      </c>
      <c r="J123" s="356">
        <v>32</v>
      </c>
      <c r="K123" s="356">
        <v>46</v>
      </c>
      <c r="L123" s="356">
        <v>58</v>
      </c>
      <c r="M123" s="356">
        <v>66</v>
      </c>
      <c r="N123">
        <v>66</v>
      </c>
      <c r="O123" s="306"/>
    </row>
    <row r="124" spans="1:26" s="306" customFormat="1">
      <c r="C124" s="134"/>
      <c r="D124" s="295"/>
      <c r="E124" s="295"/>
      <c r="F124" s="295"/>
      <c r="G124" s="295"/>
      <c r="H124" s="295"/>
      <c r="I124" s="295"/>
      <c r="J124" s="295"/>
      <c r="K124" s="295"/>
      <c r="L124" s="295"/>
      <c r="M124" s="295"/>
    </row>
    <row r="125" spans="1:26" s="306" customFormat="1">
      <c r="B125" s="93"/>
      <c r="C125" s="94"/>
      <c r="D125" s="94"/>
      <c r="E125" s="53"/>
      <c r="F125" s="4"/>
    </row>
    <row r="126" spans="1:26" ht="32.9" customHeight="1">
      <c r="A126" s="448" t="s">
        <v>414</v>
      </c>
      <c r="B126" s="435"/>
      <c r="C126" s="435"/>
      <c r="D126" s="435"/>
      <c r="E126" s="435"/>
      <c r="F126" s="435"/>
      <c r="G126" s="435"/>
      <c r="H126" s="179"/>
      <c r="I126" s="179"/>
      <c r="J126" s="179"/>
      <c r="K126" s="179"/>
      <c r="L126" s="179"/>
      <c r="M126" s="179"/>
      <c r="N126" s="179"/>
      <c r="O126" s="179"/>
      <c r="P126" s="179"/>
      <c r="Q126" s="179"/>
      <c r="R126" s="179"/>
      <c r="S126" s="179"/>
      <c r="T126" s="179"/>
      <c r="U126" s="179"/>
      <c r="V126" s="179"/>
      <c r="W126" s="179"/>
      <c r="X126" s="179"/>
      <c r="Y126" s="179"/>
      <c r="Z126" s="179"/>
    </row>
    <row r="128" spans="1:26" s="70" customFormat="1">
      <c r="A128" s="431" t="s">
        <v>645</v>
      </c>
      <c r="B128" s="431"/>
      <c r="C128" s="431"/>
      <c r="D128" s="431"/>
      <c r="E128" s="431"/>
      <c r="F128" s="431"/>
      <c r="G128" s="431"/>
      <c r="H128" s="431"/>
    </row>
    <row r="129" spans="1:26">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row>
    <row r="130" spans="1:26" ht="24">
      <c r="A130" s="179"/>
      <c r="B130" s="179"/>
      <c r="C130" s="91" t="s">
        <v>287</v>
      </c>
      <c r="D130" s="296"/>
      <c r="E130" s="91"/>
      <c r="F130" s="179"/>
      <c r="G130" s="179"/>
      <c r="H130" s="179"/>
      <c r="I130" s="179"/>
      <c r="J130" s="179"/>
      <c r="K130" s="179"/>
      <c r="L130" s="179"/>
      <c r="M130" s="179"/>
      <c r="N130" s="179"/>
      <c r="O130" s="179"/>
      <c r="P130" s="179"/>
      <c r="Q130" s="179"/>
      <c r="R130" s="179"/>
      <c r="S130" s="179"/>
      <c r="T130" s="179"/>
      <c r="U130" s="179"/>
      <c r="V130" s="179"/>
      <c r="W130" s="179"/>
      <c r="X130" s="179"/>
      <c r="Y130" s="179"/>
      <c r="Z130" s="179"/>
    </row>
    <row r="131" spans="1:26">
      <c r="A131" s="179"/>
      <c r="B131" s="328" t="str">
        <f>"Nov-19"</f>
        <v>Nov-19</v>
      </c>
      <c r="C131">
        <v>30</v>
      </c>
      <c r="D131" s="308"/>
      <c r="E131" s="29"/>
      <c r="F131" s="179"/>
      <c r="G131" s="179"/>
      <c r="H131" s="179"/>
      <c r="I131" s="179"/>
      <c r="J131" s="179"/>
      <c r="K131" s="179"/>
      <c r="L131" s="179"/>
      <c r="M131" s="179"/>
      <c r="N131" s="179"/>
      <c r="O131" s="179"/>
      <c r="P131" s="179"/>
      <c r="Q131" s="179"/>
      <c r="R131" s="179"/>
      <c r="S131" s="179"/>
      <c r="T131" s="179"/>
      <c r="U131" s="179"/>
      <c r="V131" s="179"/>
      <c r="W131" s="179"/>
      <c r="X131" s="179"/>
      <c r="Y131" s="179"/>
      <c r="Z131" s="179"/>
    </row>
    <row r="132" spans="1:26">
      <c r="A132" s="179"/>
      <c r="B132" s="328" t="str">
        <f>"Dec-19"</f>
        <v>Dec-19</v>
      </c>
      <c r="C132" s="356">
        <v>25</v>
      </c>
      <c r="D132" s="308"/>
      <c r="E132" s="29"/>
      <c r="F132" s="179"/>
      <c r="G132" s="179"/>
      <c r="H132" s="179"/>
      <c r="I132" s="179"/>
      <c r="J132" s="179"/>
      <c r="K132" s="179"/>
      <c r="L132" s="179"/>
      <c r="M132" s="179"/>
      <c r="N132" s="179"/>
      <c r="O132" s="179"/>
      <c r="P132" s="179"/>
      <c r="Q132" s="179"/>
      <c r="R132" s="179"/>
      <c r="S132" s="179"/>
      <c r="T132" s="179"/>
      <c r="U132" s="179"/>
      <c r="V132" s="179"/>
      <c r="W132" s="179"/>
      <c r="X132" s="179"/>
      <c r="Y132" s="179"/>
      <c r="Z132" s="179"/>
    </row>
    <row r="133" spans="1:26">
      <c r="A133" s="179"/>
      <c r="B133" s="328" t="str">
        <f>"Jan-20"</f>
        <v>Jan-20</v>
      </c>
      <c r="C133" s="356">
        <v>46</v>
      </c>
      <c r="D133" s="308"/>
      <c r="E133" s="29"/>
      <c r="F133" s="179"/>
      <c r="G133" s="179"/>
      <c r="H133" s="179"/>
      <c r="I133" s="179"/>
      <c r="J133" s="179"/>
      <c r="K133" s="179"/>
      <c r="L133" s="179"/>
      <c r="M133" s="179"/>
      <c r="N133" s="179"/>
      <c r="O133" s="179"/>
      <c r="P133" s="179"/>
      <c r="Q133" s="179"/>
      <c r="R133" s="179"/>
      <c r="S133" s="179"/>
      <c r="T133" s="179"/>
      <c r="U133" s="179"/>
      <c r="V133" s="179"/>
      <c r="W133" s="179"/>
      <c r="X133" s="179"/>
      <c r="Y133" s="179"/>
      <c r="Z133" s="179"/>
    </row>
    <row r="134" spans="1:26">
      <c r="A134" s="179"/>
      <c r="B134" s="328" t="str">
        <f>"Feb-20"</f>
        <v>Feb-20</v>
      </c>
      <c r="C134" s="356">
        <v>31</v>
      </c>
      <c r="D134" s="308"/>
      <c r="E134" s="29"/>
      <c r="F134" s="179"/>
      <c r="G134" s="179"/>
      <c r="H134" s="179"/>
      <c r="I134" s="179"/>
      <c r="J134" s="179"/>
      <c r="K134" s="179"/>
      <c r="L134" s="179"/>
      <c r="M134" s="179"/>
      <c r="N134" s="179"/>
      <c r="O134" s="179"/>
      <c r="P134" s="179"/>
      <c r="Q134" s="179"/>
      <c r="R134" s="179"/>
      <c r="S134" s="179"/>
      <c r="T134" s="179"/>
      <c r="U134" s="179"/>
      <c r="V134" s="179"/>
      <c r="W134" s="179"/>
      <c r="X134" s="179"/>
      <c r="Y134" s="179"/>
      <c r="Z134" s="179"/>
    </row>
    <row r="135" spans="1:26">
      <c r="A135" s="179"/>
      <c r="B135" s="328" t="str">
        <f>"Mar-20"</f>
        <v>Mar-20</v>
      </c>
      <c r="C135" s="356">
        <v>18</v>
      </c>
      <c r="D135" s="295"/>
      <c r="E135" s="57"/>
      <c r="F135" s="179"/>
      <c r="G135" s="179"/>
      <c r="H135" s="179"/>
      <c r="I135" s="179"/>
      <c r="J135" s="179"/>
      <c r="K135" s="179"/>
      <c r="L135" s="179"/>
      <c r="M135" s="179"/>
      <c r="N135" s="179"/>
      <c r="O135" s="179"/>
      <c r="P135" s="179"/>
      <c r="Q135" s="179"/>
      <c r="R135" s="179"/>
      <c r="S135" s="179"/>
      <c r="T135" s="179"/>
      <c r="U135" s="179"/>
      <c r="V135" s="179"/>
      <c r="W135" s="179"/>
      <c r="X135" s="179"/>
      <c r="Y135" s="179"/>
      <c r="Z135" s="179"/>
    </row>
    <row r="136" spans="1:26" s="306" customFormat="1">
      <c r="B136" s="328" t="str">
        <f>"Apr-20"</f>
        <v>Apr-20</v>
      </c>
      <c r="C136" s="356">
        <v>18</v>
      </c>
      <c r="D136" s="295"/>
      <c r="E136" s="295"/>
    </row>
    <row r="137" spans="1:26" s="306" customFormat="1">
      <c r="B137" s="328" t="str">
        <f>"May-20"</f>
        <v>May-20</v>
      </c>
      <c r="C137" s="356">
        <v>21</v>
      </c>
      <c r="D137" s="295"/>
      <c r="E137" s="295"/>
    </row>
    <row r="138" spans="1:26" s="306" customFormat="1">
      <c r="B138" s="328" t="str">
        <f>"Jun-20"</f>
        <v>Jun-20</v>
      </c>
      <c r="C138" s="356">
        <v>25</v>
      </c>
      <c r="D138" s="295"/>
      <c r="E138" s="295"/>
    </row>
    <row r="139" spans="1:26" s="306" customFormat="1">
      <c r="B139" s="328" t="str">
        <f>"July-20"</f>
        <v>July-20</v>
      </c>
      <c r="C139" s="356">
        <v>25</v>
      </c>
      <c r="D139" s="295"/>
      <c r="E139" s="295"/>
    </row>
    <row r="140" spans="1:26" s="306" customFormat="1">
      <c r="B140" s="328" t="str">
        <f>"Aug-20"</f>
        <v>Aug-20</v>
      </c>
      <c r="C140" s="356">
        <v>23</v>
      </c>
      <c r="D140" s="295"/>
      <c r="E140" s="295"/>
    </row>
    <row r="141" spans="1:26" s="306" customFormat="1">
      <c r="B141" s="328" t="str">
        <f>"Sep-20"</f>
        <v>Sep-20</v>
      </c>
      <c r="C141" s="356">
        <v>41</v>
      </c>
      <c r="D141" s="295"/>
      <c r="E141" s="295"/>
    </row>
    <row r="142" spans="1:26">
      <c r="A142" s="179"/>
      <c r="B142" s="328" t="str">
        <f>"Oct-20"</f>
        <v>Oct-20</v>
      </c>
      <c r="C142">
        <v>51</v>
      </c>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row>
    <row r="143" spans="1:26" s="306" customFormat="1">
      <c r="B143" s="328"/>
      <c r="C143" s="54"/>
    </row>
    <row r="144" spans="1:26" s="306" customFormat="1">
      <c r="B144" s="328"/>
      <c r="C144" s="54"/>
    </row>
    <row r="145" spans="1:26" ht="27.25" customHeight="1">
      <c r="A145" s="448" t="s">
        <v>415</v>
      </c>
      <c r="B145" s="435"/>
      <c r="C145" s="435"/>
      <c r="D145" s="435"/>
      <c r="E145" s="435"/>
      <c r="F145" s="435"/>
      <c r="G145" s="435"/>
      <c r="H145" s="179"/>
      <c r="I145" s="179"/>
      <c r="J145" s="179"/>
      <c r="K145" s="179"/>
      <c r="L145" s="179"/>
      <c r="M145" s="179"/>
      <c r="N145" s="179"/>
      <c r="O145" s="179"/>
      <c r="P145" s="179"/>
      <c r="Q145" s="179"/>
      <c r="R145" s="179"/>
      <c r="S145" s="179"/>
      <c r="T145" s="179"/>
      <c r="U145" s="179"/>
      <c r="V145" s="179"/>
      <c r="W145" s="179"/>
      <c r="X145" s="179"/>
      <c r="Y145" s="179"/>
      <c r="Z145" s="179"/>
    </row>
    <row r="147" spans="1:26" s="70" customFormat="1" ht="15" customHeight="1">
      <c r="A147" s="431" t="s">
        <v>449</v>
      </c>
      <c r="B147" s="431"/>
      <c r="C147" s="431"/>
      <c r="D147" s="431"/>
      <c r="E147" s="431"/>
      <c r="F147" s="431"/>
      <c r="G147" s="431"/>
      <c r="H147" s="431"/>
    </row>
    <row r="149" spans="1:26">
      <c r="A149" s="306"/>
      <c r="B149" s="306"/>
      <c r="C149" s="306" t="s">
        <v>416</v>
      </c>
      <c r="D149" s="306"/>
      <c r="E149" s="306"/>
      <c r="F149" s="306"/>
      <c r="G149" s="306"/>
    </row>
    <row r="150" spans="1:26">
      <c r="A150" s="306"/>
      <c r="B150" s="306" t="s">
        <v>417</v>
      </c>
      <c r="C150" s="306">
        <v>3</v>
      </c>
      <c r="D150" s="306"/>
      <c r="E150" s="306"/>
      <c r="F150" s="306"/>
      <c r="G150" s="306"/>
    </row>
    <row r="151" spans="1:26">
      <c r="A151" s="306"/>
      <c r="B151" s="306" t="s">
        <v>418</v>
      </c>
      <c r="C151" s="306">
        <v>3</v>
      </c>
      <c r="D151" s="306"/>
      <c r="E151" s="306"/>
      <c r="F151" s="306"/>
      <c r="G151" s="306"/>
    </row>
    <row r="152" spans="1:26">
      <c r="A152" s="306"/>
      <c r="B152" s="306" t="s">
        <v>419</v>
      </c>
      <c r="C152" s="306">
        <v>3</v>
      </c>
      <c r="D152" s="306"/>
      <c r="E152" s="306"/>
      <c r="F152" s="306"/>
      <c r="G152" s="306"/>
    </row>
    <row r="153" spans="1:26">
      <c r="A153" s="306"/>
      <c r="B153" s="306" t="s">
        <v>420</v>
      </c>
      <c r="C153" s="306">
        <v>3</v>
      </c>
      <c r="D153" s="306"/>
      <c r="E153" s="306"/>
      <c r="F153" s="306"/>
      <c r="G153" s="306"/>
    </row>
    <row r="154" spans="1:26">
      <c r="A154" s="306"/>
      <c r="B154" s="306" t="s">
        <v>421</v>
      </c>
      <c r="C154" s="306">
        <v>3</v>
      </c>
      <c r="D154" s="306"/>
      <c r="E154" s="306"/>
      <c r="F154" s="306"/>
      <c r="G154" s="306"/>
    </row>
    <row r="155" spans="1:26">
      <c r="A155" s="306"/>
      <c r="B155" s="306" t="s">
        <v>422</v>
      </c>
      <c r="C155" s="306">
        <v>3</v>
      </c>
      <c r="D155" s="306"/>
      <c r="E155" s="306"/>
      <c r="F155" s="306"/>
      <c r="G155" s="306"/>
    </row>
    <row r="156" spans="1:26">
      <c r="A156" s="306"/>
      <c r="B156" s="306" t="s">
        <v>423</v>
      </c>
      <c r="C156" s="306">
        <v>4</v>
      </c>
      <c r="D156" s="306"/>
      <c r="E156" s="306"/>
      <c r="F156" s="306"/>
      <c r="G156" s="306"/>
    </row>
    <row r="157" spans="1:26">
      <c r="A157" s="306"/>
      <c r="B157" s="306" t="s">
        <v>424</v>
      </c>
      <c r="C157" s="306">
        <v>4</v>
      </c>
      <c r="D157" s="306"/>
      <c r="E157" s="306"/>
      <c r="F157" s="306"/>
      <c r="G157" s="306"/>
    </row>
    <row r="158" spans="1:26">
      <c r="A158" s="306"/>
      <c r="B158" s="306" t="s">
        <v>425</v>
      </c>
      <c r="C158" s="306">
        <v>4</v>
      </c>
      <c r="D158" s="306"/>
      <c r="E158" s="306"/>
      <c r="F158" s="306"/>
      <c r="G158" s="306"/>
    </row>
    <row r="159" spans="1:26">
      <c r="A159" s="306"/>
      <c r="B159" s="306" t="s">
        <v>426</v>
      </c>
      <c r="C159" s="306">
        <v>4</v>
      </c>
      <c r="D159" s="306"/>
      <c r="E159" s="306"/>
      <c r="F159" s="306"/>
      <c r="G159" s="306"/>
    </row>
    <row r="160" spans="1:26">
      <c r="A160" s="306"/>
      <c r="B160" s="306" t="s">
        <v>427</v>
      </c>
      <c r="C160" s="306">
        <v>5</v>
      </c>
      <c r="D160" s="306"/>
      <c r="E160" s="306"/>
      <c r="F160" s="306"/>
      <c r="G160" s="306"/>
    </row>
    <row r="161" spans="1:7">
      <c r="A161" s="306"/>
      <c r="B161" s="306" t="s">
        <v>428</v>
      </c>
      <c r="C161" s="306">
        <v>5</v>
      </c>
      <c r="D161" s="306"/>
      <c r="E161" s="306"/>
      <c r="F161" s="306"/>
      <c r="G161" s="306"/>
    </row>
    <row r="162" spans="1:7">
      <c r="A162" s="306"/>
      <c r="B162" s="306" t="s">
        <v>429</v>
      </c>
      <c r="C162" s="306">
        <v>5</v>
      </c>
      <c r="D162" s="306"/>
      <c r="E162" s="306"/>
      <c r="F162" s="306"/>
      <c r="G162" s="306"/>
    </row>
    <row r="163" spans="1:7">
      <c r="A163" s="306"/>
      <c r="B163" s="306" t="s">
        <v>430</v>
      </c>
      <c r="C163" s="306">
        <v>6</v>
      </c>
      <c r="D163" s="306"/>
      <c r="E163" s="306"/>
      <c r="F163" s="306"/>
      <c r="G163" s="306"/>
    </row>
    <row r="164" spans="1:7">
      <c r="A164" s="306"/>
      <c r="B164" s="306" t="s">
        <v>431</v>
      </c>
      <c r="C164" s="306">
        <v>6</v>
      </c>
      <c r="D164" s="306"/>
      <c r="E164" s="306"/>
      <c r="F164" s="306"/>
      <c r="G164" s="306"/>
    </row>
    <row r="165" spans="1:7">
      <c r="A165" s="306"/>
      <c r="B165" s="306" t="s">
        <v>432</v>
      </c>
      <c r="C165" s="306">
        <v>6</v>
      </c>
      <c r="D165" s="306"/>
      <c r="E165" s="306"/>
      <c r="F165" s="306"/>
      <c r="G165" s="306"/>
    </row>
    <row r="166" spans="1:7">
      <c r="A166" s="306"/>
      <c r="B166" s="306" t="s">
        <v>433</v>
      </c>
      <c r="C166" s="306">
        <v>7</v>
      </c>
      <c r="D166" s="306"/>
      <c r="E166" s="306"/>
      <c r="F166" s="306"/>
      <c r="G166" s="306"/>
    </row>
    <row r="167" spans="1:7">
      <c r="A167" s="306"/>
      <c r="B167" s="306" t="s">
        <v>434</v>
      </c>
      <c r="C167" s="306">
        <v>9</v>
      </c>
      <c r="D167" s="296"/>
      <c r="E167" s="296"/>
      <c r="F167" s="306"/>
      <c r="G167" s="306"/>
    </row>
    <row r="168" spans="1:7">
      <c r="A168" s="306"/>
      <c r="B168" s="306" t="s">
        <v>435</v>
      </c>
      <c r="C168" s="306">
        <v>9</v>
      </c>
      <c r="D168" s="296"/>
      <c r="E168" s="296"/>
      <c r="F168" s="306"/>
      <c r="G168" s="306"/>
    </row>
    <row r="169" spans="1:7">
      <c r="A169" s="306"/>
      <c r="B169" s="306" t="s">
        <v>436</v>
      </c>
      <c r="C169" s="306">
        <v>10</v>
      </c>
      <c r="D169" s="296"/>
      <c r="E169" s="296"/>
      <c r="F169" s="306"/>
      <c r="G169" s="306"/>
    </row>
    <row r="170" spans="1:7">
      <c r="A170" s="306"/>
      <c r="B170" s="306" t="s">
        <v>437</v>
      </c>
      <c r="C170" s="306">
        <v>13</v>
      </c>
      <c r="D170" s="296"/>
      <c r="E170" s="296"/>
      <c r="F170" s="306"/>
      <c r="G170" s="306"/>
    </row>
    <row r="171" spans="1:7">
      <c r="A171" s="306"/>
      <c r="B171" s="306" t="s">
        <v>438</v>
      </c>
      <c r="C171" s="306">
        <v>16</v>
      </c>
      <c r="D171" s="296"/>
      <c r="E171" s="296"/>
      <c r="F171" s="306"/>
      <c r="G171" s="306"/>
    </row>
    <row r="172" spans="1:7">
      <c r="A172" s="306"/>
      <c r="B172" s="306" t="s">
        <v>32</v>
      </c>
      <c r="C172" s="306">
        <v>39</v>
      </c>
      <c r="D172" s="296"/>
      <c r="E172" s="296"/>
      <c r="F172" s="306"/>
      <c r="G172" s="306"/>
    </row>
    <row r="173" spans="1:7">
      <c r="A173" s="306"/>
      <c r="B173" s="306" t="s">
        <v>439</v>
      </c>
      <c r="C173" s="306">
        <v>42</v>
      </c>
      <c r="D173" s="296"/>
      <c r="E173" s="296"/>
      <c r="F173" s="306"/>
      <c r="G173" s="306"/>
    </row>
    <row r="174" spans="1:7">
      <c r="A174" s="306"/>
      <c r="B174" s="306" t="s">
        <v>440</v>
      </c>
      <c r="C174" s="306">
        <v>44</v>
      </c>
      <c r="D174" s="308"/>
      <c r="E174" s="308"/>
      <c r="F174" s="306"/>
      <c r="G174" s="306"/>
    </row>
    <row r="175" spans="1:7">
      <c r="A175" s="306"/>
      <c r="B175" s="323"/>
      <c r="C175" s="308"/>
      <c r="D175" s="308"/>
      <c r="E175" s="308"/>
      <c r="F175" s="306"/>
      <c r="G175" s="306"/>
    </row>
    <row r="176" spans="1:7" ht="23.5" customHeight="1">
      <c r="A176" s="448" t="s">
        <v>441</v>
      </c>
      <c r="B176" s="435"/>
      <c r="C176" s="435"/>
      <c r="D176" s="435"/>
      <c r="E176" s="435"/>
      <c r="F176" s="435"/>
      <c r="G176" s="435"/>
    </row>
  </sheetData>
  <sortState ref="A4:F24">
    <sortCondition ref="C4:C24"/>
  </sortState>
  <mergeCells count="14">
    <mergeCell ref="A176:G176"/>
    <mergeCell ref="A1:H1"/>
    <mergeCell ref="A34:H34"/>
    <mergeCell ref="A128:H128"/>
    <mergeCell ref="A145:G145"/>
    <mergeCell ref="A147:H147"/>
    <mergeCell ref="A126:G126"/>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84" zoomScaleNormal="84" workbookViewId="0">
      <selection activeCell="H168" sqref="H168"/>
    </sheetView>
  </sheetViews>
  <sheetFormatPr defaultColWidth="8.81640625" defaultRowHeight="14.5"/>
  <cols>
    <col min="2" max="2" width="22.1796875" customWidth="1"/>
    <col min="9" max="9" width="16.453125" customWidth="1"/>
  </cols>
  <sheetData>
    <row r="1" spans="1:9" s="70" customFormat="1">
      <c r="A1" s="431" t="s">
        <v>516</v>
      </c>
      <c r="B1" s="431"/>
      <c r="C1" s="431"/>
      <c r="D1" s="431"/>
      <c r="E1" s="431"/>
      <c r="F1" s="431"/>
      <c r="G1" s="431"/>
      <c r="H1" s="431"/>
      <c r="I1" s="431"/>
    </row>
    <row r="3" spans="1:9" ht="24">
      <c r="A3" s="179"/>
      <c r="B3" s="179"/>
      <c r="C3" s="67" t="s">
        <v>210</v>
      </c>
      <c r="D3" s="294" t="s">
        <v>70</v>
      </c>
      <c r="E3" s="65"/>
      <c r="F3" s="65"/>
      <c r="G3" s="65"/>
      <c r="H3" s="65"/>
      <c r="I3" s="64"/>
    </row>
    <row r="4" spans="1:9">
      <c r="A4" s="179"/>
      <c r="B4" s="330" t="s">
        <v>18</v>
      </c>
      <c r="C4" s="330">
        <v>570</v>
      </c>
      <c r="D4" s="65"/>
      <c r="E4" s="65"/>
      <c r="F4" s="65"/>
      <c r="G4" s="65"/>
      <c r="H4" s="65"/>
      <c r="I4" s="64"/>
    </row>
    <row r="5" spans="1:9">
      <c r="A5" s="179"/>
      <c r="B5" s="330" t="s">
        <v>34</v>
      </c>
      <c r="C5" s="330">
        <v>773</v>
      </c>
      <c r="D5" s="65"/>
      <c r="E5" s="65"/>
      <c r="F5" s="65"/>
      <c r="G5" s="65"/>
      <c r="H5" s="65"/>
      <c r="I5" s="64"/>
    </row>
    <row r="6" spans="1:9">
      <c r="A6" s="179"/>
      <c r="B6" s="330" t="s">
        <v>21</v>
      </c>
      <c r="C6" s="331">
        <v>1265</v>
      </c>
      <c r="D6" s="65"/>
      <c r="E6" s="65"/>
      <c r="F6" s="65"/>
      <c r="G6" s="65"/>
      <c r="H6" s="65"/>
      <c r="I6" s="64"/>
    </row>
    <row r="7" spans="1:9">
      <c r="A7" s="179"/>
      <c r="B7" s="330" t="s">
        <v>27</v>
      </c>
      <c r="C7" s="331">
        <v>1311</v>
      </c>
      <c r="D7" s="65"/>
      <c r="E7" s="65"/>
      <c r="F7" s="65"/>
      <c r="G7" s="65"/>
      <c r="H7" s="65"/>
      <c r="I7" s="64"/>
    </row>
    <row r="8" spans="1:9">
      <c r="A8" s="179"/>
      <c r="B8" s="330" t="s">
        <v>31</v>
      </c>
      <c r="C8" s="331">
        <v>1339</v>
      </c>
      <c r="D8" s="65"/>
      <c r="E8" s="65"/>
      <c r="F8" s="65"/>
      <c r="G8" s="65"/>
      <c r="H8" s="65"/>
      <c r="I8" s="64"/>
    </row>
    <row r="9" spans="1:9">
      <c r="A9" s="179"/>
      <c r="B9" s="330" t="s">
        <v>19</v>
      </c>
      <c r="C9" s="331">
        <v>1802</v>
      </c>
      <c r="D9" s="65"/>
      <c r="E9" s="65"/>
      <c r="F9" s="65"/>
      <c r="G9" s="65"/>
      <c r="H9" s="65"/>
      <c r="I9" s="64"/>
    </row>
    <row r="10" spans="1:9">
      <c r="A10" s="179"/>
      <c r="B10" s="330" t="s">
        <v>20</v>
      </c>
      <c r="C10" s="331">
        <v>1840</v>
      </c>
      <c r="D10" s="65"/>
      <c r="E10" s="65"/>
      <c r="F10" s="65"/>
      <c r="G10" s="65"/>
      <c r="H10" s="65"/>
      <c r="I10" s="64"/>
    </row>
    <row r="11" spans="1:9">
      <c r="A11" s="179"/>
      <c r="B11" s="330" t="s">
        <v>29</v>
      </c>
      <c r="C11" s="331">
        <v>2139</v>
      </c>
      <c r="D11" s="65"/>
      <c r="E11" s="65"/>
      <c r="F11" s="65"/>
      <c r="G11" s="65"/>
      <c r="H11" s="65"/>
      <c r="I11" s="64"/>
    </row>
    <row r="12" spans="1:9">
      <c r="A12" s="179"/>
      <c r="B12" s="330" t="s">
        <v>26</v>
      </c>
      <c r="C12" s="331">
        <v>2417</v>
      </c>
      <c r="D12" s="65"/>
      <c r="E12" s="65"/>
      <c r="F12" s="65"/>
      <c r="G12" s="65"/>
      <c r="H12" s="65"/>
      <c r="I12" s="64"/>
    </row>
    <row r="13" spans="1:9">
      <c r="A13" s="179"/>
      <c r="B13" s="330" t="s">
        <v>37</v>
      </c>
      <c r="C13" s="330">
        <v>2451</v>
      </c>
      <c r="D13" s="65"/>
      <c r="E13" s="65"/>
      <c r="F13" s="65"/>
      <c r="G13" s="65"/>
      <c r="H13" s="65"/>
      <c r="I13" s="64"/>
    </row>
    <row r="14" spans="1:9">
      <c r="A14" s="179"/>
      <c r="B14" s="330" t="s">
        <v>38</v>
      </c>
      <c r="C14" s="331">
        <v>2510</v>
      </c>
      <c r="D14" s="65"/>
      <c r="E14" s="65"/>
      <c r="F14" s="65"/>
      <c r="G14" s="65"/>
      <c r="H14" s="65"/>
      <c r="I14" s="64"/>
    </row>
    <row r="15" spans="1:9">
      <c r="A15" s="179"/>
      <c r="B15" s="330" t="s">
        <v>36</v>
      </c>
      <c r="C15" s="331">
        <v>2656</v>
      </c>
      <c r="D15" s="65"/>
      <c r="E15" s="65"/>
      <c r="F15" s="65"/>
      <c r="G15" s="65"/>
      <c r="H15" s="65"/>
      <c r="I15" s="64"/>
    </row>
    <row r="16" spans="1:9">
      <c r="A16" s="179"/>
      <c r="B16" s="330" t="s">
        <v>28</v>
      </c>
      <c r="C16" s="331">
        <v>3054</v>
      </c>
      <c r="D16" s="65"/>
      <c r="E16" s="65"/>
      <c r="F16" s="65"/>
      <c r="G16" s="65"/>
      <c r="H16" s="65"/>
      <c r="I16" s="64"/>
    </row>
    <row r="17" spans="1:9">
      <c r="A17" s="179"/>
      <c r="B17" s="330" t="s">
        <v>35</v>
      </c>
      <c r="C17" s="330">
        <v>3187</v>
      </c>
      <c r="E17" s="29"/>
      <c r="F17" s="29"/>
      <c r="G17" s="29"/>
      <c r="H17" s="29"/>
      <c r="I17" s="179"/>
    </row>
    <row r="18" spans="1:9">
      <c r="A18" s="179"/>
      <c r="B18" s="330" t="s">
        <v>23</v>
      </c>
      <c r="C18" s="331">
        <v>3410</v>
      </c>
      <c r="D18" s="330"/>
      <c r="E18" s="29"/>
      <c r="F18" s="29"/>
      <c r="G18" s="29"/>
      <c r="H18" s="29"/>
      <c r="I18" s="179"/>
    </row>
    <row r="19" spans="1:9">
      <c r="A19" s="179"/>
      <c r="B19" s="330" t="s">
        <v>24</v>
      </c>
      <c r="C19" s="331">
        <v>3514</v>
      </c>
      <c r="D19" s="330"/>
      <c r="E19" s="29"/>
      <c r="F19" s="29"/>
      <c r="G19" s="29"/>
      <c r="H19" s="29"/>
      <c r="I19" s="179"/>
    </row>
    <row r="20" spans="1:9">
      <c r="A20" s="179"/>
      <c r="B20" s="330" t="s">
        <v>22</v>
      </c>
      <c r="C20" s="331">
        <v>3747</v>
      </c>
      <c r="D20" s="330"/>
      <c r="E20" s="29"/>
      <c r="F20" s="29"/>
      <c r="G20" s="29"/>
      <c r="H20" s="29"/>
      <c r="I20" s="179"/>
    </row>
    <row r="21" spans="1:9">
      <c r="A21" s="179"/>
      <c r="B21" s="330" t="s">
        <v>25</v>
      </c>
      <c r="C21" s="331">
        <v>4336</v>
      </c>
      <c r="D21" s="330"/>
      <c r="E21" s="29"/>
      <c r="F21" s="29"/>
      <c r="G21" s="29"/>
      <c r="H21" s="29"/>
      <c r="I21" s="179"/>
    </row>
    <row r="22" spans="1:9">
      <c r="A22" s="179"/>
      <c r="B22" s="330" t="s">
        <v>30</v>
      </c>
      <c r="C22" s="331">
        <v>4372</v>
      </c>
      <c r="D22" s="286"/>
      <c r="E22" s="29"/>
      <c r="F22" s="29"/>
      <c r="G22" s="29"/>
      <c r="H22" s="29"/>
      <c r="I22" s="179"/>
    </row>
    <row r="23" spans="1:9">
      <c r="A23" s="179"/>
      <c r="B23" s="330" t="s">
        <v>33</v>
      </c>
      <c r="C23" s="331">
        <v>6420</v>
      </c>
      <c r="D23" s="330"/>
      <c r="E23" s="29"/>
      <c r="F23" s="29"/>
      <c r="G23" s="29"/>
      <c r="H23" s="29"/>
      <c r="I23" s="179"/>
    </row>
    <row r="24" spans="1:9">
      <c r="A24" s="179"/>
      <c r="B24" s="286" t="s">
        <v>32</v>
      </c>
      <c r="C24" s="282"/>
      <c r="D24" s="354">
        <v>6532</v>
      </c>
      <c r="E24" s="29"/>
      <c r="F24" s="29"/>
      <c r="G24" s="29"/>
      <c r="H24" s="29"/>
      <c r="I24" s="179"/>
    </row>
    <row r="25" spans="1:9">
      <c r="A25" s="179"/>
      <c r="B25" s="79" t="s">
        <v>53</v>
      </c>
      <c r="C25" s="331">
        <v>59645</v>
      </c>
      <c r="D25" s="330"/>
      <c r="E25" s="29"/>
      <c r="F25" s="29"/>
      <c r="G25" s="29"/>
      <c r="H25" s="29"/>
      <c r="I25" s="179"/>
    </row>
    <row r="27" spans="1:9" ht="14.25" customHeight="1">
      <c r="A27" s="432" t="s">
        <v>211</v>
      </c>
      <c r="B27" s="432"/>
      <c r="C27" s="432"/>
      <c r="D27" s="432"/>
      <c r="E27" s="432"/>
      <c r="F27" s="432"/>
      <c r="G27" s="432"/>
      <c r="H27" s="432"/>
      <c r="I27" s="4"/>
    </row>
    <row r="28" spans="1:9" ht="25.4" customHeight="1">
      <c r="A28" s="432" t="s">
        <v>402</v>
      </c>
      <c r="B28" s="432"/>
      <c r="C28" s="432"/>
      <c r="D28" s="432"/>
      <c r="E28" s="432"/>
      <c r="F28" s="432"/>
      <c r="G28" s="432"/>
      <c r="H28" s="432"/>
      <c r="I28" s="4"/>
    </row>
    <row r="29" spans="1:9">
      <c r="A29" s="201"/>
      <c r="B29" s="201"/>
      <c r="C29" s="201"/>
      <c r="D29" s="201"/>
      <c r="E29" s="201"/>
      <c r="F29" s="201"/>
      <c r="G29" s="201"/>
      <c r="H29" s="201"/>
      <c r="I29" s="4"/>
    </row>
    <row r="30" spans="1:9" s="70" customFormat="1">
      <c r="A30" s="431" t="s">
        <v>353</v>
      </c>
      <c r="B30" s="431"/>
      <c r="C30" s="431"/>
      <c r="D30" s="431"/>
      <c r="E30" s="431"/>
      <c r="F30" s="431"/>
      <c r="G30" s="431"/>
      <c r="H30" s="431"/>
      <c r="I30" s="431"/>
    </row>
    <row r="32" spans="1:9" ht="24">
      <c r="A32" s="179"/>
      <c r="B32" s="179"/>
      <c r="C32" s="67" t="s">
        <v>210</v>
      </c>
      <c r="D32" s="56"/>
      <c r="E32" s="56"/>
      <c r="F32" s="56"/>
      <c r="G32" s="56"/>
      <c r="H32" s="65"/>
      <c r="I32" s="64"/>
    </row>
    <row r="33" spans="1:9">
      <c r="A33" s="179"/>
      <c r="B33" s="108">
        <v>2015</v>
      </c>
      <c r="C33" s="331">
        <v>5663</v>
      </c>
      <c r="D33" s="29"/>
      <c r="E33" s="29"/>
      <c r="F33" s="29"/>
      <c r="G33" s="29"/>
      <c r="H33" s="30"/>
      <c r="I33" s="179"/>
    </row>
    <row r="34" spans="1:9">
      <c r="A34" s="179"/>
      <c r="B34" s="108">
        <v>2016</v>
      </c>
      <c r="C34" s="331">
        <v>6080</v>
      </c>
      <c r="D34" s="29"/>
      <c r="E34" s="29"/>
      <c r="F34" s="29"/>
      <c r="G34" s="29"/>
      <c r="H34" s="30"/>
      <c r="I34" s="179"/>
    </row>
    <row r="35" spans="1:9">
      <c r="A35" s="179"/>
      <c r="B35" s="108">
        <v>2017</v>
      </c>
      <c r="C35" s="331">
        <v>6185</v>
      </c>
      <c r="D35" s="29"/>
      <c r="E35" s="29"/>
      <c r="F35" s="29"/>
      <c r="G35" s="29"/>
      <c r="H35" s="30"/>
      <c r="I35" s="179"/>
    </row>
    <row r="36" spans="1:9">
      <c r="A36" s="179"/>
      <c r="B36" s="108">
        <v>2018</v>
      </c>
      <c r="C36" s="331">
        <v>5923</v>
      </c>
      <c r="D36" s="29"/>
      <c r="E36" s="29"/>
      <c r="F36" s="29"/>
      <c r="G36" s="29"/>
      <c r="H36" s="30"/>
      <c r="I36" s="179"/>
    </row>
    <row r="37" spans="1:9">
      <c r="A37" s="179"/>
      <c r="B37" s="108">
        <v>2019</v>
      </c>
      <c r="C37" s="331">
        <v>6532</v>
      </c>
      <c r="D37" s="29"/>
      <c r="E37" s="29"/>
      <c r="F37" s="29"/>
      <c r="G37" s="29"/>
      <c r="H37" s="30"/>
      <c r="I37" s="179"/>
    </row>
    <row r="39" spans="1:9" ht="14.25" customHeight="1">
      <c r="A39" s="432" t="s">
        <v>211</v>
      </c>
      <c r="B39" s="432"/>
      <c r="C39" s="432"/>
      <c r="D39" s="432"/>
      <c r="E39" s="432"/>
      <c r="F39" s="432"/>
      <c r="G39" s="432"/>
      <c r="H39" s="432"/>
      <c r="I39" s="4"/>
    </row>
    <row r="40" spans="1:9" ht="25.4" customHeight="1">
      <c r="A40" s="432" t="s">
        <v>402</v>
      </c>
      <c r="B40" s="432"/>
      <c r="C40" s="432"/>
      <c r="D40" s="432"/>
      <c r="E40" s="432"/>
      <c r="F40" s="432"/>
      <c r="G40" s="432"/>
      <c r="H40" s="432"/>
      <c r="I40" s="4"/>
    </row>
    <row r="41" spans="1:9">
      <c r="A41" s="201"/>
      <c r="B41" s="201"/>
      <c r="C41" s="201"/>
      <c r="D41" s="201"/>
      <c r="E41" s="201"/>
      <c r="F41" s="201"/>
      <c r="G41" s="201"/>
      <c r="H41" s="201"/>
      <c r="I41" s="4"/>
    </row>
    <row r="42" spans="1:9" s="70" customFormat="1">
      <c r="A42" s="431" t="s">
        <v>517</v>
      </c>
      <c r="B42" s="431"/>
      <c r="C42" s="431"/>
      <c r="D42" s="431"/>
      <c r="E42" s="431"/>
      <c r="F42" s="431"/>
      <c r="G42" s="431"/>
      <c r="H42" s="431"/>
      <c r="I42" s="431"/>
    </row>
    <row r="44" spans="1:9">
      <c r="A44" s="179"/>
      <c r="B44" s="179"/>
      <c r="C44" s="65">
        <v>2013</v>
      </c>
      <c r="D44" s="65">
        <v>2014</v>
      </c>
      <c r="E44" s="65">
        <v>2015</v>
      </c>
      <c r="F44" s="64">
        <v>2016</v>
      </c>
      <c r="G44" s="65">
        <v>2017</v>
      </c>
      <c r="H44" s="65">
        <v>2018</v>
      </c>
      <c r="I44" s="65">
        <v>2019</v>
      </c>
    </row>
    <row r="45" spans="1:9">
      <c r="A45" s="179"/>
      <c r="B45" s="29" t="s">
        <v>296</v>
      </c>
      <c r="C45" s="331">
        <v>1765</v>
      </c>
      <c r="D45" s="331">
        <v>1594</v>
      </c>
      <c r="E45" s="331">
        <v>2057</v>
      </c>
      <c r="F45" s="229">
        <v>2450</v>
      </c>
      <c r="G45" s="381">
        <v>2485</v>
      </c>
      <c r="H45" s="381">
        <v>2400</v>
      </c>
      <c r="I45" s="381">
        <v>2582</v>
      </c>
    </row>
    <row r="46" spans="1:9">
      <c r="A46" s="179"/>
      <c r="B46" s="395" t="s">
        <v>323</v>
      </c>
      <c r="C46" s="330">
        <v>714</v>
      </c>
      <c r="D46" s="330">
        <v>481</v>
      </c>
      <c r="E46" s="330">
        <v>463</v>
      </c>
      <c r="F46">
        <v>552</v>
      </c>
      <c r="G46" s="380">
        <v>657</v>
      </c>
      <c r="H46" s="380">
        <v>666</v>
      </c>
      <c r="I46" s="380">
        <v>796</v>
      </c>
    </row>
    <row r="47" spans="1:9">
      <c r="A47" s="179"/>
      <c r="B47" s="29" t="s">
        <v>297</v>
      </c>
      <c r="C47" s="330">
        <v>358</v>
      </c>
      <c r="D47" s="330">
        <v>421</v>
      </c>
      <c r="E47" s="330">
        <v>470</v>
      </c>
      <c r="F47">
        <v>479</v>
      </c>
      <c r="G47" s="380">
        <v>498</v>
      </c>
      <c r="H47" s="380">
        <v>455</v>
      </c>
      <c r="I47" s="380">
        <v>478</v>
      </c>
    </row>
    <row r="48" spans="1:9">
      <c r="A48" s="179"/>
      <c r="B48" s="395" t="s">
        <v>303</v>
      </c>
      <c r="C48" s="330">
        <v>199</v>
      </c>
      <c r="D48" s="330">
        <v>107</v>
      </c>
      <c r="E48" s="330">
        <v>169</v>
      </c>
      <c r="F48">
        <v>177</v>
      </c>
      <c r="G48" s="380">
        <v>337</v>
      </c>
      <c r="H48" s="380">
        <v>335</v>
      </c>
      <c r="I48" s="380">
        <v>353</v>
      </c>
    </row>
    <row r="49" spans="1:9">
      <c r="A49" s="179"/>
      <c r="B49" s="395" t="s">
        <v>311</v>
      </c>
      <c r="C49" s="330">
        <v>284</v>
      </c>
      <c r="D49" s="330">
        <v>300</v>
      </c>
      <c r="E49" s="330">
        <v>273</v>
      </c>
      <c r="F49">
        <v>359</v>
      </c>
      <c r="G49" s="380">
        <v>316</v>
      </c>
      <c r="H49" s="380">
        <v>320</v>
      </c>
      <c r="I49" s="380">
        <v>333</v>
      </c>
    </row>
    <row r="50" spans="1:9">
      <c r="A50" s="179"/>
      <c r="B50" s="395" t="s">
        <v>314</v>
      </c>
      <c r="C50" s="330">
        <v>345</v>
      </c>
      <c r="D50" s="330">
        <v>301</v>
      </c>
      <c r="E50" s="330">
        <v>350</v>
      </c>
      <c r="F50">
        <v>309</v>
      </c>
      <c r="G50" s="380">
        <v>294</v>
      </c>
      <c r="H50" s="380">
        <v>325</v>
      </c>
      <c r="I50" s="380">
        <v>258</v>
      </c>
    </row>
    <row r="51" spans="1:9">
      <c r="A51" s="179"/>
      <c r="B51" s="395" t="s">
        <v>315</v>
      </c>
      <c r="C51" s="330">
        <v>228</v>
      </c>
      <c r="D51" s="330">
        <v>212</v>
      </c>
      <c r="E51" s="330">
        <v>236</v>
      </c>
      <c r="F51">
        <v>231</v>
      </c>
      <c r="G51" s="380">
        <v>210</v>
      </c>
      <c r="H51" s="380">
        <v>167</v>
      </c>
      <c r="I51" s="380">
        <v>197</v>
      </c>
    </row>
    <row r="52" spans="1:9">
      <c r="A52" s="179"/>
      <c r="B52" s="395" t="s">
        <v>321</v>
      </c>
      <c r="C52" s="330">
        <v>147</v>
      </c>
      <c r="D52" s="330">
        <v>115</v>
      </c>
      <c r="E52" s="330">
        <v>156</v>
      </c>
      <c r="F52" s="395">
        <v>130</v>
      </c>
      <c r="G52" s="380">
        <v>162</v>
      </c>
      <c r="H52" s="380">
        <v>170</v>
      </c>
      <c r="I52" s="380">
        <v>167</v>
      </c>
    </row>
    <row r="53" spans="1:9">
      <c r="A53" s="179"/>
      <c r="B53" s="395" t="s">
        <v>322</v>
      </c>
      <c r="C53" s="330">
        <v>85</v>
      </c>
      <c r="D53" s="330">
        <v>89</v>
      </c>
      <c r="E53" s="330">
        <v>127</v>
      </c>
      <c r="F53">
        <v>128</v>
      </c>
      <c r="G53" s="380">
        <v>143</v>
      </c>
      <c r="H53" s="380">
        <v>138</v>
      </c>
      <c r="I53" s="380">
        <v>164</v>
      </c>
    </row>
    <row r="54" spans="1:9">
      <c r="A54" s="179"/>
      <c r="B54" s="395" t="s">
        <v>304</v>
      </c>
      <c r="C54" s="330">
        <v>443</v>
      </c>
      <c r="D54" s="330">
        <v>363</v>
      </c>
      <c r="E54" s="330">
        <v>361</v>
      </c>
      <c r="F54">
        <v>367</v>
      </c>
      <c r="G54" s="380">
        <v>165</v>
      </c>
      <c r="H54" s="380">
        <v>128</v>
      </c>
      <c r="I54" s="380">
        <v>157</v>
      </c>
    </row>
    <row r="55" spans="1:9">
      <c r="A55" s="179"/>
      <c r="B55" s="330" t="s">
        <v>298</v>
      </c>
      <c r="C55" s="330">
        <v>152</v>
      </c>
      <c r="D55" s="330">
        <v>159</v>
      </c>
      <c r="E55" s="330">
        <v>128</v>
      </c>
      <c r="F55">
        <v>124</v>
      </c>
      <c r="G55" s="380">
        <v>108</v>
      </c>
      <c r="H55" s="380">
        <v>128</v>
      </c>
      <c r="I55" s="380">
        <v>154</v>
      </c>
    </row>
    <row r="56" spans="1:9">
      <c r="A56" s="179"/>
      <c r="B56" s="395" t="s">
        <v>305</v>
      </c>
      <c r="C56" s="330">
        <v>143</v>
      </c>
      <c r="D56" s="330">
        <v>168</v>
      </c>
      <c r="E56" s="330">
        <v>154</v>
      </c>
      <c r="F56">
        <v>141</v>
      </c>
      <c r="G56" s="380">
        <v>184</v>
      </c>
      <c r="H56" s="380">
        <v>143</v>
      </c>
      <c r="I56" s="380">
        <v>141</v>
      </c>
    </row>
    <row r="57" spans="1:9">
      <c r="A57" s="179"/>
      <c r="B57" s="329" t="s">
        <v>327</v>
      </c>
      <c r="C57" s="330">
        <v>112</v>
      </c>
      <c r="D57" s="330">
        <v>101</v>
      </c>
      <c r="E57" s="330">
        <v>100</v>
      </c>
      <c r="F57">
        <v>74</v>
      </c>
      <c r="G57" s="380">
        <v>95</v>
      </c>
      <c r="H57" s="380">
        <v>76</v>
      </c>
      <c r="I57" s="380">
        <v>93</v>
      </c>
    </row>
    <row r="58" spans="1:9">
      <c r="A58" s="179"/>
      <c r="B58" s="330" t="s">
        <v>294</v>
      </c>
      <c r="C58" s="330">
        <v>88</v>
      </c>
      <c r="D58" s="330">
        <v>80</v>
      </c>
      <c r="E58" s="330">
        <v>73</v>
      </c>
      <c r="F58">
        <v>80</v>
      </c>
      <c r="G58" s="380">
        <v>73</v>
      </c>
      <c r="H58" s="380">
        <v>84</v>
      </c>
      <c r="I58" s="380">
        <v>88</v>
      </c>
    </row>
    <row r="59" spans="1:9">
      <c r="A59" s="179"/>
      <c r="B59" s="330" t="s">
        <v>301</v>
      </c>
      <c r="C59" s="330">
        <v>82</v>
      </c>
      <c r="D59" s="330">
        <v>103</v>
      </c>
      <c r="E59" s="330">
        <v>110</v>
      </c>
      <c r="F59">
        <v>96</v>
      </c>
      <c r="G59" s="380">
        <v>97</v>
      </c>
      <c r="H59" s="380">
        <v>47</v>
      </c>
      <c r="I59" s="380">
        <v>82</v>
      </c>
    </row>
    <row r="60" spans="1:9" s="179" customFormat="1">
      <c r="B60" s="329" t="s">
        <v>319</v>
      </c>
      <c r="C60" s="330">
        <v>31</v>
      </c>
      <c r="D60" s="330">
        <v>1</v>
      </c>
      <c r="E60" s="330">
        <v>1</v>
      </c>
      <c r="F60">
        <v>1</v>
      </c>
      <c r="G60" s="380">
        <v>67</v>
      </c>
      <c r="H60" s="380">
        <v>78</v>
      </c>
      <c r="I60" s="380">
        <v>80</v>
      </c>
    </row>
    <row r="61" spans="1:9" s="179" customFormat="1">
      <c r="B61" s="330" t="s">
        <v>325</v>
      </c>
      <c r="C61" s="330">
        <v>34</v>
      </c>
      <c r="D61" s="330">
        <v>28</v>
      </c>
      <c r="E61" s="330">
        <v>28</v>
      </c>
      <c r="F61">
        <v>47</v>
      </c>
      <c r="G61" s="380">
        <v>46</v>
      </c>
      <c r="H61" s="380">
        <v>64</v>
      </c>
      <c r="I61" s="380">
        <v>77</v>
      </c>
    </row>
    <row r="62" spans="1:9" s="179" customFormat="1">
      <c r="B62" s="330" t="s">
        <v>291</v>
      </c>
      <c r="C62" s="330">
        <v>0</v>
      </c>
      <c r="D62" s="330">
        <v>0</v>
      </c>
      <c r="E62" s="330">
        <v>0</v>
      </c>
      <c r="F62">
        <v>1</v>
      </c>
      <c r="G62" s="395"/>
      <c r="H62" s="395"/>
      <c r="I62" s="380">
        <v>38</v>
      </c>
    </row>
    <row r="63" spans="1:9" s="179" customFormat="1">
      <c r="B63" s="329" t="s">
        <v>317</v>
      </c>
      <c r="C63" s="330">
        <v>36</v>
      </c>
      <c r="D63" s="330">
        <v>45</v>
      </c>
      <c r="E63" s="330">
        <v>45</v>
      </c>
      <c r="F63">
        <v>33</v>
      </c>
      <c r="G63" s="380">
        <v>24</v>
      </c>
      <c r="H63" s="380">
        <v>23</v>
      </c>
      <c r="I63" s="380">
        <v>38</v>
      </c>
    </row>
    <row r="64" spans="1:9" s="179" customFormat="1">
      <c r="B64" s="179" t="s">
        <v>312</v>
      </c>
      <c r="C64" s="330">
        <v>35</v>
      </c>
      <c r="D64" s="330">
        <v>35</v>
      </c>
      <c r="E64" s="330">
        <v>39</v>
      </c>
      <c r="F64">
        <v>46</v>
      </c>
      <c r="G64" s="380">
        <v>52</v>
      </c>
      <c r="H64" s="380">
        <v>36</v>
      </c>
      <c r="I64" s="380">
        <v>36</v>
      </c>
    </row>
    <row r="65" spans="2:9" s="179" customFormat="1">
      <c r="B65" s="179" t="s">
        <v>306</v>
      </c>
      <c r="C65" s="330">
        <v>20</v>
      </c>
      <c r="D65" s="330">
        <v>20</v>
      </c>
      <c r="E65" s="330">
        <v>21</v>
      </c>
      <c r="F65">
        <v>20</v>
      </c>
      <c r="G65" s="380">
        <v>21</v>
      </c>
      <c r="H65" s="380">
        <v>26</v>
      </c>
      <c r="I65" s="380">
        <v>33</v>
      </c>
    </row>
    <row r="66" spans="2:9" s="179" customFormat="1">
      <c r="B66" s="330" t="s">
        <v>299</v>
      </c>
      <c r="C66" s="330">
        <v>5</v>
      </c>
      <c r="D66" s="330">
        <v>14</v>
      </c>
      <c r="E66" s="330">
        <v>30</v>
      </c>
      <c r="F66">
        <v>9</v>
      </c>
      <c r="G66" s="380">
        <v>11</v>
      </c>
      <c r="H66" s="380">
        <v>18</v>
      </c>
      <c r="I66" s="380">
        <v>30</v>
      </c>
    </row>
    <row r="67" spans="2:9" s="179" customFormat="1">
      <c r="B67" s="330" t="s">
        <v>293</v>
      </c>
      <c r="C67" s="330">
        <v>21</v>
      </c>
      <c r="D67" s="330">
        <v>17</v>
      </c>
      <c r="E67" s="330">
        <v>30</v>
      </c>
      <c r="F67">
        <v>21</v>
      </c>
      <c r="G67" s="380">
        <v>14</v>
      </c>
      <c r="H67" s="380">
        <v>5</v>
      </c>
      <c r="I67" s="380">
        <v>29</v>
      </c>
    </row>
    <row r="68" spans="2:9" s="179" customFormat="1">
      <c r="B68" s="330" t="s">
        <v>300</v>
      </c>
      <c r="C68" s="330">
        <v>26</v>
      </c>
      <c r="D68" s="330">
        <v>41</v>
      </c>
      <c r="E68" s="330">
        <v>39</v>
      </c>
      <c r="F68">
        <v>63</v>
      </c>
      <c r="G68" s="380">
        <v>30</v>
      </c>
      <c r="H68" s="380">
        <v>27</v>
      </c>
      <c r="I68" s="380">
        <v>29</v>
      </c>
    </row>
    <row r="69" spans="2:9" s="179" customFormat="1">
      <c r="B69" s="330" t="s">
        <v>295</v>
      </c>
      <c r="C69" s="330">
        <v>47</v>
      </c>
      <c r="D69" s="330">
        <v>37</v>
      </c>
      <c r="E69" s="330">
        <v>62</v>
      </c>
      <c r="F69">
        <v>38</v>
      </c>
      <c r="G69" s="380">
        <v>32</v>
      </c>
      <c r="H69" s="380">
        <v>1</v>
      </c>
      <c r="I69" s="380">
        <v>28</v>
      </c>
    </row>
    <row r="70" spans="2:9" s="179" customFormat="1">
      <c r="B70" s="179" t="s">
        <v>318</v>
      </c>
      <c r="C70" s="330">
        <v>50</v>
      </c>
      <c r="D70" s="330">
        <v>39</v>
      </c>
      <c r="E70" s="330">
        <v>2</v>
      </c>
      <c r="F70">
        <v>0</v>
      </c>
      <c r="G70" s="380">
        <v>33</v>
      </c>
      <c r="H70" s="380">
        <v>33</v>
      </c>
      <c r="I70" s="380">
        <v>28</v>
      </c>
    </row>
    <row r="71" spans="2:9" s="179" customFormat="1">
      <c r="B71" s="330" t="s">
        <v>333</v>
      </c>
      <c r="C71" s="330">
        <v>15</v>
      </c>
      <c r="D71" s="330">
        <v>16</v>
      </c>
      <c r="E71" s="330">
        <v>14</v>
      </c>
      <c r="F71">
        <v>20</v>
      </c>
      <c r="G71" s="330">
        <v>11</v>
      </c>
      <c r="H71" s="380">
        <v>13</v>
      </c>
      <c r="I71" s="380">
        <v>11</v>
      </c>
    </row>
    <row r="72" spans="2:9" s="179" customFormat="1">
      <c r="B72" s="179" t="s">
        <v>308</v>
      </c>
      <c r="C72" s="330">
        <v>8</v>
      </c>
      <c r="D72" s="330">
        <v>8</v>
      </c>
      <c r="E72" s="330">
        <v>11</v>
      </c>
      <c r="F72">
        <v>0</v>
      </c>
      <c r="G72" s="395"/>
      <c r="H72" s="380">
        <v>1</v>
      </c>
      <c r="I72" s="380">
        <v>8</v>
      </c>
    </row>
    <row r="73" spans="2:9" s="179" customFormat="1">
      <c r="B73" s="179" t="s">
        <v>326</v>
      </c>
      <c r="C73" s="330">
        <v>27</v>
      </c>
      <c r="D73" s="330">
        <v>18</v>
      </c>
      <c r="E73" s="330">
        <v>13</v>
      </c>
      <c r="F73">
        <v>16</v>
      </c>
      <c r="G73" s="380">
        <v>15</v>
      </c>
      <c r="H73" s="380">
        <v>8</v>
      </c>
      <c r="I73" s="380">
        <v>8</v>
      </c>
    </row>
    <row r="74" spans="2:9" s="179" customFormat="1">
      <c r="B74" s="329" t="s">
        <v>302</v>
      </c>
      <c r="C74" s="330">
        <v>5</v>
      </c>
      <c r="D74" s="330">
        <v>6</v>
      </c>
      <c r="E74" s="330">
        <v>8</v>
      </c>
      <c r="F74">
        <v>8</v>
      </c>
      <c r="G74" s="395"/>
      <c r="H74" s="395"/>
      <c r="I74" s="380">
        <v>6</v>
      </c>
    </row>
    <row r="75" spans="2:9" s="179" customFormat="1">
      <c r="B75" s="179" t="s">
        <v>307</v>
      </c>
      <c r="C75" s="330">
        <v>37</v>
      </c>
      <c r="D75" s="330">
        <v>18</v>
      </c>
      <c r="E75" s="330">
        <v>13</v>
      </c>
      <c r="F75">
        <v>27</v>
      </c>
      <c r="G75" s="380">
        <v>3</v>
      </c>
      <c r="H75" s="380">
        <v>3</v>
      </c>
      <c r="I75" s="380">
        <v>5</v>
      </c>
    </row>
    <row r="76" spans="2:9" s="179" customFormat="1">
      <c r="B76" s="179" t="s">
        <v>309</v>
      </c>
      <c r="C76" s="330">
        <v>2</v>
      </c>
      <c r="D76" s="330">
        <v>2</v>
      </c>
      <c r="E76" s="330">
        <v>3</v>
      </c>
      <c r="F76">
        <v>3</v>
      </c>
      <c r="G76" s="395"/>
      <c r="H76" s="395"/>
      <c r="I76" s="380">
        <v>2</v>
      </c>
    </row>
    <row r="77" spans="2:9" s="179" customFormat="1">
      <c r="B77" s="179" t="s">
        <v>313</v>
      </c>
      <c r="C77" s="330">
        <v>14</v>
      </c>
      <c r="D77" s="330">
        <v>9</v>
      </c>
      <c r="E77" s="330">
        <v>0</v>
      </c>
      <c r="F77">
        <v>1</v>
      </c>
      <c r="G77" s="380">
        <v>1</v>
      </c>
      <c r="H77" s="380">
        <v>5</v>
      </c>
      <c r="I77" s="380">
        <v>2</v>
      </c>
    </row>
    <row r="78" spans="2:9" s="179" customFormat="1">
      <c r="B78" s="179" t="s">
        <v>310</v>
      </c>
      <c r="C78" s="330">
        <v>5</v>
      </c>
      <c r="D78" s="330">
        <v>0</v>
      </c>
      <c r="E78" s="330">
        <v>0</v>
      </c>
      <c r="F78">
        <v>1</v>
      </c>
      <c r="G78" s="395"/>
      <c r="H78" s="395"/>
      <c r="I78" s="380">
        <v>1</v>
      </c>
    </row>
    <row r="79" spans="2:9" s="179" customFormat="1">
      <c r="B79" s="179" t="s">
        <v>316</v>
      </c>
      <c r="C79" s="330">
        <v>0</v>
      </c>
      <c r="D79" s="330">
        <v>0</v>
      </c>
      <c r="E79" s="330">
        <v>0</v>
      </c>
      <c r="F79">
        <v>1</v>
      </c>
      <c r="G79" s="395"/>
      <c r="H79" s="395"/>
      <c r="I79" s="395"/>
    </row>
    <row r="80" spans="2:9" s="179" customFormat="1">
      <c r="B80" s="179" t="s">
        <v>320</v>
      </c>
      <c r="C80" s="330">
        <v>0</v>
      </c>
      <c r="D80" s="330">
        <v>0</v>
      </c>
      <c r="E80" s="330">
        <v>0</v>
      </c>
      <c r="F80">
        <v>0</v>
      </c>
      <c r="G80" s="395"/>
      <c r="H80" s="395"/>
      <c r="I80" s="395"/>
    </row>
    <row r="81" spans="2:9" s="179" customFormat="1">
      <c r="B81" s="179" t="s">
        <v>324</v>
      </c>
      <c r="C81" s="330">
        <v>74</v>
      </c>
      <c r="D81" s="330">
        <v>45</v>
      </c>
      <c r="E81" s="330">
        <v>77</v>
      </c>
      <c r="F81">
        <v>27</v>
      </c>
      <c r="G81" s="380">
        <v>1</v>
      </c>
      <c r="H81"/>
      <c r="I81"/>
    </row>
    <row r="82" spans="2:9" s="306" customFormat="1">
      <c r="C82" s="308"/>
      <c r="D82" s="308"/>
      <c r="E82" s="308"/>
      <c r="F82" s="308"/>
      <c r="G82" s="308"/>
      <c r="H82" s="308"/>
    </row>
    <row r="83" spans="2:9" s="306" customFormat="1">
      <c r="C83" s="308"/>
      <c r="D83" s="308"/>
      <c r="E83" s="308"/>
      <c r="F83" s="308"/>
      <c r="G83" s="308"/>
      <c r="H83" s="308"/>
    </row>
    <row r="84" spans="2:9" s="306" customFormat="1">
      <c r="C84" s="308"/>
      <c r="D84" s="308"/>
      <c r="E84" s="308"/>
      <c r="F84" s="308"/>
      <c r="G84" s="308"/>
      <c r="H84" s="308"/>
    </row>
    <row r="85" spans="2:9" s="306" customFormat="1">
      <c r="C85" s="308"/>
      <c r="D85" s="308"/>
      <c r="E85" s="308"/>
      <c r="F85" s="308"/>
      <c r="G85" s="308"/>
      <c r="H85" s="308"/>
    </row>
    <row r="86" spans="2:9" s="306" customFormat="1"/>
    <row r="87" spans="2:9" s="306" customFormat="1"/>
    <row r="88" spans="2:9" s="306" customFormat="1"/>
    <row r="89" spans="2:9" s="306" customFormat="1"/>
    <row r="90" spans="2:9" s="179" customFormat="1">
      <c r="C90" s="29"/>
      <c r="D90" s="29"/>
      <c r="E90" s="29"/>
      <c r="F90" s="29"/>
      <c r="G90" s="29"/>
      <c r="H90" s="29"/>
    </row>
    <row r="91" spans="2:9" s="306" customFormat="1"/>
    <row r="92" spans="2:9" s="306" customFormat="1"/>
    <row r="93" spans="2:9" s="306" customFormat="1"/>
    <row r="94" spans="2:9" s="306" customFormat="1"/>
    <row r="95" spans="2:9" s="306" customFormat="1"/>
    <row r="96" spans="2:9" s="306" customFormat="1"/>
    <row r="97" s="306" customFormat="1"/>
    <row r="98" s="306" customFormat="1"/>
    <row r="99" s="306" customFormat="1"/>
    <row r="100" s="306" customFormat="1"/>
    <row r="101" s="306" customFormat="1"/>
    <row r="102" s="306" customFormat="1"/>
    <row r="103" s="306" customFormat="1"/>
    <row r="104" s="306" customFormat="1"/>
    <row r="105" s="306" customFormat="1"/>
    <row r="106" s="306" customFormat="1"/>
    <row r="107" s="306" customFormat="1"/>
    <row r="108" s="306" customFormat="1"/>
    <row r="109" s="306" customFormat="1"/>
    <row r="110" s="306" customFormat="1"/>
    <row r="111" s="306" customFormat="1"/>
    <row r="112" s="306" customFormat="1"/>
    <row r="113" spans="1:15" s="306" customFormat="1"/>
    <row r="114" spans="1:15" s="306" customFormat="1"/>
    <row r="115" spans="1:15" s="306" customFormat="1"/>
    <row r="116" spans="1:15" ht="14.25" customHeight="1">
      <c r="A116" s="432" t="s">
        <v>211</v>
      </c>
      <c r="B116" s="432"/>
      <c r="C116" s="432"/>
      <c r="D116" s="432"/>
      <c r="E116" s="432"/>
      <c r="F116" s="432"/>
      <c r="G116" s="432"/>
      <c r="H116" s="432"/>
      <c r="I116" s="4"/>
    </row>
    <row r="117" spans="1:15" ht="25.4" customHeight="1">
      <c r="A117" s="432" t="s">
        <v>403</v>
      </c>
      <c r="B117" s="432"/>
      <c r="C117" s="432"/>
      <c r="D117" s="432"/>
      <c r="E117" s="432"/>
      <c r="F117" s="432"/>
      <c r="G117" s="432"/>
      <c r="H117" s="432"/>
      <c r="I117" s="4"/>
    </row>
    <row r="119" spans="1:15" s="70" customFormat="1">
      <c r="A119" s="431" t="s">
        <v>450</v>
      </c>
      <c r="B119" s="431"/>
      <c r="C119" s="431"/>
      <c r="D119" s="431"/>
      <c r="E119" s="431"/>
      <c r="F119" s="431"/>
      <c r="G119" s="431"/>
      <c r="H119" s="431"/>
      <c r="I119" s="431"/>
    </row>
    <row r="122" spans="1:15" ht="26.5" customHeight="1">
      <c r="A122" s="179"/>
      <c r="B122" s="333" t="s">
        <v>212</v>
      </c>
      <c r="C122" s="333">
        <v>2015</v>
      </c>
      <c r="D122" s="333">
        <v>2016</v>
      </c>
      <c r="E122" s="334">
        <v>2017</v>
      </c>
      <c r="F122" s="333">
        <v>2018</v>
      </c>
      <c r="G122" s="333">
        <v>2019</v>
      </c>
      <c r="H122" s="55"/>
      <c r="O122" s="55"/>
    </row>
    <row r="123" spans="1:15">
      <c r="A123" s="179"/>
      <c r="B123" s="330" t="s">
        <v>213</v>
      </c>
      <c r="C123" s="330">
        <v>49</v>
      </c>
      <c r="D123" s="330">
        <v>52</v>
      </c>
      <c r="E123" s="329">
        <v>48</v>
      </c>
      <c r="F123" s="329">
        <v>38</v>
      </c>
      <c r="G123" s="329">
        <v>39</v>
      </c>
      <c r="H123" s="179"/>
      <c r="O123" s="179"/>
    </row>
    <row r="124" spans="1:15">
      <c r="A124" s="179"/>
      <c r="B124" s="330" t="s">
        <v>214</v>
      </c>
      <c r="C124" s="331">
        <v>26413</v>
      </c>
      <c r="D124" s="331">
        <v>27222</v>
      </c>
      <c r="E124" s="329">
        <v>26349</v>
      </c>
      <c r="F124" s="329">
        <v>25882</v>
      </c>
      <c r="G124" s="329">
        <v>25693</v>
      </c>
      <c r="H124" s="179"/>
      <c r="O124" s="179"/>
    </row>
    <row r="125" spans="1:15">
      <c r="A125" s="179"/>
      <c r="B125" s="330" t="s">
        <v>215</v>
      </c>
      <c r="C125" s="331">
        <v>2614</v>
      </c>
      <c r="D125" s="331">
        <v>2442</v>
      </c>
      <c r="E125" s="329">
        <v>2140</v>
      </c>
      <c r="F125" s="329">
        <v>2162</v>
      </c>
      <c r="G125" s="329">
        <v>2040</v>
      </c>
      <c r="H125" s="179"/>
      <c r="O125" s="179"/>
    </row>
    <row r="126" spans="1:15">
      <c r="A126" s="179"/>
      <c r="B126" s="330" t="s">
        <v>216</v>
      </c>
      <c r="C126" s="330">
        <v>29</v>
      </c>
      <c r="D126" s="330">
        <v>13</v>
      </c>
      <c r="E126" s="329">
        <v>27</v>
      </c>
      <c r="F126" s="329">
        <v>22</v>
      </c>
      <c r="G126" s="329">
        <v>26</v>
      </c>
      <c r="H126" s="179"/>
      <c r="O126" s="179"/>
    </row>
    <row r="127" spans="1:15">
      <c r="A127" s="179"/>
      <c r="B127" s="330" t="s">
        <v>217</v>
      </c>
      <c r="C127" s="330">
        <v>129</v>
      </c>
      <c r="D127" s="330">
        <v>123</v>
      </c>
      <c r="E127" s="329">
        <v>110</v>
      </c>
      <c r="F127" s="329">
        <v>102</v>
      </c>
      <c r="G127" s="329">
        <v>129</v>
      </c>
      <c r="H127" s="179"/>
      <c r="O127" s="179"/>
    </row>
    <row r="128" spans="1:15">
      <c r="A128" s="179"/>
      <c r="B128" s="330" t="s">
        <v>218</v>
      </c>
      <c r="C128" s="330">
        <v>49</v>
      </c>
      <c r="D128" s="330">
        <v>44</v>
      </c>
      <c r="E128" s="329">
        <v>57</v>
      </c>
      <c r="F128" s="329">
        <v>52</v>
      </c>
      <c r="G128" s="329">
        <v>67</v>
      </c>
      <c r="H128" s="179"/>
      <c r="O128" s="179"/>
    </row>
    <row r="129" spans="1:15">
      <c r="A129" s="179"/>
      <c r="B129" s="330" t="s">
        <v>219</v>
      </c>
      <c r="C129" s="330">
        <v>204</v>
      </c>
      <c r="D129" s="330">
        <v>223</v>
      </c>
      <c r="E129" s="329">
        <v>212</v>
      </c>
      <c r="F129" s="329">
        <v>235</v>
      </c>
      <c r="G129" s="329">
        <v>224</v>
      </c>
      <c r="H129" s="179"/>
      <c r="O129" s="179"/>
    </row>
    <row r="130" spans="1:15">
      <c r="A130" s="179"/>
      <c r="B130" s="330" t="s">
        <v>220</v>
      </c>
      <c r="C130" s="330">
        <v>45</v>
      </c>
      <c r="D130" s="330">
        <v>38</v>
      </c>
      <c r="E130" s="329">
        <v>45</v>
      </c>
      <c r="F130" s="329">
        <v>59</v>
      </c>
      <c r="G130" s="329">
        <v>56</v>
      </c>
      <c r="H130" s="179"/>
      <c r="O130" s="179"/>
    </row>
    <row r="131" spans="1:15">
      <c r="A131" s="179"/>
      <c r="B131" s="330" t="s">
        <v>221</v>
      </c>
      <c r="C131" s="330">
        <v>6</v>
      </c>
      <c r="D131" s="330">
        <v>3</v>
      </c>
      <c r="E131" s="329">
        <v>13</v>
      </c>
      <c r="F131" s="329">
        <v>16</v>
      </c>
      <c r="G131" s="329">
        <v>7</v>
      </c>
      <c r="H131" s="179"/>
      <c r="O131" s="179"/>
    </row>
    <row r="132" spans="1:15">
      <c r="A132" s="179"/>
      <c r="B132" s="330" t="s">
        <v>222</v>
      </c>
      <c r="C132" s="331">
        <v>4563</v>
      </c>
      <c r="D132" s="331">
        <v>4849</v>
      </c>
      <c r="E132" s="329">
        <v>4667</v>
      </c>
      <c r="F132" s="329">
        <v>4356</v>
      </c>
      <c r="G132" s="329">
        <v>4092</v>
      </c>
      <c r="H132" s="179"/>
      <c r="O132" s="179"/>
    </row>
    <row r="133" spans="1:15">
      <c r="A133" s="179"/>
      <c r="B133" s="330" t="s">
        <v>203</v>
      </c>
      <c r="C133" s="330">
        <v>587</v>
      </c>
      <c r="D133" s="330">
        <v>571</v>
      </c>
      <c r="E133" s="329">
        <v>528</v>
      </c>
      <c r="F133" s="329">
        <v>468</v>
      </c>
      <c r="G133" s="329">
        <v>577</v>
      </c>
      <c r="H133" s="179"/>
      <c r="O133" s="179"/>
    </row>
    <row r="134" spans="1:15">
      <c r="A134" s="179"/>
      <c r="B134" s="330" t="s">
        <v>223</v>
      </c>
      <c r="C134" s="330">
        <v>295</v>
      </c>
      <c r="D134" s="330">
        <v>330</v>
      </c>
      <c r="E134" s="329">
        <v>340</v>
      </c>
      <c r="F134" s="329">
        <v>311</v>
      </c>
      <c r="G134" s="329">
        <v>264</v>
      </c>
      <c r="H134" s="179"/>
      <c r="O134" s="179"/>
    </row>
    <row r="135" spans="1:15">
      <c r="A135" s="179"/>
      <c r="B135" s="330" t="s">
        <v>224</v>
      </c>
      <c r="C135" s="331">
        <v>26338</v>
      </c>
      <c r="D135" s="331">
        <v>27256</v>
      </c>
      <c r="E135" s="329">
        <v>26296</v>
      </c>
      <c r="F135" s="329">
        <v>24924</v>
      </c>
      <c r="G135" s="329">
        <v>24679</v>
      </c>
      <c r="H135" s="179"/>
    </row>
    <row r="136" spans="1:15">
      <c r="A136" s="179"/>
      <c r="B136" s="330" t="s">
        <v>225</v>
      </c>
      <c r="C136" s="330">
        <v>338</v>
      </c>
      <c r="D136" s="330">
        <v>254</v>
      </c>
      <c r="E136" s="329">
        <v>182</v>
      </c>
      <c r="F136" s="329">
        <v>286</v>
      </c>
      <c r="G136" s="329">
        <v>245</v>
      </c>
      <c r="H136" s="179"/>
    </row>
    <row r="137" spans="1:15" s="306" customFormat="1">
      <c r="B137" s="330" t="s">
        <v>442</v>
      </c>
      <c r="C137" s="330"/>
      <c r="D137" s="330"/>
      <c r="E137" s="329">
        <v>27</v>
      </c>
      <c r="F137" s="329">
        <v>25</v>
      </c>
      <c r="G137" s="329">
        <v>16</v>
      </c>
    </row>
    <row r="138" spans="1:15" s="306" customFormat="1">
      <c r="B138" s="330" t="s">
        <v>443</v>
      </c>
      <c r="C138" s="330"/>
      <c r="D138" s="330"/>
      <c r="E138" s="329">
        <v>1499</v>
      </c>
      <c r="F138" s="329">
        <v>1337</v>
      </c>
      <c r="G138" s="329">
        <v>2492</v>
      </c>
    </row>
    <row r="139" spans="1:15" s="306" customFormat="1">
      <c r="B139" s="330" t="s">
        <v>444</v>
      </c>
      <c r="C139" s="330"/>
      <c r="D139" s="330"/>
      <c r="E139" s="335" t="s">
        <v>445</v>
      </c>
      <c r="F139" s="329">
        <v>3</v>
      </c>
      <c r="G139" s="329">
        <v>56</v>
      </c>
    </row>
    <row r="140" spans="1:15">
      <c r="A140" s="179"/>
      <c r="B140" s="330" t="s">
        <v>200</v>
      </c>
      <c r="C140" s="330"/>
      <c r="D140" s="330"/>
      <c r="E140" s="329">
        <v>102</v>
      </c>
      <c r="F140" s="329">
        <v>131</v>
      </c>
      <c r="G140" s="329">
        <v>161</v>
      </c>
      <c r="H140" s="179"/>
    </row>
    <row r="141" spans="1:15">
      <c r="B141" s="330" t="s">
        <v>446</v>
      </c>
      <c r="C141" s="330"/>
      <c r="D141" s="330"/>
      <c r="E141" s="329">
        <v>5</v>
      </c>
      <c r="F141" s="329">
        <v>19</v>
      </c>
      <c r="G141" s="329">
        <v>287</v>
      </c>
    </row>
    <row r="142" spans="1:15">
      <c r="B142" s="332" t="s">
        <v>73</v>
      </c>
      <c r="C142" s="331">
        <v>61659</v>
      </c>
      <c r="D142" s="331">
        <v>63420</v>
      </c>
      <c r="E142" s="329">
        <v>62647</v>
      </c>
      <c r="F142" s="329">
        <v>60428</v>
      </c>
      <c r="G142" s="329">
        <v>61150</v>
      </c>
    </row>
    <row r="143" spans="1:15" s="329" customFormat="1">
      <c r="B143" s="332"/>
      <c r="C143" s="331"/>
      <c r="D143" s="331"/>
    </row>
    <row r="144" spans="1:15" s="329" customFormat="1">
      <c r="B144" s="332"/>
      <c r="C144" s="331"/>
      <c r="D144" s="331"/>
    </row>
    <row r="145" spans="1:14" ht="14.25" customHeight="1">
      <c r="A145" s="432" t="s">
        <v>211</v>
      </c>
      <c r="B145" s="432"/>
      <c r="C145" s="432"/>
      <c r="D145" s="432"/>
      <c r="E145" s="432"/>
      <c r="F145" s="432"/>
      <c r="G145" s="432"/>
      <c r="H145" s="432"/>
      <c r="I145" s="4"/>
      <c r="J145" s="179"/>
      <c r="K145" s="179"/>
      <c r="L145" s="179"/>
      <c r="M145" s="179"/>
      <c r="N145" s="179"/>
    </row>
    <row r="146" spans="1:14" ht="25.4" customHeight="1">
      <c r="A146" s="432" t="s">
        <v>536</v>
      </c>
      <c r="B146" s="432"/>
      <c r="C146" s="432"/>
      <c r="D146" s="432"/>
      <c r="E146" s="432"/>
      <c r="F146" s="432"/>
      <c r="G146" s="432"/>
      <c r="H146" s="432"/>
      <c r="I146" s="4"/>
      <c r="J146" s="179"/>
      <c r="K146" s="179"/>
      <c r="L146" s="179"/>
      <c r="M146" s="179"/>
      <c r="N146" s="179"/>
    </row>
    <row r="148" spans="1:14">
      <c r="A148" s="431" t="s">
        <v>451</v>
      </c>
      <c r="B148" s="431"/>
      <c r="C148" s="431"/>
      <c r="D148" s="431"/>
      <c r="E148" s="431"/>
      <c r="F148" s="431"/>
      <c r="G148" s="431"/>
      <c r="H148" s="431"/>
      <c r="I148" s="431"/>
    </row>
    <row r="150" spans="1:14">
      <c r="A150" s="329"/>
      <c r="B150" s="333" t="s">
        <v>212</v>
      </c>
      <c r="C150" s="333">
        <v>2019</v>
      </c>
      <c r="D150" s="329"/>
      <c r="E150" s="329"/>
      <c r="F150" s="329"/>
      <c r="G150" s="329"/>
      <c r="H150" s="329"/>
    </row>
    <row r="151" spans="1:14">
      <c r="A151" s="329"/>
      <c r="B151" s="330" t="s">
        <v>213</v>
      </c>
      <c r="C151" s="330">
        <v>4</v>
      </c>
      <c r="D151" s="329"/>
      <c r="E151" s="329"/>
      <c r="F151" s="329"/>
      <c r="G151" s="329"/>
      <c r="H151" s="329"/>
    </row>
    <row r="152" spans="1:14">
      <c r="A152" s="329"/>
      <c r="B152" s="330" t="s">
        <v>217</v>
      </c>
      <c r="C152" s="330">
        <v>11</v>
      </c>
      <c r="D152" s="329"/>
      <c r="E152" s="329"/>
      <c r="F152" s="329"/>
      <c r="G152" s="329"/>
      <c r="H152" s="329"/>
    </row>
    <row r="153" spans="1:14">
      <c r="A153" s="329"/>
      <c r="B153" s="330" t="s">
        <v>218</v>
      </c>
      <c r="C153" s="330">
        <v>6</v>
      </c>
      <c r="D153" s="329"/>
      <c r="E153" s="329"/>
      <c r="F153" s="329"/>
      <c r="G153" s="329"/>
      <c r="H153" s="329"/>
    </row>
    <row r="154" spans="1:14">
      <c r="A154" s="329"/>
      <c r="B154" s="330" t="s">
        <v>617</v>
      </c>
      <c r="C154" s="330">
        <v>4</v>
      </c>
      <c r="D154" s="329"/>
      <c r="E154" s="329"/>
      <c r="F154" s="329"/>
      <c r="G154" s="329"/>
      <c r="H154" s="329"/>
    </row>
    <row r="155" spans="1:14">
      <c r="A155" s="329"/>
      <c r="B155" s="330" t="s">
        <v>221</v>
      </c>
      <c r="C155" s="330">
        <v>0</v>
      </c>
      <c r="D155" s="329"/>
      <c r="E155" s="329"/>
      <c r="F155" s="329"/>
      <c r="G155" s="329"/>
      <c r="H155" s="329"/>
    </row>
    <row r="156" spans="1:14">
      <c r="A156" s="329"/>
      <c r="B156" s="330" t="s">
        <v>223</v>
      </c>
      <c r="C156" s="330">
        <v>31</v>
      </c>
      <c r="D156" s="329"/>
      <c r="E156" s="329"/>
      <c r="F156" s="329"/>
      <c r="G156" s="329"/>
      <c r="H156" s="329"/>
    </row>
    <row r="157" spans="1:14">
      <c r="A157" s="329"/>
      <c r="B157" s="330" t="s">
        <v>222</v>
      </c>
      <c r="C157" s="330">
        <v>438</v>
      </c>
      <c r="D157" s="329"/>
      <c r="E157" s="329"/>
      <c r="F157" s="329"/>
      <c r="G157" s="329"/>
      <c r="H157" s="329"/>
    </row>
    <row r="158" spans="1:14">
      <c r="A158" s="329"/>
      <c r="B158" s="330" t="s">
        <v>225</v>
      </c>
      <c r="C158" s="330">
        <v>20</v>
      </c>
      <c r="D158" s="329"/>
      <c r="E158" s="329"/>
      <c r="F158" s="329"/>
      <c r="G158" s="329"/>
      <c r="H158" s="329"/>
    </row>
    <row r="159" spans="1:14">
      <c r="A159" s="329"/>
      <c r="B159" s="330" t="s">
        <v>618</v>
      </c>
      <c r="C159" s="330">
        <v>0</v>
      </c>
      <c r="D159" s="329"/>
      <c r="E159" s="329"/>
      <c r="F159" s="329"/>
      <c r="G159" s="329"/>
      <c r="H159" s="329"/>
    </row>
    <row r="160" spans="1:14">
      <c r="A160" s="329"/>
      <c r="B160" s="330" t="s">
        <v>443</v>
      </c>
      <c r="C160" s="330">
        <v>370</v>
      </c>
      <c r="D160" s="329"/>
      <c r="E160" s="329"/>
      <c r="F160" s="329"/>
      <c r="G160" s="329"/>
      <c r="H160" s="329"/>
    </row>
    <row r="161" spans="1:8">
      <c r="A161" s="329"/>
      <c r="B161" s="330" t="s">
        <v>444</v>
      </c>
      <c r="C161" s="330">
        <v>5</v>
      </c>
      <c r="D161" s="329"/>
      <c r="E161" s="329"/>
      <c r="F161" s="329"/>
      <c r="G161" s="329"/>
      <c r="H161" s="329"/>
    </row>
    <row r="162" spans="1:8">
      <c r="A162" s="329"/>
      <c r="B162" s="330" t="s">
        <v>619</v>
      </c>
      <c r="C162" s="330">
        <v>13</v>
      </c>
      <c r="D162" s="329"/>
      <c r="E162" s="329"/>
      <c r="F162" s="329"/>
      <c r="G162" s="329"/>
      <c r="H162" s="329"/>
    </row>
    <row r="163" spans="1:8">
      <c r="A163" s="329"/>
      <c r="B163" s="330" t="s">
        <v>200</v>
      </c>
      <c r="C163" s="330">
        <v>21</v>
      </c>
      <c r="D163" s="329"/>
      <c r="E163" s="329"/>
      <c r="F163" s="329"/>
      <c r="G163" s="329"/>
      <c r="H163" s="329"/>
    </row>
    <row r="164" spans="1:8">
      <c r="A164" s="329"/>
      <c r="B164" s="330" t="s">
        <v>214</v>
      </c>
      <c r="C164" s="331">
        <v>2996</v>
      </c>
      <c r="D164" s="329"/>
      <c r="E164" s="329"/>
      <c r="F164" s="329"/>
      <c r="G164" s="329"/>
      <c r="H164" s="329"/>
    </row>
    <row r="165" spans="1:8">
      <c r="A165" s="329"/>
      <c r="B165" s="330" t="s">
        <v>203</v>
      </c>
      <c r="C165" s="330">
        <v>90</v>
      </c>
      <c r="D165" s="329"/>
      <c r="E165" s="329"/>
      <c r="F165" s="329"/>
      <c r="G165" s="329"/>
      <c r="H165" s="329"/>
    </row>
    <row r="166" spans="1:8">
      <c r="A166" s="329"/>
      <c r="B166" s="330" t="s">
        <v>216</v>
      </c>
      <c r="C166" s="330">
        <v>6</v>
      </c>
      <c r="D166" s="329"/>
      <c r="E166" s="329"/>
      <c r="F166" s="329"/>
      <c r="G166" s="329"/>
      <c r="H166" s="329"/>
    </row>
    <row r="167" spans="1:8">
      <c r="A167" s="329"/>
      <c r="B167" s="330" t="s">
        <v>620</v>
      </c>
      <c r="C167" s="330">
        <v>188</v>
      </c>
      <c r="D167" s="329"/>
      <c r="E167" s="329"/>
      <c r="F167" s="329"/>
      <c r="G167" s="329"/>
      <c r="H167" s="329"/>
    </row>
    <row r="168" spans="1:8">
      <c r="A168" s="329"/>
      <c r="B168" s="330" t="s">
        <v>224</v>
      </c>
      <c r="C168" s="330">
        <v>2371</v>
      </c>
      <c r="D168" s="329"/>
      <c r="E168" s="329"/>
      <c r="F168" s="329"/>
      <c r="G168" s="329"/>
      <c r="H168" s="329"/>
    </row>
    <row r="169" spans="1:8">
      <c r="A169" s="329"/>
      <c r="B169" s="330" t="s">
        <v>446</v>
      </c>
      <c r="C169" s="330">
        <v>33</v>
      </c>
      <c r="D169" s="329"/>
      <c r="E169" s="329"/>
      <c r="F169" s="329"/>
      <c r="G169" s="329"/>
      <c r="H169" s="329"/>
    </row>
    <row r="170" spans="1:8">
      <c r="A170" s="329"/>
      <c r="B170" s="332" t="s">
        <v>73</v>
      </c>
      <c r="C170" s="331">
        <v>6607</v>
      </c>
      <c r="D170" s="329"/>
      <c r="E170" s="329"/>
      <c r="F170" s="329"/>
      <c r="G170" s="329"/>
      <c r="H170" s="329"/>
    </row>
    <row r="171" spans="1:8">
      <c r="A171" s="329"/>
      <c r="B171" s="329"/>
      <c r="C171" s="329"/>
      <c r="D171" s="329"/>
      <c r="E171" s="329"/>
      <c r="F171" s="329"/>
      <c r="G171" s="329"/>
      <c r="H171" s="329"/>
    </row>
    <row r="172" spans="1:8">
      <c r="A172" s="432" t="s">
        <v>211</v>
      </c>
      <c r="B172" s="432"/>
      <c r="C172" s="432"/>
      <c r="D172" s="432"/>
      <c r="E172" s="432"/>
      <c r="F172" s="432"/>
      <c r="G172" s="432"/>
      <c r="H172" s="432"/>
    </row>
    <row r="173" spans="1:8">
      <c r="A173" s="432" t="s">
        <v>536</v>
      </c>
      <c r="B173" s="432"/>
      <c r="C173" s="432"/>
      <c r="D173" s="432"/>
      <c r="E173" s="432"/>
      <c r="F173" s="432"/>
      <c r="G173" s="432"/>
      <c r="H173" s="432"/>
    </row>
  </sheetData>
  <sortState ref="B45:I81">
    <sortCondition descending="1" ref="I45:I81"/>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90" zoomScaleNormal="90" workbookViewId="0">
      <selection activeCell="E25" sqref="E25"/>
    </sheetView>
  </sheetViews>
  <sheetFormatPr defaultColWidth="8.81640625" defaultRowHeight="14.5"/>
  <cols>
    <col min="2" max="2" width="16.7265625" bestFit="1" customWidth="1"/>
  </cols>
  <sheetData>
    <row r="1" spans="1:20" s="70" customFormat="1">
      <c r="A1" s="431" t="s">
        <v>518</v>
      </c>
      <c r="B1" s="431"/>
      <c r="C1" s="431"/>
      <c r="D1" s="431"/>
      <c r="E1" s="431"/>
      <c r="F1" s="431"/>
      <c r="G1" s="431"/>
      <c r="H1" s="431"/>
      <c r="I1" s="431"/>
    </row>
    <row r="2" spans="1:20">
      <c r="A2" s="179"/>
      <c r="B2" s="179"/>
      <c r="C2" s="179"/>
      <c r="D2" s="179"/>
      <c r="E2" s="179"/>
      <c r="F2" s="179"/>
      <c r="G2" s="179"/>
      <c r="H2" s="179"/>
      <c r="I2" s="179"/>
      <c r="J2" s="4"/>
      <c r="K2" s="4"/>
      <c r="L2" s="5"/>
      <c r="M2" s="5"/>
      <c r="N2" s="5"/>
      <c r="O2" s="5"/>
      <c r="P2" s="4"/>
      <c r="Q2" s="4"/>
      <c r="R2" s="4"/>
      <c r="S2" s="4"/>
      <c r="T2" s="4"/>
    </row>
    <row r="3" spans="1:20">
      <c r="A3" s="179"/>
      <c r="B3" s="179"/>
      <c r="C3" s="446" t="s">
        <v>209</v>
      </c>
      <c r="D3" s="446"/>
      <c r="E3" s="179"/>
      <c r="F3" s="179"/>
      <c r="G3" s="179"/>
      <c r="H3" s="179"/>
      <c r="I3" s="179"/>
      <c r="J3" s="4"/>
      <c r="K3" s="4"/>
      <c r="L3" s="5"/>
      <c r="M3" s="5"/>
      <c r="N3" s="5"/>
      <c r="O3" s="5"/>
      <c r="P3" s="4"/>
      <c r="Q3" s="4"/>
      <c r="R3" s="4"/>
      <c r="S3" s="4"/>
      <c r="T3" s="4"/>
    </row>
    <row r="4" spans="1:20" ht="17.899999999999999" customHeight="1">
      <c r="A4" s="179"/>
      <c r="B4" s="20"/>
      <c r="C4" s="71">
        <v>2018</v>
      </c>
      <c r="D4" s="71">
        <v>2019</v>
      </c>
      <c r="E4" s="71" t="s">
        <v>226</v>
      </c>
      <c r="F4" s="297" t="s">
        <v>70</v>
      </c>
      <c r="G4" s="179" t="s">
        <v>621</v>
      </c>
      <c r="H4" s="179"/>
      <c r="I4" s="179"/>
      <c r="J4" s="4"/>
      <c r="K4" s="4"/>
      <c r="L4" s="5"/>
      <c r="M4" s="5"/>
      <c r="N4" s="5"/>
      <c r="O4" s="5"/>
      <c r="P4" s="4"/>
      <c r="Q4" s="4"/>
      <c r="R4" s="4"/>
      <c r="S4" s="4"/>
      <c r="T4" s="4"/>
    </row>
    <row r="5" spans="1:20">
      <c r="A5" s="179"/>
      <c r="B5" s="330" t="s">
        <v>34</v>
      </c>
      <c r="C5" s="330">
        <v>31</v>
      </c>
      <c r="D5" s="330">
        <v>43</v>
      </c>
      <c r="E5" s="341">
        <v>0.39</v>
      </c>
      <c r="F5" s="330"/>
      <c r="G5" s="341">
        <v>-0.03</v>
      </c>
      <c r="H5" s="179"/>
      <c r="I5" s="179"/>
      <c r="J5" s="179"/>
      <c r="K5" s="179"/>
      <c r="L5" s="10"/>
      <c r="M5" s="10"/>
      <c r="N5" s="10"/>
      <c r="O5" s="10"/>
      <c r="P5" s="179"/>
      <c r="Q5" s="179"/>
      <c r="R5" s="179"/>
      <c r="S5" s="179"/>
      <c r="T5" s="179"/>
    </row>
    <row r="6" spans="1:20">
      <c r="A6" s="179"/>
      <c r="B6" s="330" t="s">
        <v>31</v>
      </c>
      <c r="C6" s="330">
        <v>47</v>
      </c>
      <c r="D6" s="330">
        <v>59</v>
      </c>
      <c r="E6" s="341">
        <v>0.26</v>
      </c>
      <c r="F6" s="330"/>
      <c r="G6" s="341">
        <v>-0.03</v>
      </c>
      <c r="H6" s="179"/>
      <c r="I6" s="179"/>
      <c r="J6" s="179"/>
      <c r="K6" s="179"/>
      <c r="L6" s="10"/>
      <c r="M6" s="10"/>
      <c r="N6" s="10"/>
      <c r="O6" s="10"/>
      <c r="P6" s="179"/>
      <c r="Q6" s="179"/>
      <c r="R6" s="179"/>
      <c r="S6" s="179"/>
      <c r="T6" s="179"/>
    </row>
    <row r="7" spans="1:20">
      <c r="A7" s="179"/>
      <c r="B7" s="330" t="s">
        <v>21</v>
      </c>
      <c r="C7" s="330">
        <v>35</v>
      </c>
      <c r="D7" s="330">
        <v>41</v>
      </c>
      <c r="E7" s="341">
        <v>0.17</v>
      </c>
      <c r="F7" s="330"/>
      <c r="G7" s="341">
        <v>-0.03</v>
      </c>
      <c r="H7" s="179"/>
      <c r="I7" s="179"/>
      <c r="J7" s="179"/>
      <c r="K7" s="179"/>
      <c r="L7" s="10"/>
      <c r="M7" s="10"/>
      <c r="N7" s="10"/>
      <c r="O7" s="10"/>
      <c r="P7" s="179"/>
      <c r="Q7" s="179"/>
      <c r="R7" s="179"/>
      <c r="S7" s="179"/>
      <c r="T7" s="179"/>
    </row>
    <row r="8" spans="1:20">
      <c r="A8" s="179"/>
      <c r="B8" s="330" t="s">
        <v>33</v>
      </c>
      <c r="C8" s="330">
        <v>390</v>
      </c>
      <c r="D8" s="330">
        <v>428</v>
      </c>
      <c r="E8" s="341">
        <v>0.1</v>
      </c>
      <c r="F8" s="330"/>
      <c r="G8" s="341">
        <v>-0.03</v>
      </c>
      <c r="H8" s="179"/>
      <c r="I8" s="179"/>
      <c r="J8" s="179"/>
      <c r="K8" s="179"/>
      <c r="L8" s="10"/>
      <c r="M8" s="10"/>
      <c r="N8" s="10"/>
      <c r="O8" s="10"/>
      <c r="P8" s="179"/>
      <c r="Q8" s="179"/>
      <c r="R8" s="179"/>
      <c r="S8" s="179"/>
      <c r="T8" s="179"/>
    </row>
    <row r="9" spans="1:20">
      <c r="A9" s="179"/>
      <c r="B9" s="286" t="s">
        <v>32</v>
      </c>
      <c r="C9" s="286">
        <v>329</v>
      </c>
      <c r="D9" s="286">
        <v>340</v>
      </c>
      <c r="E9" s="282"/>
      <c r="F9" s="360">
        <v>0.03</v>
      </c>
      <c r="G9" s="341">
        <v>-0.03</v>
      </c>
      <c r="H9" s="179"/>
      <c r="I9" s="179"/>
      <c r="J9" s="179"/>
      <c r="K9" s="179"/>
      <c r="L9" s="10"/>
      <c r="M9" s="10"/>
      <c r="N9" s="10"/>
      <c r="O9" s="10"/>
      <c r="P9" s="179"/>
      <c r="Q9" s="179"/>
      <c r="R9" s="179"/>
      <c r="S9" s="179"/>
      <c r="T9" s="179"/>
    </row>
    <row r="10" spans="1:20">
      <c r="A10" s="179"/>
      <c r="B10" s="330" t="s">
        <v>23</v>
      </c>
      <c r="C10" s="330">
        <v>157</v>
      </c>
      <c r="D10" s="330">
        <v>162</v>
      </c>
      <c r="E10" s="341">
        <v>0.03</v>
      </c>
      <c r="F10" s="330"/>
      <c r="G10" s="341">
        <v>-0.03</v>
      </c>
      <c r="H10" s="179"/>
      <c r="I10" s="179"/>
      <c r="J10" s="179"/>
      <c r="K10" s="179"/>
      <c r="L10" s="10"/>
      <c r="M10" s="10"/>
      <c r="N10" s="10"/>
      <c r="O10" s="10"/>
      <c r="P10" s="179"/>
      <c r="Q10" s="179"/>
      <c r="R10" s="179"/>
      <c r="S10" s="179"/>
      <c r="T10" s="179"/>
    </row>
    <row r="11" spans="1:20">
      <c r="A11" s="179"/>
      <c r="B11" s="330" t="s">
        <v>22</v>
      </c>
      <c r="C11" s="330">
        <v>161</v>
      </c>
      <c r="D11" s="330">
        <v>164</v>
      </c>
      <c r="E11" s="341">
        <v>0.02</v>
      </c>
      <c r="F11" s="330"/>
      <c r="G11" s="341">
        <v>-0.03</v>
      </c>
      <c r="H11" s="179"/>
      <c r="I11" s="179"/>
      <c r="J11" s="179"/>
      <c r="K11" s="179"/>
      <c r="L11" s="10"/>
      <c r="M11" s="10"/>
      <c r="N11" s="10"/>
      <c r="O11" s="10"/>
      <c r="P11" s="179"/>
      <c r="Q11" s="179"/>
      <c r="R11" s="179"/>
      <c r="S11" s="179"/>
      <c r="T11" s="179"/>
    </row>
    <row r="12" spans="1:20">
      <c r="A12" s="179"/>
      <c r="B12" s="330" t="s">
        <v>25</v>
      </c>
      <c r="C12" s="330">
        <v>209</v>
      </c>
      <c r="D12" s="330">
        <v>206</v>
      </c>
      <c r="E12" s="341">
        <v>-0.01</v>
      </c>
      <c r="F12" s="330"/>
      <c r="G12" s="341">
        <v>-0.03</v>
      </c>
      <c r="H12" s="179"/>
      <c r="I12" s="179"/>
      <c r="J12" s="179"/>
      <c r="K12" s="179"/>
      <c r="L12" s="10"/>
      <c r="M12" s="10"/>
      <c r="N12" s="10"/>
      <c r="O12" s="10"/>
      <c r="P12" s="179"/>
      <c r="Q12" s="179"/>
      <c r="R12" s="179"/>
      <c r="S12" s="179"/>
      <c r="T12" s="179"/>
    </row>
    <row r="13" spans="1:20">
      <c r="A13" s="179"/>
      <c r="B13" s="330" t="s">
        <v>28</v>
      </c>
      <c r="C13" s="330">
        <v>150</v>
      </c>
      <c r="D13" s="330">
        <v>147</v>
      </c>
      <c r="E13" s="341">
        <v>-0.02</v>
      </c>
      <c r="F13" s="330"/>
      <c r="G13" s="341">
        <v>-0.03</v>
      </c>
      <c r="H13" s="179"/>
      <c r="I13" s="179"/>
      <c r="J13" s="179"/>
      <c r="K13" s="179"/>
      <c r="L13" s="10"/>
      <c r="M13" s="10"/>
      <c r="N13" s="10"/>
      <c r="O13" s="10"/>
      <c r="P13" s="179"/>
      <c r="Q13" s="179"/>
      <c r="R13" s="179"/>
      <c r="S13" s="179"/>
      <c r="T13" s="179"/>
    </row>
    <row r="14" spans="1:20">
      <c r="A14" s="179"/>
      <c r="B14" s="330" t="s">
        <v>36</v>
      </c>
      <c r="C14" s="330">
        <v>184</v>
      </c>
      <c r="D14" s="330">
        <v>179</v>
      </c>
      <c r="E14" s="341">
        <v>-0.03</v>
      </c>
      <c r="F14" s="330"/>
      <c r="G14" s="341">
        <v>-0.03</v>
      </c>
      <c r="H14" s="179"/>
      <c r="I14" s="179"/>
      <c r="J14" s="179"/>
      <c r="K14" s="179"/>
      <c r="L14" s="10"/>
      <c r="M14" s="10"/>
      <c r="N14" s="10"/>
      <c r="O14" s="10"/>
      <c r="P14" s="179"/>
      <c r="Q14" s="179"/>
      <c r="R14" s="179"/>
      <c r="S14" s="179"/>
      <c r="T14" s="179"/>
    </row>
    <row r="15" spans="1:20">
      <c r="A15" s="179"/>
      <c r="B15" s="330" t="s">
        <v>26</v>
      </c>
      <c r="C15" s="330">
        <v>145</v>
      </c>
      <c r="D15" s="330">
        <v>138</v>
      </c>
      <c r="E15" s="341">
        <v>-0.05</v>
      </c>
      <c r="F15" s="286"/>
      <c r="G15" s="341">
        <v>-0.03</v>
      </c>
      <c r="H15" s="179"/>
      <c r="I15" s="179"/>
      <c r="J15" s="179"/>
      <c r="K15" s="179"/>
      <c r="L15" s="10"/>
      <c r="M15" s="10"/>
      <c r="N15" s="10"/>
      <c r="O15" s="10"/>
      <c r="P15" s="179"/>
      <c r="Q15" s="179"/>
      <c r="R15" s="179"/>
      <c r="S15" s="179"/>
      <c r="T15" s="179"/>
    </row>
    <row r="16" spans="1:20">
      <c r="A16" s="179"/>
      <c r="B16" s="330" t="s">
        <v>35</v>
      </c>
      <c r="C16" s="330">
        <v>190</v>
      </c>
      <c r="D16" s="330">
        <v>180</v>
      </c>
      <c r="E16" s="341">
        <v>-0.05</v>
      </c>
      <c r="F16" s="330"/>
      <c r="G16" s="341">
        <v>-0.03</v>
      </c>
      <c r="H16" s="179"/>
      <c r="I16" s="179"/>
      <c r="J16" s="179"/>
      <c r="K16" s="179"/>
      <c r="L16" s="10"/>
      <c r="M16" s="10"/>
      <c r="N16" s="10"/>
      <c r="O16" s="10"/>
    </row>
    <row r="17" spans="1:20">
      <c r="A17" s="179"/>
      <c r="B17" s="330" t="s">
        <v>30</v>
      </c>
      <c r="C17" s="330">
        <v>217</v>
      </c>
      <c r="D17" s="330">
        <v>204</v>
      </c>
      <c r="E17" s="341">
        <v>-0.06</v>
      </c>
      <c r="F17" s="330"/>
      <c r="G17" s="341">
        <v>-0.03</v>
      </c>
      <c r="H17" s="179"/>
      <c r="I17" s="179"/>
      <c r="J17" s="179"/>
      <c r="K17" s="179"/>
      <c r="L17" s="10"/>
      <c r="M17" s="10"/>
      <c r="N17" s="10"/>
      <c r="O17" s="10"/>
    </row>
    <row r="18" spans="1:20">
      <c r="A18" s="179"/>
      <c r="B18" s="330" t="s">
        <v>19</v>
      </c>
      <c r="C18" s="330">
        <v>94</v>
      </c>
      <c r="D18" s="330">
        <v>86</v>
      </c>
      <c r="E18" s="341">
        <v>-0.09</v>
      </c>
      <c r="F18" s="330"/>
      <c r="G18" s="341">
        <v>-0.03</v>
      </c>
      <c r="H18" s="179"/>
      <c r="I18" s="179"/>
      <c r="J18" s="179"/>
      <c r="K18" s="179"/>
      <c r="L18" s="10"/>
      <c r="M18" s="10"/>
      <c r="N18" s="10"/>
      <c r="O18" s="10"/>
    </row>
    <row r="19" spans="1:20">
      <c r="A19" s="179"/>
      <c r="B19" s="330" t="s">
        <v>20</v>
      </c>
      <c r="C19" s="330">
        <v>52</v>
      </c>
      <c r="D19" s="330">
        <v>47</v>
      </c>
      <c r="E19" s="341">
        <v>-0.1</v>
      </c>
      <c r="F19" s="330"/>
      <c r="G19" s="341">
        <v>-0.03</v>
      </c>
      <c r="H19" s="179"/>
      <c r="I19" s="179"/>
      <c r="J19" s="179"/>
      <c r="K19" s="179"/>
      <c r="L19" s="10"/>
      <c r="M19" s="10"/>
      <c r="N19" s="10"/>
      <c r="O19" s="10"/>
    </row>
    <row r="20" spans="1:20">
      <c r="A20" s="179"/>
      <c r="B20" s="330" t="s">
        <v>37</v>
      </c>
      <c r="C20" s="330">
        <v>196</v>
      </c>
      <c r="D20" s="330">
        <v>171</v>
      </c>
      <c r="E20" s="341">
        <v>-0.13</v>
      </c>
      <c r="F20" s="330"/>
      <c r="G20" s="341">
        <v>-0.03</v>
      </c>
      <c r="H20" s="179"/>
      <c r="I20" s="179"/>
      <c r="J20" s="179"/>
      <c r="K20" s="179"/>
      <c r="L20" s="10"/>
      <c r="M20" s="10"/>
      <c r="N20" s="10"/>
      <c r="O20" s="10"/>
    </row>
    <row r="21" spans="1:20">
      <c r="A21" s="179"/>
      <c r="B21" s="330" t="s">
        <v>24</v>
      </c>
      <c r="C21" s="330">
        <v>221</v>
      </c>
      <c r="D21" s="330">
        <v>187</v>
      </c>
      <c r="E21" s="341">
        <v>-0.15</v>
      </c>
      <c r="F21" s="330"/>
      <c r="G21" s="341">
        <v>-0.03</v>
      </c>
      <c r="H21" s="179"/>
      <c r="I21" s="179"/>
      <c r="J21" s="179"/>
      <c r="K21" s="179"/>
      <c r="L21" s="10"/>
      <c r="M21" s="10"/>
      <c r="N21" s="10"/>
      <c r="O21" s="10"/>
    </row>
    <row r="22" spans="1:20">
      <c r="A22" s="179"/>
      <c r="B22" s="330" t="s">
        <v>38</v>
      </c>
      <c r="C22" s="330">
        <v>113</v>
      </c>
      <c r="D22" s="330">
        <v>91</v>
      </c>
      <c r="E22" s="341">
        <v>-0.19</v>
      </c>
      <c r="F22" s="330"/>
      <c r="G22" s="341">
        <v>-0.03</v>
      </c>
      <c r="H22" s="179"/>
      <c r="I22" s="179"/>
      <c r="J22" s="179"/>
      <c r="K22" s="179"/>
      <c r="L22" s="10"/>
      <c r="M22" s="10"/>
      <c r="N22" s="10"/>
      <c r="O22" s="10"/>
    </row>
    <row r="23" spans="1:20">
      <c r="A23" s="179"/>
      <c r="B23" s="330" t="s">
        <v>29</v>
      </c>
      <c r="C23" s="330">
        <v>147</v>
      </c>
      <c r="D23" s="330">
        <v>115</v>
      </c>
      <c r="E23" s="341">
        <v>-0.22</v>
      </c>
      <c r="F23" s="330"/>
      <c r="G23" s="341">
        <v>-0.03</v>
      </c>
      <c r="H23" s="179"/>
      <c r="I23" s="179"/>
      <c r="J23" s="179"/>
      <c r="K23" s="179"/>
      <c r="L23" s="10"/>
      <c r="M23" s="10"/>
      <c r="N23" s="10"/>
      <c r="O23" s="10"/>
    </row>
    <row r="24" spans="1:20">
      <c r="A24" s="179"/>
      <c r="B24" s="330" t="s">
        <v>27</v>
      </c>
      <c r="C24" s="330">
        <v>30</v>
      </c>
      <c r="D24" s="330">
        <v>20</v>
      </c>
      <c r="E24" s="341">
        <v>-0.33</v>
      </c>
      <c r="F24" s="330"/>
      <c r="G24" s="341">
        <v>-0.03</v>
      </c>
      <c r="H24" s="179"/>
      <c r="I24" s="179"/>
      <c r="J24" s="179"/>
      <c r="K24" s="179"/>
      <c r="L24" s="10"/>
      <c r="M24" s="10"/>
      <c r="N24" s="10"/>
      <c r="O24" s="10"/>
    </row>
    <row r="25" spans="1:20">
      <c r="A25" s="179"/>
      <c r="B25" s="330" t="s">
        <v>18</v>
      </c>
      <c r="C25" s="330">
        <v>20</v>
      </c>
      <c r="D25" s="330">
        <v>13</v>
      </c>
      <c r="E25" s="341">
        <v>-0.35</v>
      </c>
      <c r="F25" s="330"/>
      <c r="G25" s="341">
        <v>-0.03</v>
      </c>
      <c r="N25" s="10"/>
      <c r="O25" s="10"/>
    </row>
    <row r="26" spans="1:20">
      <c r="A26" s="179"/>
      <c r="B26" s="79" t="s">
        <v>53</v>
      </c>
      <c r="C26" s="79">
        <v>3118</v>
      </c>
      <c r="D26" s="79">
        <v>3021</v>
      </c>
      <c r="E26" s="341">
        <v>-0.03</v>
      </c>
      <c r="F26" s="330"/>
      <c r="G26" s="330"/>
      <c r="H26" s="179"/>
      <c r="I26" s="179"/>
      <c r="J26" s="179"/>
      <c r="K26" s="179"/>
      <c r="L26" s="10"/>
      <c r="M26" s="10"/>
      <c r="N26" s="10"/>
      <c r="O26" s="10"/>
      <c r="P26" s="179"/>
      <c r="Q26" s="179"/>
      <c r="R26" s="179"/>
      <c r="S26" s="179"/>
      <c r="T26" s="179"/>
    </row>
    <row r="27" spans="1:20" s="306" customFormat="1">
      <c r="B27" s="81"/>
      <c r="C27" s="96"/>
      <c r="D27" s="97"/>
      <c r="E27" s="24"/>
      <c r="F27" s="21"/>
      <c r="L27" s="10"/>
      <c r="M27" s="10"/>
      <c r="N27" s="10"/>
      <c r="O27" s="10"/>
    </row>
    <row r="28" spans="1:20">
      <c r="A28" s="433" t="s">
        <v>227</v>
      </c>
      <c r="B28" s="433"/>
      <c r="C28" s="433"/>
      <c r="D28" s="433"/>
      <c r="E28" s="433"/>
      <c r="F28" s="433"/>
      <c r="G28" s="433"/>
      <c r="H28" s="433"/>
      <c r="I28" s="433"/>
      <c r="J28" s="179"/>
      <c r="K28" s="179"/>
      <c r="L28" s="179"/>
      <c r="M28" s="179"/>
      <c r="N28" s="179"/>
      <c r="O28" s="179"/>
    </row>
    <row r="29" spans="1:20">
      <c r="A29" s="432" t="s">
        <v>519</v>
      </c>
      <c r="B29" s="432"/>
      <c r="C29" s="432"/>
      <c r="D29" s="432"/>
      <c r="E29" s="432"/>
      <c r="F29" s="432"/>
      <c r="G29" s="432"/>
      <c r="H29" s="432"/>
      <c r="I29" s="432"/>
      <c r="J29" s="179"/>
      <c r="K29" s="179"/>
      <c r="L29" s="179"/>
      <c r="M29" s="179"/>
      <c r="N29" s="179"/>
      <c r="O29" s="179"/>
    </row>
    <row r="30" spans="1:20">
      <c r="A30" s="201"/>
      <c r="B30" s="201"/>
      <c r="C30" s="201"/>
      <c r="D30" s="201"/>
      <c r="E30" s="201"/>
      <c r="F30" s="201"/>
      <c r="G30" s="201"/>
      <c r="H30" s="201"/>
      <c r="I30" s="201"/>
      <c r="J30" s="179"/>
      <c r="K30" s="179"/>
      <c r="L30" s="179"/>
      <c r="M30" s="179"/>
      <c r="N30" s="179"/>
      <c r="O30" s="179"/>
    </row>
    <row r="31" spans="1:20" s="70" customFormat="1">
      <c r="A31" s="431" t="s">
        <v>354</v>
      </c>
      <c r="B31" s="431"/>
      <c r="C31" s="431"/>
      <c r="D31" s="431"/>
      <c r="E31" s="431"/>
      <c r="F31" s="431"/>
      <c r="G31" s="431"/>
      <c r="H31" s="431"/>
      <c r="I31" s="431"/>
    </row>
    <row r="33" spans="1:20">
      <c r="A33" s="179"/>
      <c r="C33" s="67" t="s">
        <v>209</v>
      </c>
      <c r="D33" s="56"/>
      <c r="E33" s="56"/>
      <c r="F33" s="56"/>
      <c r="G33" s="56"/>
      <c r="H33" s="65"/>
      <c r="I33" s="64"/>
      <c r="J33" s="179"/>
      <c r="K33" s="179"/>
      <c r="L33" s="179"/>
      <c r="M33" s="179"/>
      <c r="N33" s="179"/>
      <c r="O33" s="179"/>
      <c r="P33" s="179"/>
      <c r="Q33" s="179"/>
      <c r="R33" s="179"/>
      <c r="S33" s="179"/>
      <c r="T33" s="179"/>
    </row>
    <row r="34" spans="1:20">
      <c r="A34" s="179"/>
      <c r="B34" s="108">
        <v>2015</v>
      </c>
      <c r="C34" s="330">
        <v>191</v>
      </c>
      <c r="D34" s="29"/>
      <c r="E34" s="29"/>
      <c r="F34" s="29"/>
      <c r="G34" s="29"/>
      <c r="H34" s="30"/>
      <c r="I34" s="179"/>
      <c r="J34" s="179"/>
      <c r="K34" s="179"/>
      <c r="L34" s="179"/>
      <c r="M34" s="179"/>
      <c r="N34" s="179"/>
      <c r="O34" s="179"/>
      <c r="P34" s="179"/>
      <c r="Q34" s="179"/>
      <c r="R34" s="179"/>
      <c r="S34" s="179"/>
      <c r="T34" s="179"/>
    </row>
    <row r="35" spans="1:20">
      <c r="A35" s="179"/>
      <c r="B35" s="108">
        <v>2016</v>
      </c>
      <c r="C35" s="330">
        <v>200</v>
      </c>
      <c r="D35" s="29"/>
      <c r="E35" s="29"/>
      <c r="F35" s="29"/>
      <c r="G35" s="29"/>
      <c r="H35" s="30"/>
      <c r="I35" s="179"/>
      <c r="J35" s="179"/>
      <c r="K35" s="179"/>
      <c r="L35" s="179"/>
      <c r="M35" s="179"/>
      <c r="N35" s="179"/>
      <c r="O35" s="179"/>
      <c r="P35" s="179"/>
      <c r="Q35" s="179"/>
      <c r="R35" s="179"/>
      <c r="S35" s="179"/>
      <c r="T35" s="179"/>
    </row>
    <row r="36" spans="1:20">
      <c r="A36" s="179"/>
      <c r="B36" s="108">
        <v>2017</v>
      </c>
      <c r="C36" s="330">
        <v>307</v>
      </c>
      <c r="D36" s="29"/>
      <c r="E36" s="29"/>
      <c r="F36" s="29"/>
      <c r="G36" s="29"/>
      <c r="H36" s="30"/>
      <c r="I36" s="179"/>
      <c r="J36" s="179"/>
      <c r="K36" s="179"/>
      <c r="L36" s="179"/>
      <c r="M36" s="179"/>
      <c r="N36" s="179"/>
      <c r="O36" s="179"/>
      <c r="P36" s="179"/>
      <c r="Q36" s="179"/>
      <c r="R36" s="179"/>
      <c r="S36" s="179"/>
      <c r="T36" s="179"/>
    </row>
    <row r="37" spans="1:20">
      <c r="A37" s="179"/>
      <c r="B37" s="108">
        <v>2018</v>
      </c>
      <c r="C37" s="330">
        <v>329</v>
      </c>
      <c r="D37" s="29"/>
      <c r="E37" s="29"/>
      <c r="F37" s="29"/>
      <c r="G37" s="29"/>
      <c r="H37" s="30"/>
      <c r="I37" s="179"/>
      <c r="J37" s="179"/>
      <c r="K37" s="179"/>
      <c r="L37" s="179"/>
      <c r="M37" s="179"/>
      <c r="N37" s="179"/>
      <c r="O37" s="179"/>
      <c r="P37" s="179"/>
      <c r="Q37" s="179"/>
      <c r="R37" s="179"/>
      <c r="S37" s="179"/>
      <c r="T37" s="179"/>
    </row>
    <row r="38" spans="1:20">
      <c r="A38" s="179"/>
      <c r="B38" s="108">
        <v>2019</v>
      </c>
      <c r="C38" s="330">
        <v>340</v>
      </c>
      <c r="D38" s="29"/>
      <c r="E38" s="29"/>
      <c r="F38" s="29"/>
      <c r="G38" s="29"/>
      <c r="H38" s="30"/>
      <c r="I38" s="179"/>
      <c r="J38" s="179"/>
      <c r="K38" s="179"/>
      <c r="L38" s="179"/>
      <c r="M38" s="179"/>
      <c r="N38" s="179"/>
      <c r="O38" s="179"/>
      <c r="P38" s="179"/>
      <c r="Q38" s="179"/>
      <c r="R38" s="179"/>
      <c r="S38" s="179"/>
      <c r="T38" s="179"/>
    </row>
    <row r="40" spans="1:20" ht="14.25" customHeight="1">
      <c r="A40" s="433" t="s">
        <v>227</v>
      </c>
      <c r="B40" s="433"/>
      <c r="C40" s="433"/>
      <c r="D40" s="433"/>
      <c r="E40" s="433"/>
      <c r="F40" s="433"/>
      <c r="G40" s="433"/>
      <c r="H40" s="433"/>
      <c r="I40" s="433"/>
      <c r="J40" s="179"/>
      <c r="K40" s="179"/>
      <c r="L40" s="179"/>
      <c r="M40" s="179"/>
      <c r="N40" s="179"/>
      <c r="O40" s="179"/>
      <c r="P40" s="179"/>
      <c r="Q40" s="179"/>
      <c r="R40" s="179"/>
      <c r="S40" s="179"/>
      <c r="T40" s="179"/>
    </row>
    <row r="41" spans="1:20" ht="25.4" customHeight="1">
      <c r="A41" s="432" t="s">
        <v>520</v>
      </c>
      <c r="B41" s="432"/>
      <c r="C41" s="432"/>
      <c r="D41" s="432"/>
      <c r="E41" s="432"/>
      <c r="F41" s="432"/>
      <c r="G41" s="432"/>
      <c r="H41" s="432"/>
      <c r="I41" s="432"/>
      <c r="J41" s="179"/>
      <c r="K41" s="179"/>
      <c r="L41" s="179"/>
      <c r="M41" s="179"/>
      <c r="N41" s="179"/>
      <c r="O41" s="179"/>
      <c r="P41" s="179"/>
      <c r="Q41" s="179"/>
      <c r="R41" s="179"/>
      <c r="S41" s="179"/>
      <c r="T41" s="179"/>
    </row>
    <row r="42" spans="1:20">
      <c r="A42" s="179"/>
      <c r="B42" s="179"/>
      <c r="C42" s="179"/>
      <c r="D42" s="179"/>
      <c r="E42" s="179"/>
      <c r="F42" s="179"/>
      <c r="G42" s="179"/>
      <c r="H42" s="179"/>
      <c r="I42" s="179"/>
      <c r="J42" s="179"/>
      <c r="K42" s="17"/>
      <c r="L42" s="17"/>
      <c r="M42" s="17"/>
      <c r="N42" s="17"/>
      <c r="O42" s="17"/>
      <c r="P42" s="17"/>
      <c r="Q42" s="179"/>
      <c r="R42" s="179"/>
      <c r="S42" s="179"/>
      <c r="T42" s="179"/>
    </row>
    <row r="43" spans="1:20" s="70" customFormat="1">
      <c r="A43" s="431" t="s">
        <v>228</v>
      </c>
      <c r="B43" s="431"/>
      <c r="C43" s="431"/>
      <c r="D43" s="431"/>
      <c r="E43" s="431"/>
      <c r="F43" s="431"/>
      <c r="G43" s="431"/>
      <c r="H43" s="431"/>
      <c r="I43" s="431"/>
      <c r="K43" s="221"/>
      <c r="L43" s="221"/>
      <c r="M43" s="221"/>
      <c r="N43" s="221"/>
      <c r="O43" s="221"/>
      <c r="P43" s="221"/>
    </row>
    <row r="44" spans="1:20">
      <c r="A44" s="179"/>
      <c r="B44" s="179"/>
      <c r="C44" s="179"/>
      <c r="D44" s="179"/>
      <c r="E44" s="179"/>
      <c r="F44" s="179"/>
      <c r="G44" s="179"/>
      <c r="H44" s="179"/>
      <c r="I44" s="179"/>
      <c r="J44" s="4"/>
      <c r="K44" s="4"/>
      <c r="L44" s="5"/>
      <c r="M44" s="5"/>
      <c r="N44" s="5"/>
      <c r="O44" s="5"/>
      <c r="P44" s="4"/>
      <c r="Q44" s="4"/>
      <c r="R44" s="4"/>
      <c r="S44" s="4"/>
      <c r="T44" s="4"/>
    </row>
    <row r="45" spans="1:20" ht="26.5" customHeight="1">
      <c r="A45" s="179"/>
      <c r="B45" s="179"/>
      <c r="C45" s="449" t="s">
        <v>229</v>
      </c>
      <c r="D45" s="449"/>
      <c r="E45" s="179"/>
      <c r="F45" s="179"/>
      <c r="G45" s="179"/>
      <c r="H45" s="179"/>
      <c r="I45" s="179"/>
      <c r="J45" s="4"/>
      <c r="K45" s="4"/>
      <c r="L45" s="5"/>
      <c r="M45" s="5"/>
      <c r="N45" s="5"/>
      <c r="O45" s="5"/>
      <c r="P45" s="4"/>
      <c r="Q45" s="4"/>
      <c r="R45" s="4"/>
      <c r="S45" s="4"/>
      <c r="T45" s="4"/>
    </row>
    <row r="46" spans="1:20" ht="23.9" customHeight="1">
      <c r="A46" s="179"/>
      <c r="B46" s="20"/>
      <c r="C46" s="71">
        <v>2017</v>
      </c>
      <c r="D46" s="71">
        <v>2018</v>
      </c>
      <c r="E46" s="71" t="s">
        <v>226</v>
      </c>
      <c r="F46" s="300" t="s">
        <v>70</v>
      </c>
      <c r="G46" s="298" t="s">
        <v>381</v>
      </c>
      <c r="H46" s="179"/>
      <c r="I46" s="179"/>
      <c r="J46" s="4"/>
      <c r="K46" s="4"/>
      <c r="L46" s="5"/>
      <c r="M46" s="5"/>
      <c r="N46" s="5"/>
      <c r="O46" s="5"/>
      <c r="P46" s="4"/>
      <c r="Q46" s="4"/>
      <c r="R46" s="4"/>
      <c r="S46" s="4"/>
      <c r="T46" s="4"/>
    </row>
    <row r="47" spans="1:20">
      <c r="A47" s="179"/>
      <c r="B47" s="49" t="s">
        <v>31</v>
      </c>
      <c r="C47" s="98">
        <v>1579</v>
      </c>
      <c r="D47" s="98">
        <v>1969</v>
      </c>
      <c r="E47" s="24">
        <f t="shared" ref="E47:E67" si="0">(D47-C47)/C47</f>
        <v>0.24699176694110198</v>
      </c>
      <c r="F47" s="21"/>
      <c r="G47" s="299">
        <v>-0.12</v>
      </c>
      <c r="H47" s="179"/>
      <c r="I47" s="179"/>
      <c r="J47" s="179"/>
      <c r="K47" s="179"/>
      <c r="L47" s="10"/>
      <c r="M47" s="10"/>
      <c r="N47" s="10"/>
      <c r="O47" s="10"/>
      <c r="P47" s="179"/>
      <c r="Q47" s="179"/>
      <c r="R47" s="179"/>
      <c r="S47" s="179"/>
      <c r="T47" s="179"/>
    </row>
    <row r="48" spans="1:20">
      <c r="A48" s="179"/>
      <c r="B48" s="49" t="s">
        <v>27</v>
      </c>
      <c r="C48" s="98">
        <v>2941</v>
      </c>
      <c r="D48" s="98">
        <v>3526</v>
      </c>
      <c r="E48" s="24">
        <f t="shared" si="0"/>
        <v>0.19891193471608296</v>
      </c>
      <c r="F48" s="21"/>
      <c r="G48" s="299">
        <v>-0.12</v>
      </c>
      <c r="H48" s="179"/>
      <c r="I48" s="179"/>
      <c r="J48" s="179"/>
      <c r="K48" s="179"/>
      <c r="L48" s="10"/>
      <c r="M48" s="10"/>
      <c r="N48" s="10"/>
      <c r="O48" s="10"/>
      <c r="P48" s="179"/>
      <c r="Q48" s="179"/>
      <c r="R48" s="179"/>
      <c r="S48" s="179"/>
      <c r="T48" s="179"/>
    </row>
    <row r="49" spans="1:16">
      <c r="B49" s="49" t="s">
        <v>25</v>
      </c>
      <c r="C49" s="98">
        <v>3522</v>
      </c>
      <c r="D49" s="98">
        <v>3970</v>
      </c>
      <c r="E49" s="24">
        <f t="shared" si="0"/>
        <v>0.12720045428733673</v>
      </c>
      <c r="F49" s="21"/>
      <c r="G49" s="299">
        <v>-0.12</v>
      </c>
      <c r="H49" s="179"/>
      <c r="I49" s="179"/>
      <c r="J49" s="179"/>
      <c r="K49" s="179"/>
      <c r="L49" s="10"/>
      <c r="M49" s="10"/>
      <c r="N49" s="10"/>
      <c r="O49" s="10"/>
    </row>
    <row r="50" spans="1:16">
      <c r="B50" s="49" t="s">
        <v>18</v>
      </c>
      <c r="C50" s="98">
        <v>5665</v>
      </c>
      <c r="D50" s="98">
        <v>6236</v>
      </c>
      <c r="E50" s="24">
        <f t="shared" si="0"/>
        <v>0.10079435127978817</v>
      </c>
      <c r="F50" s="21"/>
      <c r="G50" s="299">
        <v>-0.12</v>
      </c>
      <c r="H50" s="179"/>
      <c r="I50" s="179"/>
      <c r="J50" s="179"/>
      <c r="K50" s="179"/>
      <c r="L50" s="10"/>
      <c r="M50" s="10"/>
      <c r="N50" s="10"/>
      <c r="O50" s="10"/>
    </row>
    <row r="51" spans="1:16">
      <c r="B51" s="49" t="s">
        <v>21</v>
      </c>
      <c r="C51" s="98">
        <v>3922</v>
      </c>
      <c r="D51" s="98">
        <v>4023</v>
      </c>
      <c r="E51" s="24">
        <f t="shared" si="0"/>
        <v>2.5752167261601223E-2</v>
      </c>
      <c r="F51" s="21"/>
      <c r="G51" s="299">
        <v>-0.12</v>
      </c>
      <c r="H51" s="179"/>
      <c r="I51" s="179"/>
      <c r="J51" s="179"/>
      <c r="K51" s="179"/>
      <c r="L51" s="10"/>
      <c r="M51" s="10"/>
      <c r="N51" s="10"/>
      <c r="O51" s="10"/>
    </row>
    <row r="52" spans="1:16">
      <c r="B52" s="49" t="s">
        <v>33</v>
      </c>
      <c r="C52" s="98">
        <v>2151</v>
      </c>
      <c r="D52" s="98">
        <v>2051</v>
      </c>
      <c r="E52" s="24">
        <f t="shared" si="0"/>
        <v>-4.6490004649000466E-2</v>
      </c>
      <c r="F52" s="21"/>
      <c r="G52" s="299">
        <v>-0.12</v>
      </c>
      <c r="H52" s="179"/>
      <c r="I52" s="179"/>
      <c r="J52" s="179"/>
      <c r="K52" s="179"/>
      <c r="L52" s="10"/>
      <c r="M52" s="10"/>
      <c r="N52" s="10"/>
      <c r="O52" s="10"/>
    </row>
    <row r="53" spans="1:16">
      <c r="B53" s="49" t="s">
        <v>19</v>
      </c>
      <c r="C53" s="98">
        <v>5553</v>
      </c>
      <c r="D53" s="98">
        <v>5258</v>
      </c>
      <c r="E53" s="24">
        <f t="shared" si="0"/>
        <v>-5.3124437241130917E-2</v>
      </c>
      <c r="F53" s="21"/>
      <c r="G53" s="299">
        <v>-0.12</v>
      </c>
      <c r="H53" s="179"/>
      <c r="I53" s="179"/>
      <c r="J53" s="179"/>
      <c r="K53" s="179"/>
      <c r="L53" s="10"/>
      <c r="M53" s="10"/>
      <c r="N53" s="10"/>
      <c r="O53" s="10"/>
    </row>
    <row r="54" spans="1:16">
      <c r="B54" s="49" t="s">
        <v>20</v>
      </c>
      <c r="C54" s="98">
        <v>6749</v>
      </c>
      <c r="D54" s="98">
        <v>6369</v>
      </c>
      <c r="E54" s="24">
        <f t="shared" si="0"/>
        <v>-5.6304637724107272E-2</v>
      </c>
      <c r="F54" s="21"/>
      <c r="G54" s="299">
        <v>-0.12</v>
      </c>
      <c r="H54" s="179"/>
      <c r="I54" s="179"/>
      <c r="J54" s="179"/>
      <c r="K54" s="179"/>
      <c r="L54" s="10"/>
      <c r="M54" s="10"/>
      <c r="N54" s="10"/>
      <c r="O54" s="10"/>
    </row>
    <row r="55" spans="1:16">
      <c r="B55" s="50" t="s">
        <v>32</v>
      </c>
      <c r="C55" s="215">
        <v>1649</v>
      </c>
      <c r="D55" s="215">
        <v>1541</v>
      </c>
      <c r="F55" s="214">
        <f>(D55-C55)/C55</f>
        <v>-6.549423893268648E-2</v>
      </c>
      <c r="G55" s="299">
        <v>-0.12</v>
      </c>
      <c r="H55" s="179"/>
      <c r="I55" s="179"/>
      <c r="J55" s="179"/>
      <c r="K55" s="179"/>
      <c r="L55" s="10"/>
      <c r="M55" s="10"/>
      <c r="N55" s="10"/>
      <c r="O55" s="10"/>
    </row>
    <row r="56" spans="1:16">
      <c r="B56" s="49" t="s">
        <v>22</v>
      </c>
      <c r="C56" s="98">
        <v>2988</v>
      </c>
      <c r="D56" s="98">
        <v>2766</v>
      </c>
      <c r="E56" s="24">
        <f t="shared" si="0"/>
        <v>-7.4297188755020074E-2</v>
      </c>
      <c r="F56" s="21"/>
      <c r="G56" s="299">
        <v>-0.12</v>
      </c>
      <c r="H56" s="179"/>
      <c r="I56" s="179"/>
      <c r="J56" s="179"/>
      <c r="K56" s="179"/>
      <c r="L56" s="10"/>
      <c r="M56" s="10"/>
      <c r="N56" s="10"/>
      <c r="O56" s="10"/>
    </row>
    <row r="57" spans="1:16">
      <c r="B57" s="39" t="s">
        <v>35</v>
      </c>
      <c r="C57" s="98">
        <v>1576</v>
      </c>
      <c r="D57" s="98">
        <v>1397</v>
      </c>
      <c r="E57" s="24">
        <f t="shared" si="0"/>
        <v>-0.11357868020304568</v>
      </c>
      <c r="F57" s="21"/>
      <c r="G57" s="299">
        <v>-0.12</v>
      </c>
      <c r="H57" s="179"/>
      <c r="I57" s="179"/>
      <c r="J57" s="179"/>
      <c r="K57" s="179"/>
      <c r="L57" s="10"/>
      <c r="M57" s="10"/>
      <c r="N57" s="10"/>
      <c r="O57" s="10"/>
    </row>
    <row r="58" spans="1:16">
      <c r="B58" s="49" t="s">
        <v>30</v>
      </c>
      <c r="C58" s="98">
        <v>3151</v>
      </c>
      <c r="D58" s="98">
        <v>2773</v>
      </c>
      <c r="E58" s="24">
        <f t="shared" si="0"/>
        <v>-0.11996191685179308</v>
      </c>
      <c r="F58" s="21"/>
      <c r="G58" s="299">
        <v>-0.12</v>
      </c>
      <c r="H58" s="179"/>
      <c r="I58" s="179"/>
      <c r="J58" s="179"/>
      <c r="K58" s="179"/>
      <c r="L58" s="10"/>
      <c r="M58" s="10"/>
      <c r="N58" s="10"/>
      <c r="O58" s="10"/>
    </row>
    <row r="59" spans="1:16">
      <c r="B59" s="49" t="s">
        <v>28</v>
      </c>
      <c r="C59" s="98">
        <v>4329</v>
      </c>
      <c r="D59" s="98">
        <v>3720</v>
      </c>
      <c r="E59" s="24">
        <f t="shared" si="0"/>
        <v>-0.14067914067914067</v>
      </c>
      <c r="F59" s="21"/>
      <c r="G59" s="299">
        <v>-0.12</v>
      </c>
      <c r="H59" s="179"/>
      <c r="I59" s="179"/>
      <c r="J59" s="179"/>
      <c r="K59" s="179"/>
      <c r="L59" s="10"/>
      <c r="M59" s="10"/>
      <c r="N59" s="10"/>
      <c r="O59" s="10"/>
    </row>
    <row r="60" spans="1:16">
      <c r="B60" s="49" t="s">
        <v>26</v>
      </c>
      <c r="C60" s="98">
        <v>2365</v>
      </c>
      <c r="D60" s="98">
        <v>2010</v>
      </c>
      <c r="E60" s="24">
        <f t="shared" si="0"/>
        <v>-0.15010570824524314</v>
      </c>
      <c r="F60" s="21"/>
      <c r="G60" s="299">
        <v>-0.12</v>
      </c>
      <c r="H60" s="179"/>
      <c r="I60" s="179"/>
      <c r="J60" s="179"/>
      <c r="K60" s="179"/>
      <c r="L60" s="10"/>
      <c r="M60" s="10"/>
      <c r="N60" s="10"/>
      <c r="O60" s="10"/>
    </row>
    <row r="61" spans="1:16">
      <c r="B61" s="49" t="s">
        <v>23</v>
      </c>
      <c r="C61" s="98">
        <v>7237</v>
      </c>
      <c r="D61" s="98">
        <v>5966</v>
      </c>
      <c r="E61" s="24">
        <f t="shared" si="0"/>
        <v>-0.17562525908525634</v>
      </c>
      <c r="F61" s="21"/>
      <c r="G61" s="299">
        <v>-0.12</v>
      </c>
      <c r="H61" s="179"/>
      <c r="I61" s="179"/>
      <c r="J61" s="179"/>
      <c r="K61" s="179"/>
      <c r="L61" s="10"/>
      <c r="M61" s="10"/>
      <c r="N61" s="10"/>
      <c r="O61" s="10"/>
    </row>
    <row r="62" spans="1:16">
      <c r="B62" s="49" t="s">
        <v>24</v>
      </c>
      <c r="C62" s="98">
        <v>3618</v>
      </c>
      <c r="D62" s="98">
        <v>2812</v>
      </c>
      <c r="E62" s="24">
        <f t="shared" si="0"/>
        <v>-0.22277501381978995</v>
      </c>
      <c r="F62" s="21"/>
      <c r="G62" s="299">
        <v>-0.12</v>
      </c>
      <c r="H62" s="179"/>
      <c r="I62" s="179"/>
      <c r="J62" s="179"/>
      <c r="K62" s="179"/>
      <c r="L62" s="10"/>
      <c r="M62" s="10"/>
      <c r="N62" s="10"/>
      <c r="O62" s="10"/>
    </row>
    <row r="63" spans="1:16">
      <c r="B63" s="49" t="s">
        <v>36</v>
      </c>
      <c r="C63" s="98">
        <v>4772</v>
      </c>
      <c r="D63" s="98">
        <v>3674</v>
      </c>
      <c r="E63" s="24">
        <f t="shared" si="0"/>
        <v>-0.23009220452640403</v>
      </c>
      <c r="F63" s="21"/>
      <c r="G63" s="299">
        <v>-0.12</v>
      </c>
      <c r="H63" s="179"/>
      <c r="I63" s="179"/>
      <c r="J63" s="179"/>
      <c r="K63" s="179"/>
      <c r="L63" s="10"/>
      <c r="M63" s="10"/>
      <c r="N63" s="10"/>
      <c r="O63" s="10"/>
    </row>
    <row r="64" spans="1:16">
      <c r="A64" s="179"/>
      <c r="B64" s="49" t="s">
        <v>29</v>
      </c>
      <c r="C64" s="98">
        <v>3477</v>
      </c>
      <c r="D64" s="98">
        <v>2516</v>
      </c>
      <c r="E64" s="24">
        <f t="shared" si="0"/>
        <v>-0.27638769053781997</v>
      </c>
      <c r="F64" s="21"/>
      <c r="G64" s="299">
        <v>-0.12</v>
      </c>
      <c r="H64" s="179"/>
      <c r="I64" s="179"/>
      <c r="J64" s="179"/>
      <c r="K64" s="179"/>
      <c r="L64" s="10"/>
      <c r="M64" s="10"/>
      <c r="N64" s="10"/>
      <c r="O64" s="10"/>
      <c r="P64" s="179"/>
    </row>
    <row r="65" spans="1:16">
      <c r="A65" s="179"/>
      <c r="B65" s="18" t="s">
        <v>37</v>
      </c>
      <c r="C65" s="98">
        <v>3845</v>
      </c>
      <c r="D65" s="98">
        <v>2568</v>
      </c>
      <c r="E65" s="24">
        <f t="shared" si="0"/>
        <v>-0.33211963589076721</v>
      </c>
      <c r="F65" s="13"/>
      <c r="G65" s="299">
        <v>-0.12</v>
      </c>
      <c r="H65" s="179"/>
      <c r="I65" s="179"/>
      <c r="J65" s="179"/>
      <c r="K65" s="179"/>
      <c r="L65" s="10"/>
      <c r="M65" s="10"/>
      <c r="N65" s="10"/>
      <c r="O65" s="10"/>
      <c r="P65" s="179"/>
    </row>
    <row r="66" spans="1:16">
      <c r="A66" s="179"/>
      <c r="B66" s="49" t="s">
        <v>38</v>
      </c>
      <c r="C66" s="98">
        <v>2023</v>
      </c>
      <c r="D66" s="98">
        <v>1336</v>
      </c>
      <c r="E66" s="24">
        <f t="shared" si="0"/>
        <v>-0.33959466139396938</v>
      </c>
      <c r="F66" s="22"/>
      <c r="G66" s="299">
        <v>-0.12</v>
      </c>
      <c r="H66" s="179"/>
      <c r="I66" s="179"/>
      <c r="J66" s="179"/>
      <c r="K66" s="179"/>
      <c r="L66" s="10"/>
      <c r="M66" s="10"/>
      <c r="N66" s="10"/>
      <c r="O66" s="10"/>
      <c r="P66" s="179"/>
    </row>
    <row r="67" spans="1:16">
      <c r="A67" s="179"/>
      <c r="B67" s="49" t="s">
        <v>34</v>
      </c>
      <c r="C67" s="98">
        <v>3307</v>
      </c>
      <c r="D67" s="98">
        <v>2020</v>
      </c>
      <c r="E67" s="24">
        <f t="shared" si="0"/>
        <v>-0.38917447837919567</v>
      </c>
      <c r="F67" s="24"/>
      <c r="G67" s="299">
        <v>-0.12</v>
      </c>
      <c r="H67" s="179"/>
      <c r="I67" s="179"/>
      <c r="J67" s="179"/>
      <c r="K67" s="179"/>
      <c r="L67" s="10"/>
      <c r="M67" s="10"/>
      <c r="N67" s="10"/>
      <c r="O67" s="10"/>
      <c r="P67" s="179"/>
    </row>
    <row r="68" spans="1:16">
      <c r="B68" s="81" t="s">
        <v>53</v>
      </c>
      <c r="C68" s="98">
        <v>3248</v>
      </c>
      <c r="D68" s="98">
        <v>2857</v>
      </c>
      <c r="E68" s="24">
        <f>(D68-C68)/C68</f>
        <v>-0.12038177339901478</v>
      </c>
      <c r="F68" s="21"/>
      <c r="G68" s="179"/>
      <c r="H68" s="179"/>
      <c r="I68" s="179"/>
      <c r="J68" s="179"/>
      <c r="K68" s="179"/>
      <c r="L68" s="10"/>
      <c r="M68" s="10"/>
      <c r="N68" s="10"/>
      <c r="O68" s="10"/>
    </row>
    <row r="69" spans="1:16" s="306" customFormat="1">
      <c r="B69" s="81"/>
      <c r="C69" s="98"/>
      <c r="D69" s="98"/>
      <c r="E69" s="24"/>
      <c r="F69" s="21"/>
      <c r="L69" s="10"/>
      <c r="M69" s="10"/>
      <c r="N69" s="10"/>
      <c r="O69" s="10"/>
    </row>
    <row r="70" spans="1:16">
      <c r="A70" s="433" t="s">
        <v>227</v>
      </c>
      <c r="B70" s="433"/>
      <c r="C70" s="433"/>
      <c r="D70" s="433"/>
      <c r="E70" s="433"/>
      <c r="F70" s="433"/>
      <c r="G70" s="433"/>
      <c r="H70" s="433"/>
      <c r="I70" s="433"/>
      <c r="J70" s="179"/>
      <c r="K70" s="179"/>
      <c r="L70" s="179"/>
      <c r="M70" s="179"/>
      <c r="N70" s="179"/>
      <c r="O70" s="179"/>
      <c r="P70" s="179"/>
    </row>
    <row r="71" spans="1:16">
      <c r="A71" s="432" t="s">
        <v>278</v>
      </c>
      <c r="B71" s="432"/>
      <c r="C71" s="432"/>
      <c r="D71" s="432"/>
      <c r="E71" s="432"/>
      <c r="F71" s="432"/>
      <c r="G71" s="432"/>
      <c r="H71" s="432"/>
      <c r="I71" s="432"/>
      <c r="J71" s="179"/>
      <c r="K71" s="179"/>
      <c r="L71" s="179"/>
      <c r="M71" s="179"/>
      <c r="N71" s="179"/>
      <c r="O71" s="179"/>
      <c r="P71" s="179"/>
    </row>
    <row r="72" spans="1:16">
      <c r="A72" s="179"/>
      <c r="B72" s="179"/>
      <c r="C72" s="179"/>
      <c r="D72" s="179"/>
      <c r="E72" s="179"/>
      <c r="F72" s="179"/>
      <c r="G72" s="179"/>
      <c r="H72" s="179"/>
      <c r="I72" s="179"/>
      <c r="J72" s="179"/>
      <c r="K72" s="17"/>
      <c r="L72" s="17"/>
      <c r="M72" s="17"/>
      <c r="N72" s="17"/>
      <c r="O72" s="17"/>
      <c r="P72" s="17"/>
    </row>
    <row r="73" spans="1:16" s="70" customFormat="1">
      <c r="A73" s="431" t="s">
        <v>355</v>
      </c>
      <c r="B73" s="431"/>
      <c r="C73" s="431"/>
      <c r="D73" s="431"/>
      <c r="E73" s="431"/>
      <c r="F73" s="431"/>
      <c r="G73" s="431"/>
      <c r="H73" s="431"/>
      <c r="I73" s="431"/>
    </row>
    <row r="75" spans="1:16" ht="24">
      <c r="A75" s="179"/>
      <c r="B75" s="179"/>
      <c r="C75" s="67" t="s">
        <v>230</v>
      </c>
      <c r="D75" s="56"/>
      <c r="E75" s="56"/>
      <c r="F75" s="56"/>
      <c r="G75" s="56"/>
      <c r="H75" s="65"/>
      <c r="I75" s="64"/>
      <c r="J75" s="179"/>
      <c r="K75" s="179"/>
      <c r="L75" s="179"/>
      <c r="M75" s="179"/>
      <c r="N75" s="179"/>
      <c r="O75" s="179"/>
      <c r="P75" s="179"/>
    </row>
    <row r="76" spans="1:16">
      <c r="A76" s="179"/>
      <c r="B76" s="108">
        <v>2014</v>
      </c>
      <c r="C76" s="230">
        <v>3685</v>
      </c>
      <c r="D76" s="29"/>
      <c r="E76" s="29"/>
      <c r="F76" s="29"/>
      <c r="G76" s="29"/>
      <c r="H76" s="30"/>
      <c r="I76" s="179"/>
      <c r="J76" s="179"/>
      <c r="K76" s="179"/>
      <c r="L76" s="179"/>
      <c r="M76" s="179"/>
      <c r="N76" s="179"/>
      <c r="O76" s="179"/>
      <c r="P76" s="179"/>
    </row>
    <row r="77" spans="1:16">
      <c r="A77" s="179"/>
      <c r="B77" s="108">
        <v>2015</v>
      </c>
      <c r="C77" s="230">
        <v>2659</v>
      </c>
      <c r="D77" s="29"/>
      <c r="E77" s="29"/>
      <c r="F77" s="29"/>
      <c r="G77" s="29"/>
      <c r="H77" s="30"/>
      <c r="I77" s="179"/>
      <c r="J77" s="179"/>
      <c r="K77" s="179"/>
      <c r="L77" s="179"/>
      <c r="M77" s="179"/>
      <c r="N77" s="179"/>
      <c r="O77" s="179"/>
      <c r="P77" s="179"/>
    </row>
    <row r="78" spans="1:16">
      <c r="A78" s="179"/>
      <c r="B78" s="108">
        <v>2016</v>
      </c>
      <c r="C78" s="230">
        <v>2535</v>
      </c>
      <c r="D78" s="29"/>
      <c r="E78" s="29"/>
      <c r="F78" s="29"/>
      <c r="G78" s="29"/>
      <c r="H78" s="30"/>
      <c r="I78" s="179"/>
      <c r="J78" s="179"/>
      <c r="K78" s="179"/>
      <c r="L78" s="179"/>
      <c r="M78" s="179"/>
      <c r="N78" s="179"/>
      <c r="O78" s="179"/>
      <c r="P78" s="179"/>
    </row>
    <row r="79" spans="1:16">
      <c r="A79" s="179"/>
      <c r="B79" s="108">
        <v>2017</v>
      </c>
      <c r="C79" s="99">
        <v>1649</v>
      </c>
      <c r="D79" s="29"/>
      <c r="E79" s="29"/>
      <c r="F79" s="29"/>
      <c r="G79" s="29"/>
      <c r="H79" s="30"/>
      <c r="I79" s="179"/>
      <c r="J79" s="179"/>
      <c r="K79" s="179"/>
      <c r="L79" s="179"/>
      <c r="M79" s="179"/>
      <c r="N79" s="179"/>
      <c r="O79" s="179"/>
      <c r="P79" s="179"/>
    </row>
    <row r="80" spans="1:16">
      <c r="A80" s="179"/>
      <c r="B80" s="108">
        <v>2018</v>
      </c>
      <c r="C80" s="99">
        <v>1541</v>
      </c>
      <c r="D80" s="29"/>
      <c r="E80" s="29"/>
      <c r="F80" s="29"/>
      <c r="G80" s="29"/>
      <c r="H80" s="30"/>
      <c r="I80" s="179"/>
      <c r="J80" s="179"/>
      <c r="K80" s="179"/>
      <c r="L80" s="179"/>
      <c r="M80" s="179"/>
      <c r="N80" s="179"/>
      <c r="O80" s="179"/>
      <c r="P80" s="179"/>
    </row>
    <row r="82" spans="1:14">
      <c r="A82" s="433" t="s">
        <v>227</v>
      </c>
      <c r="B82" s="433"/>
      <c r="C82" s="433"/>
      <c r="D82" s="433"/>
      <c r="E82" s="433"/>
      <c r="F82" s="433"/>
      <c r="G82" s="433"/>
      <c r="H82" s="433"/>
      <c r="I82" s="433"/>
      <c r="J82" s="179"/>
      <c r="K82" s="179"/>
      <c r="L82" s="179"/>
      <c r="M82" s="179"/>
      <c r="N82" s="179"/>
    </row>
    <row r="83" spans="1:14">
      <c r="A83" s="432" t="s">
        <v>65</v>
      </c>
      <c r="B83" s="432"/>
      <c r="C83" s="432"/>
      <c r="D83" s="432"/>
      <c r="E83" s="432"/>
      <c r="F83" s="432"/>
      <c r="G83" s="432"/>
      <c r="H83" s="432"/>
      <c r="I83" s="432"/>
      <c r="J83" s="179"/>
      <c r="K83" s="179"/>
      <c r="L83" s="179"/>
      <c r="M83" s="179"/>
      <c r="N83" s="179"/>
    </row>
    <row r="84" spans="1:14" ht="14.25" customHeight="1">
      <c r="A84" s="201"/>
      <c r="B84" s="201"/>
      <c r="C84" s="201"/>
      <c r="D84" s="201"/>
      <c r="E84" s="201"/>
      <c r="F84" s="201"/>
      <c r="G84" s="201"/>
      <c r="H84" s="201"/>
      <c r="I84" s="201"/>
      <c r="J84" s="179"/>
      <c r="K84" s="179"/>
      <c r="L84" s="179"/>
      <c r="M84" s="179"/>
      <c r="N84" s="179"/>
    </row>
    <row r="85" spans="1:14" s="70" customFormat="1">
      <c r="A85" s="431" t="s">
        <v>521</v>
      </c>
      <c r="B85" s="431"/>
      <c r="C85" s="431"/>
      <c r="D85" s="431"/>
      <c r="E85" s="431"/>
      <c r="F85" s="431"/>
      <c r="G85" s="431"/>
      <c r="H85" s="431"/>
      <c r="I85" s="431"/>
    </row>
    <row r="86" spans="1:14">
      <c r="A86" s="2"/>
      <c r="B86" s="2"/>
      <c r="C86" s="2"/>
      <c r="D86" s="2"/>
      <c r="E86" s="2"/>
      <c r="F86" s="2"/>
      <c r="G86" s="2"/>
      <c r="H86" s="2"/>
      <c r="I86" s="2"/>
      <c r="J86" s="179"/>
      <c r="K86" s="179"/>
      <c r="L86" s="179"/>
      <c r="M86" s="179"/>
      <c r="N86" s="179"/>
    </row>
    <row r="87" spans="1:14" s="9" customFormat="1" ht="24">
      <c r="A87" s="104"/>
      <c r="B87" s="104"/>
      <c r="C87" s="66" t="s">
        <v>231</v>
      </c>
      <c r="D87" s="66" t="s">
        <v>232</v>
      </c>
      <c r="E87" s="66" t="s">
        <v>233</v>
      </c>
      <c r="F87" s="66" t="s">
        <v>234</v>
      </c>
      <c r="G87" s="66" t="s">
        <v>235</v>
      </c>
      <c r="H87" s="66" t="s">
        <v>236</v>
      </c>
      <c r="I87" s="66"/>
      <c r="J87" s="66"/>
      <c r="K87" s="66"/>
      <c r="L87" s="66"/>
      <c r="M87" s="66"/>
      <c r="N87" s="66"/>
    </row>
    <row r="88" spans="1:14">
      <c r="A88" s="4"/>
      <c r="B88" s="330" t="s">
        <v>35</v>
      </c>
      <c r="C88" s="382">
        <v>0.24</v>
      </c>
      <c r="D88" s="383">
        <v>0.54</v>
      </c>
      <c r="E88" s="341">
        <v>0.06</v>
      </c>
      <c r="F88" s="382">
        <v>0.04</v>
      </c>
      <c r="G88" s="382">
        <v>7.0000000000000007E-2</v>
      </c>
      <c r="H88" s="341">
        <v>0.04</v>
      </c>
      <c r="I88" s="37"/>
      <c r="J88" s="102"/>
      <c r="K88" s="37"/>
      <c r="L88" s="102"/>
      <c r="M88" s="37"/>
      <c r="N88" s="102"/>
    </row>
    <row r="89" spans="1:14">
      <c r="A89" s="179"/>
      <c r="B89" s="330" t="s">
        <v>23</v>
      </c>
      <c r="C89" s="341">
        <v>0.36</v>
      </c>
      <c r="D89" s="382">
        <v>0.35</v>
      </c>
      <c r="E89" s="341">
        <v>0.06</v>
      </c>
      <c r="F89" s="341">
        <v>0.06</v>
      </c>
      <c r="G89" s="341">
        <v>0.13</v>
      </c>
      <c r="H89" s="341">
        <v>0.04</v>
      </c>
      <c r="I89" s="37"/>
      <c r="J89" s="102"/>
      <c r="K89" s="37"/>
      <c r="L89" s="102"/>
      <c r="M89" s="37"/>
      <c r="N89" s="102"/>
    </row>
    <row r="90" spans="1:14">
      <c r="A90" s="179"/>
      <c r="B90" s="330" t="s">
        <v>22</v>
      </c>
      <c r="C90" s="341">
        <v>0.31</v>
      </c>
      <c r="D90" s="341">
        <v>0.41</v>
      </c>
      <c r="E90" s="341">
        <v>7.0000000000000007E-2</v>
      </c>
      <c r="F90" s="341">
        <v>0.06</v>
      </c>
      <c r="G90" s="341">
        <v>0.09</v>
      </c>
      <c r="H90" s="341">
        <v>0.06</v>
      </c>
      <c r="I90" s="37"/>
      <c r="J90" s="102"/>
      <c r="K90" s="37"/>
      <c r="L90" s="102"/>
      <c r="M90" s="37"/>
      <c r="N90" s="102"/>
    </row>
    <row r="91" spans="1:14">
      <c r="A91" s="179"/>
      <c r="B91" s="286" t="s">
        <v>32</v>
      </c>
      <c r="C91" s="360">
        <v>0.25</v>
      </c>
      <c r="D91" s="360">
        <v>0.45</v>
      </c>
      <c r="E91" s="384">
        <v>0.08</v>
      </c>
      <c r="F91" s="360">
        <v>7.0000000000000007E-2</v>
      </c>
      <c r="G91" s="360">
        <v>0.11</v>
      </c>
      <c r="H91" s="360">
        <v>0.05</v>
      </c>
      <c r="I91" s="37"/>
      <c r="J91" s="102"/>
      <c r="K91" s="37"/>
      <c r="L91" s="102"/>
      <c r="M91" s="37"/>
      <c r="N91" s="102"/>
    </row>
    <row r="92" spans="1:14">
      <c r="A92" s="179"/>
      <c r="B92" s="330" t="s">
        <v>31</v>
      </c>
      <c r="C92" s="341">
        <v>0.38</v>
      </c>
      <c r="D92" s="341">
        <v>0.37</v>
      </c>
      <c r="E92" s="341">
        <v>0.06</v>
      </c>
      <c r="F92" s="341">
        <v>0.05</v>
      </c>
      <c r="G92" s="341">
        <v>0.09</v>
      </c>
      <c r="H92" s="341">
        <v>0.06</v>
      </c>
      <c r="I92" s="37"/>
      <c r="J92" s="102"/>
      <c r="K92" s="37"/>
      <c r="L92" s="102"/>
      <c r="M92" s="37"/>
      <c r="N92" s="102"/>
    </row>
    <row r="93" spans="1:14">
      <c r="A93" s="179"/>
      <c r="B93" s="330" t="s">
        <v>38</v>
      </c>
      <c r="C93" s="341">
        <v>0.27</v>
      </c>
      <c r="D93" s="383">
        <v>0.46</v>
      </c>
      <c r="E93" s="341">
        <v>0.05</v>
      </c>
      <c r="F93" s="341">
        <v>0.06</v>
      </c>
      <c r="G93" s="341">
        <v>0.11</v>
      </c>
      <c r="H93" s="341">
        <v>0.04</v>
      </c>
      <c r="I93" s="37"/>
      <c r="J93" s="102"/>
      <c r="K93" s="37"/>
      <c r="L93" s="102"/>
      <c r="M93" s="37"/>
      <c r="N93" s="102"/>
    </row>
    <row r="94" spans="1:14">
      <c r="A94" s="179"/>
      <c r="B94" s="330" t="s">
        <v>33</v>
      </c>
      <c r="C94" s="341">
        <v>0.25</v>
      </c>
      <c r="D94" s="383">
        <v>0.46</v>
      </c>
      <c r="E94" s="341">
        <v>0.05</v>
      </c>
      <c r="F94" s="341">
        <v>0.06</v>
      </c>
      <c r="G94" s="383">
        <v>0.15</v>
      </c>
      <c r="H94" s="341">
        <v>0.03</v>
      </c>
      <c r="I94" s="37"/>
      <c r="J94" s="102"/>
      <c r="K94" s="37"/>
      <c r="L94" s="102"/>
      <c r="M94" s="37"/>
      <c r="N94" s="102"/>
    </row>
    <row r="95" spans="1:14">
      <c r="A95" s="179"/>
      <c r="B95" s="330" t="s">
        <v>26</v>
      </c>
      <c r="C95" s="341">
        <v>0.28999999999999998</v>
      </c>
      <c r="D95" s="383">
        <v>0.46</v>
      </c>
      <c r="E95" s="383">
        <v>0.08</v>
      </c>
      <c r="F95" s="341">
        <v>0.06</v>
      </c>
      <c r="G95" s="382">
        <v>0.06</v>
      </c>
      <c r="H95" s="341">
        <v>0.05</v>
      </c>
      <c r="I95" s="37"/>
      <c r="J95" s="102"/>
      <c r="K95" s="37"/>
      <c r="L95" s="102"/>
      <c r="M95" s="37"/>
      <c r="N95" s="102"/>
    </row>
    <row r="96" spans="1:14">
      <c r="A96" s="179"/>
      <c r="B96" s="330" t="s">
        <v>36</v>
      </c>
      <c r="C96" s="382">
        <v>0.23</v>
      </c>
      <c r="D96" s="341">
        <v>0.38</v>
      </c>
      <c r="E96" s="382">
        <v>0.03</v>
      </c>
      <c r="F96" s="341">
        <v>0.06</v>
      </c>
      <c r="G96" s="383">
        <v>0.24</v>
      </c>
      <c r="H96" s="341">
        <v>0.06</v>
      </c>
      <c r="I96" s="37"/>
      <c r="J96" s="102"/>
      <c r="K96" s="37"/>
      <c r="L96" s="102"/>
      <c r="M96" s="37"/>
      <c r="N96" s="102"/>
    </row>
    <row r="97" spans="1:14">
      <c r="A97" s="179"/>
      <c r="B97" s="330" t="s">
        <v>18</v>
      </c>
      <c r="C97" s="383">
        <v>0.4</v>
      </c>
      <c r="D97" s="341">
        <v>0.36</v>
      </c>
      <c r="E97" s="341">
        <v>0.05</v>
      </c>
      <c r="F97" s="341">
        <v>0.05</v>
      </c>
      <c r="G97" s="341">
        <v>0.09</v>
      </c>
      <c r="H97" s="341">
        <v>0.05</v>
      </c>
      <c r="I97" s="37"/>
      <c r="J97" s="102"/>
      <c r="K97" s="37"/>
      <c r="L97" s="102"/>
      <c r="M97" s="37"/>
      <c r="N97" s="102"/>
    </row>
    <row r="98" spans="1:14">
      <c r="A98" s="179"/>
      <c r="B98" s="330" t="s">
        <v>29</v>
      </c>
      <c r="C98" s="341">
        <v>0.31</v>
      </c>
      <c r="D98" s="341">
        <v>0.4</v>
      </c>
      <c r="E98" s="341">
        <v>0.06</v>
      </c>
      <c r="F98" s="383">
        <v>0.08</v>
      </c>
      <c r="G98" s="341">
        <v>0.13</v>
      </c>
      <c r="H98" s="341">
        <v>0.02</v>
      </c>
      <c r="I98" s="37"/>
      <c r="J98" s="102"/>
      <c r="K98" s="37"/>
      <c r="L98" s="102"/>
      <c r="M98" s="37"/>
      <c r="N98" s="102"/>
    </row>
    <row r="99" spans="1:14">
      <c r="A99" s="179"/>
      <c r="B99" s="330" t="s">
        <v>25</v>
      </c>
      <c r="C99" s="341">
        <v>0.32</v>
      </c>
      <c r="D99" s="341">
        <v>0.44</v>
      </c>
      <c r="E99" s="341">
        <v>0.05</v>
      </c>
      <c r="F99" s="341">
        <v>0.05</v>
      </c>
      <c r="G99" s="341">
        <v>0.11</v>
      </c>
      <c r="H99" s="341">
        <v>0.03</v>
      </c>
      <c r="I99" s="37"/>
      <c r="J99" s="102"/>
      <c r="K99" s="37"/>
      <c r="L99" s="102"/>
      <c r="M99" s="37"/>
      <c r="N99" s="102"/>
    </row>
    <row r="100" spans="1:14">
      <c r="A100" s="179"/>
      <c r="B100" s="330" t="s">
        <v>24</v>
      </c>
      <c r="C100" s="341">
        <v>0.37</v>
      </c>
      <c r="D100" s="341">
        <v>0.42</v>
      </c>
      <c r="E100" s="341">
        <v>0.06</v>
      </c>
      <c r="F100" s="341">
        <v>0.05</v>
      </c>
      <c r="G100" s="382">
        <v>7.0000000000000007E-2</v>
      </c>
      <c r="H100" s="341">
        <v>0.04</v>
      </c>
      <c r="I100" s="37"/>
      <c r="J100" s="102"/>
      <c r="K100" s="37"/>
      <c r="L100" s="102"/>
      <c r="M100" s="37"/>
      <c r="N100" s="102"/>
    </row>
    <row r="101" spans="1:14">
      <c r="A101" s="179"/>
      <c r="B101" s="330" t="s">
        <v>19</v>
      </c>
      <c r="C101" s="341">
        <v>0.39</v>
      </c>
      <c r="D101" s="341">
        <v>0.39</v>
      </c>
      <c r="E101" s="341">
        <v>0.05</v>
      </c>
      <c r="F101" s="341">
        <v>0.05</v>
      </c>
      <c r="G101" s="341">
        <v>0.08</v>
      </c>
      <c r="H101" s="341">
        <v>0.05</v>
      </c>
      <c r="I101" s="37"/>
      <c r="J101" s="102"/>
      <c r="K101" s="37"/>
      <c r="L101" s="102"/>
      <c r="M101" s="37"/>
      <c r="N101" s="102"/>
    </row>
    <row r="102" spans="1:14">
      <c r="A102" s="179"/>
      <c r="B102" s="330" t="s">
        <v>30</v>
      </c>
      <c r="C102" s="341">
        <v>0.33</v>
      </c>
      <c r="D102" s="341">
        <v>0.44</v>
      </c>
      <c r="E102" s="341">
        <v>0.06</v>
      </c>
      <c r="F102" s="341">
        <v>0.05</v>
      </c>
      <c r="G102" s="341">
        <v>0.08</v>
      </c>
      <c r="H102" s="341">
        <v>0.04</v>
      </c>
      <c r="I102" s="37"/>
      <c r="J102" s="102"/>
      <c r="K102" s="37"/>
      <c r="L102" s="102"/>
      <c r="M102" s="37"/>
      <c r="N102" s="102"/>
    </row>
    <row r="103" spans="1:14">
      <c r="A103" s="179"/>
      <c r="B103" s="330" t="s">
        <v>37</v>
      </c>
      <c r="C103" s="341">
        <v>0.28999999999999998</v>
      </c>
      <c r="D103" s="341">
        <v>0.43</v>
      </c>
      <c r="E103" s="382">
        <v>0.04</v>
      </c>
      <c r="F103" s="341">
        <v>0.06</v>
      </c>
      <c r="G103" s="341">
        <v>0.14000000000000001</v>
      </c>
      <c r="H103" s="341">
        <v>0.04</v>
      </c>
      <c r="I103" s="100"/>
      <c r="J103" s="101"/>
      <c r="K103" s="100"/>
      <c r="L103" s="101"/>
      <c r="M103" s="100"/>
      <c r="N103" s="101"/>
    </row>
    <row r="104" spans="1:14">
      <c r="A104" s="179"/>
      <c r="B104" s="330" t="s">
        <v>34</v>
      </c>
      <c r="C104" s="341">
        <v>0.25</v>
      </c>
      <c r="D104" s="341">
        <v>0.42</v>
      </c>
      <c r="E104" s="341">
        <v>7.0000000000000007E-2</v>
      </c>
      <c r="F104" s="383">
        <v>0.08</v>
      </c>
      <c r="G104" s="341">
        <v>0.11</v>
      </c>
      <c r="H104" s="341">
        <v>7.0000000000000007E-2</v>
      </c>
      <c r="I104" s="103"/>
      <c r="J104" s="102"/>
      <c r="K104" s="37"/>
      <c r="L104" s="102"/>
      <c r="M104" s="37"/>
      <c r="N104" s="102"/>
    </row>
    <row r="105" spans="1:14">
      <c r="A105" s="179"/>
      <c r="B105" s="330" t="s">
        <v>20</v>
      </c>
      <c r="C105" s="383">
        <v>0.45</v>
      </c>
      <c r="D105" s="382">
        <v>0.32</v>
      </c>
      <c r="E105" s="341">
        <v>0.05</v>
      </c>
      <c r="F105" s="341">
        <v>0.05</v>
      </c>
      <c r="G105" s="341">
        <v>0.1</v>
      </c>
      <c r="H105" s="341">
        <v>0.03</v>
      </c>
      <c r="I105" s="37"/>
      <c r="J105" s="102"/>
      <c r="K105" s="37"/>
      <c r="L105" s="102"/>
      <c r="M105" s="37"/>
      <c r="N105" s="102"/>
    </row>
    <row r="106" spans="1:14">
      <c r="A106" s="179"/>
      <c r="B106" s="330" t="s">
        <v>21</v>
      </c>
      <c r="C106" s="341">
        <v>0.35</v>
      </c>
      <c r="D106" s="341">
        <v>0.44</v>
      </c>
      <c r="E106" s="382">
        <v>0.04</v>
      </c>
      <c r="F106" s="382">
        <v>0.04</v>
      </c>
      <c r="G106" s="341">
        <v>0.1</v>
      </c>
      <c r="H106" s="341">
        <v>0.03</v>
      </c>
      <c r="I106" s="37"/>
      <c r="J106" s="102"/>
      <c r="K106" s="37"/>
      <c r="L106" s="102"/>
      <c r="M106" s="37"/>
      <c r="N106" s="102"/>
    </row>
    <row r="107" spans="1:14">
      <c r="A107" s="179"/>
      <c r="B107" s="330" t="s">
        <v>28</v>
      </c>
      <c r="C107" s="341">
        <v>0.35</v>
      </c>
      <c r="D107" s="341">
        <v>0.39</v>
      </c>
      <c r="E107" s="341">
        <v>0.05</v>
      </c>
      <c r="F107" s="341">
        <v>0.06</v>
      </c>
      <c r="G107" s="341">
        <v>0.12</v>
      </c>
      <c r="H107" s="341">
        <v>0.03</v>
      </c>
      <c r="I107" s="37"/>
      <c r="J107" s="102"/>
      <c r="K107" s="37"/>
      <c r="L107" s="102"/>
      <c r="M107" s="37"/>
      <c r="N107" s="102"/>
    </row>
    <row r="108" spans="1:14">
      <c r="A108" s="179"/>
      <c r="B108" s="330" t="s">
        <v>27</v>
      </c>
      <c r="C108" s="341">
        <v>0.34</v>
      </c>
      <c r="D108" s="341">
        <v>0.42</v>
      </c>
      <c r="E108" s="341">
        <v>0.05</v>
      </c>
      <c r="F108" s="382">
        <v>0.04</v>
      </c>
      <c r="G108" s="341">
        <v>0.1</v>
      </c>
      <c r="H108" s="341">
        <v>0.05</v>
      </c>
      <c r="I108" s="37"/>
      <c r="J108" s="102"/>
      <c r="K108" s="37"/>
      <c r="L108" s="102"/>
      <c r="M108" s="37"/>
      <c r="N108" s="102"/>
    </row>
    <row r="109" spans="1:14">
      <c r="A109" s="179"/>
      <c r="B109" s="286" t="s">
        <v>32</v>
      </c>
      <c r="C109" s="385">
        <v>0.25</v>
      </c>
      <c r="D109" s="385">
        <v>0.45</v>
      </c>
      <c r="E109" s="385">
        <v>0.08</v>
      </c>
      <c r="F109" s="385">
        <v>7.0000000000000007E-2</v>
      </c>
      <c r="G109" s="385">
        <v>0.11</v>
      </c>
      <c r="H109" s="360">
        <v>0.05</v>
      </c>
      <c r="I109" s="179"/>
      <c r="J109" s="179"/>
      <c r="K109" s="179"/>
      <c r="L109" s="179"/>
      <c r="M109" s="179"/>
      <c r="N109" s="8"/>
    </row>
    <row r="110" spans="1:14" ht="69.650000000000006" customHeight="1">
      <c r="A110" s="432" t="s">
        <v>522</v>
      </c>
      <c r="B110" s="432"/>
      <c r="C110" s="432"/>
      <c r="D110" s="432"/>
      <c r="E110" s="432"/>
      <c r="F110" s="432"/>
      <c r="G110" s="432"/>
      <c r="H110" s="432"/>
      <c r="I110" s="432"/>
      <c r="J110" s="179"/>
      <c r="K110" s="179"/>
      <c r="L110" s="179"/>
      <c r="M110" s="179"/>
      <c r="N110" s="179"/>
    </row>
    <row r="111" spans="1:14" ht="25.4" customHeight="1">
      <c r="A111" s="432" t="s">
        <v>237</v>
      </c>
      <c r="B111" s="432"/>
      <c r="C111" s="432"/>
      <c r="D111" s="432"/>
      <c r="E111" s="432"/>
      <c r="F111" s="432"/>
      <c r="G111" s="432"/>
      <c r="H111" s="432"/>
      <c r="I111" s="432"/>
      <c r="J111" s="179"/>
      <c r="K111" s="179"/>
      <c r="L111" s="179"/>
      <c r="M111" s="179"/>
      <c r="N111" s="17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zoomScale="90" zoomScaleNormal="90" workbookViewId="0">
      <selection activeCell="H99" sqref="H99"/>
    </sheetView>
  </sheetViews>
  <sheetFormatPr defaultColWidth="8.81640625" defaultRowHeight="14.5"/>
  <cols>
    <col min="2" max="2" width="36.1796875" customWidth="1"/>
    <col min="3" max="3" width="9.26953125" customWidth="1"/>
  </cols>
  <sheetData>
    <row r="1" spans="1:9" s="70" customFormat="1">
      <c r="A1" s="431" t="s">
        <v>289</v>
      </c>
      <c r="B1" s="431"/>
      <c r="C1" s="431"/>
      <c r="D1" s="431"/>
      <c r="E1" s="431"/>
      <c r="F1" s="431"/>
      <c r="G1" s="431"/>
      <c r="H1" s="431"/>
      <c r="I1" s="431"/>
    </row>
    <row r="3" spans="1:9" ht="24.5">
      <c r="A3" s="179"/>
      <c r="B3" s="179"/>
      <c r="C3" s="205" t="s">
        <v>238</v>
      </c>
      <c r="D3" s="179"/>
      <c r="E3" s="179"/>
      <c r="F3" s="179"/>
      <c r="G3" s="179"/>
      <c r="H3" s="179"/>
      <c r="I3" s="179"/>
    </row>
    <row r="4" spans="1:9">
      <c r="A4" s="179"/>
      <c r="B4" s="56" t="s">
        <v>239</v>
      </c>
      <c r="C4" s="29">
        <v>1</v>
      </c>
      <c r="D4" s="179"/>
      <c r="E4" s="179"/>
      <c r="F4" s="179"/>
      <c r="G4" s="179"/>
      <c r="H4" s="179"/>
      <c r="I4" s="179"/>
    </row>
    <row r="5" spans="1:9">
      <c r="A5" s="179"/>
      <c r="B5" s="56" t="s">
        <v>240</v>
      </c>
      <c r="C5" s="29">
        <v>1</v>
      </c>
      <c r="D5" s="179"/>
      <c r="E5" s="179"/>
      <c r="F5" s="179"/>
      <c r="G5" s="179"/>
      <c r="H5" s="179"/>
      <c r="I5" s="179"/>
    </row>
    <row r="6" spans="1:9">
      <c r="A6" s="179"/>
      <c r="B6" s="56" t="s">
        <v>241</v>
      </c>
      <c r="C6" s="29">
        <v>2</v>
      </c>
      <c r="D6" s="179"/>
      <c r="E6" s="179"/>
      <c r="F6" s="179"/>
      <c r="G6" s="179"/>
      <c r="H6" s="179"/>
      <c r="I6" s="179"/>
    </row>
    <row r="7" spans="1:9">
      <c r="A7" s="179"/>
      <c r="B7" s="56" t="s">
        <v>242</v>
      </c>
      <c r="C7" s="29">
        <v>2</v>
      </c>
      <c r="D7" s="179"/>
      <c r="E7" s="179"/>
      <c r="F7" s="179"/>
      <c r="G7" s="179"/>
      <c r="H7" s="179"/>
      <c r="I7" s="179"/>
    </row>
    <row r="8" spans="1:9">
      <c r="A8" s="179"/>
      <c r="B8" s="56" t="s">
        <v>243</v>
      </c>
      <c r="C8" s="29">
        <v>1</v>
      </c>
      <c r="D8" s="179"/>
      <c r="E8" s="179"/>
      <c r="F8" s="179"/>
      <c r="G8" s="179"/>
      <c r="H8" s="179"/>
      <c r="I8" s="179"/>
    </row>
    <row r="9" spans="1:9">
      <c r="A9" s="179"/>
      <c r="B9" s="56" t="s">
        <v>244</v>
      </c>
      <c r="C9" s="29">
        <v>1</v>
      </c>
      <c r="D9" s="179"/>
      <c r="E9" s="179"/>
      <c r="F9" s="179"/>
      <c r="G9" s="179"/>
      <c r="H9" s="179"/>
      <c r="I9" s="179"/>
    </row>
    <row r="10" spans="1:9">
      <c r="A10" s="179"/>
      <c r="B10" s="56" t="s">
        <v>245</v>
      </c>
      <c r="C10" s="29">
        <v>3</v>
      </c>
      <c r="D10" s="179"/>
      <c r="E10" s="179"/>
      <c r="F10" s="179"/>
      <c r="G10" s="179"/>
      <c r="H10" s="179"/>
      <c r="I10" s="179"/>
    </row>
    <row r="11" spans="1:9">
      <c r="A11" s="179"/>
      <c r="B11" s="56" t="s">
        <v>246</v>
      </c>
      <c r="C11" s="29">
        <v>1</v>
      </c>
      <c r="D11" s="179"/>
      <c r="E11" s="179"/>
      <c r="F11" s="179"/>
      <c r="G11" s="179"/>
      <c r="H11" s="179"/>
      <c r="I11" s="179"/>
    </row>
    <row r="12" spans="1:9">
      <c r="A12" s="179"/>
      <c r="B12" s="56" t="s">
        <v>247</v>
      </c>
      <c r="C12" s="29">
        <v>3</v>
      </c>
      <c r="D12" s="179"/>
      <c r="E12" s="179"/>
      <c r="F12" s="179"/>
      <c r="G12" s="179"/>
      <c r="H12" s="179"/>
      <c r="I12" s="179"/>
    </row>
    <row r="13" spans="1:9">
      <c r="A13" s="179"/>
      <c r="B13" s="56" t="s">
        <v>248</v>
      </c>
      <c r="C13" s="29">
        <v>2</v>
      </c>
      <c r="D13" s="179"/>
      <c r="E13" s="179"/>
      <c r="F13" s="179"/>
      <c r="G13" s="179"/>
      <c r="H13" s="179"/>
      <c r="I13" s="179"/>
    </row>
    <row r="14" spans="1:9">
      <c r="A14" s="179"/>
      <c r="B14" s="56" t="s">
        <v>249</v>
      </c>
      <c r="C14" s="29">
        <v>3</v>
      </c>
      <c r="D14" s="179"/>
      <c r="E14" s="179"/>
      <c r="F14" s="179"/>
      <c r="G14" s="179"/>
      <c r="H14" s="179"/>
      <c r="I14" s="179"/>
    </row>
    <row r="15" spans="1:9">
      <c r="A15" s="179"/>
      <c r="B15" s="56" t="s">
        <v>250</v>
      </c>
      <c r="C15" s="29">
        <v>1</v>
      </c>
      <c r="D15" s="179"/>
      <c r="E15" s="179"/>
      <c r="F15" s="179"/>
      <c r="G15" s="179"/>
      <c r="H15" s="179"/>
      <c r="I15" s="179"/>
    </row>
    <row r="16" spans="1:9">
      <c r="A16" s="179"/>
      <c r="B16" s="56" t="s">
        <v>251</v>
      </c>
      <c r="C16" s="29">
        <v>0</v>
      </c>
      <c r="D16" s="179"/>
      <c r="E16" s="179"/>
      <c r="F16" s="179"/>
      <c r="G16" s="179"/>
      <c r="H16" s="179"/>
      <c r="I16" s="179"/>
    </row>
    <row r="17" spans="1:9">
      <c r="A17" s="179"/>
      <c r="B17" s="56" t="s">
        <v>252</v>
      </c>
      <c r="C17" s="29">
        <v>6</v>
      </c>
      <c r="D17" s="179"/>
      <c r="E17" s="179"/>
      <c r="F17" s="179"/>
      <c r="G17" s="179"/>
      <c r="H17" s="179"/>
      <c r="I17" s="179"/>
    </row>
    <row r="18" spans="1:9">
      <c r="A18" s="179"/>
      <c r="B18" s="56" t="s">
        <v>253</v>
      </c>
      <c r="C18" s="29">
        <v>3</v>
      </c>
      <c r="D18" s="179"/>
      <c r="E18" s="179"/>
      <c r="F18" s="179"/>
      <c r="G18" s="179"/>
      <c r="H18" s="179"/>
      <c r="I18" s="179"/>
    </row>
    <row r="19" spans="1:9">
      <c r="A19" s="179"/>
      <c r="B19" s="56" t="s">
        <v>254</v>
      </c>
      <c r="C19" s="29">
        <v>1</v>
      </c>
      <c r="D19" s="179"/>
      <c r="E19" s="179"/>
      <c r="F19" s="179"/>
      <c r="G19" s="179"/>
      <c r="H19" s="179"/>
      <c r="I19" s="179"/>
    </row>
    <row r="20" spans="1:9">
      <c r="A20" s="179"/>
      <c r="B20" s="56" t="s">
        <v>255</v>
      </c>
      <c r="C20" s="29">
        <v>1</v>
      </c>
      <c r="D20" s="179"/>
      <c r="E20" s="179"/>
      <c r="F20" s="179"/>
      <c r="G20" s="179"/>
      <c r="H20" s="179"/>
      <c r="I20" s="179"/>
    </row>
    <row r="21" spans="1:9">
      <c r="A21" s="179"/>
      <c r="B21" s="56" t="s">
        <v>256</v>
      </c>
      <c r="C21" s="29">
        <v>1</v>
      </c>
      <c r="D21" s="179"/>
      <c r="E21" s="179"/>
      <c r="F21" s="179"/>
      <c r="G21" s="179"/>
      <c r="H21" s="179"/>
      <c r="I21" s="179"/>
    </row>
    <row r="22" spans="1:9">
      <c r="A22" s="179"/>
      <c r="B22" s="56" t="s">
        <v>257</v>
      </c>
      <c r="C22" s="29">
        <v>5</v>
      </c>
      <c r="D22" s="179"/>
      <c r="E22" s="179"/>
      <c r="F22" s="179"/>
      <c r="G22" s="179"/>
      <c r="H22" s="179"/>
      <c r="I22" s="179"/>
    </row>
    <row r="23" spans="1:9">
      <c r="A23" s="179"/>
      <c r="B23" s="56" t="s">
        <v>258</v>
      </c>
      <c r="C23" s="29">
        <v>1</v>
      </c>
      <c r="D23" s="179"/>
      <c r="E23" s="179"/>
      <c r="F23" s="179"/>
      <c r="G23" s="179"/>
      <c r="H23" s="179"/>
      <c r="I23" s="179"/>
    </row>
    <row r="24" spans="1:9">
      <c r="A24" s="179"/>
      <c r="B24" s="56" t="s">
        <v>259</v>
      </c>
      <c r="C24" s="29">
        <v>1</v>
      </c>
      <c r="D24" s="179"/>
      <c r="E24" s="179"/>
      <c r="F24" s="179"/>
      <c r="G24" s="179"/>
      <c r="H24" s="179"/>
      <c r="I24" s="179"/>
    </row>
    <row r="26" spans="1:9" ht="15.65" customHeight="1">
      <c r="A26" s="432" t="s">
        <v>260</v>
      </c>
      <c r="B26" s="432"/>
      <c r="C26" s="432"/>
      <c r="D26" s="432"/>
      <c r="E26" s="432"/>
      <c r="F26" s="432"/>
      <c r="G26" s="432"/>
      <c r="H26" s="432"/>
      <c r="I26" s="432"/>
    </row>
    <row r="27" spans="1:9" ht="26.5" customHeight="1">
      <c r="A27" s="432" t="s">
        <v>261</v>
      </c>
      <c r="B27" s="432"/>
      <c r="C27" s="432"/>
      <c r="D27" s="432"/>
      <c r="E27" s="432"/>
      <c r="F27" s="432"/>
      <c r="G27" s="432"/>
      <c r="H27" s="432"/>
      <c r="I27" s="432"/>
    </row>
    <row r="29" spans="1:9" s="70" customFormat="1">
      <c r="A29" s="431" t="s">
        <v>262</v>
      </c>
      <c r="B29" s="431"/>
      <c r="C29" s="431"/>
      <c r="D29" s="431"/>
      <c r="E29" s="431"/>
      <c r="F29" s="431"/>
      <c r="G29" s="431"/>
      <c r="H29" s="431"/>
      <c r="I29" s="431"/>
    </row>
    <row r="31" spans="1:9" ht="24.5">
      <c r="A31" s="179"/>
      <c r="B31" s="179"/>
      <c r="C31" s="205" t="s">
        <v>263</v>
      </c>
      <c r="D31" s="205" t="s">
        <v>264</v>
      </c>
      <c r="E31" s="205" t="s">
        <v>70</v>
      </c>
      <c r="F31" s="302" t="s">
        <v>382</v>
      </c>
      <c r="H31" s="179"/>
      <c r="I31" s="179"/>
    </row>
    <row r="32" spans="1:9">
      <c r="A32" s="179"/>
      <c r="B32" s="59" t="s">
        <v>18</v>
      </c>
      <c r="C32" s="112">
        <v>6.2E-2</v>
      </c>
      <c r="D32" s="57">
        <v>527</v>
      </c>
      <c r="E32" s="112"/>
      <c r="F32" s="303">
        <v>0.121</v>
      </c>
      <c r="H32" s="3"/>
      <c r="I32" s="179"/>
    </row>
    <row r="33" spans="2:8">
      <c r="B33" s="59" t="s">
        <v>23</v>
      </c>
      <c r="C33" s="112">
        <v>7.9000000000000001E-2</v>
      </c>
      <c r="D33" s="57">
        <v>577</v>
      </c>
      <c r="E33" s="112"/>
      <c r="F33" s="303">
        <v>0.121</v>
      </c>
      <c r="H33" s="90"/>
    </row>
    <row r="34" spans="2:8">
      <c r="B34" s="59" t="s">
        <v>33</v>
      </c>
      <c r="C34" s="112">
        <v>0.08</v>
      </c>
      <c r="D34" s="57">
        <v>968</v>
      </c>
      <c r="E34" s="112"/>
      <c r="F34" s="303">
        <v>0.121</v>
      </c>
      <c r="H34" s="90"/>
    </row>
    <row r="35" spans="2:8">
      <c r="B35" s="59" t="s">
        <v>38</v>
      </c>
      <c r="C35" s="112">
        <v>0.10299999999999999</v>
      </c>
      <c r="D35" s="57">
        <v>452</v>
      </c>
      <c r="E35" s="112"/>
      <c r="F35" s="303">
        <v>0.121</v>
      </c>
      <c r="H35" s="90"/>
    </row>
    <row r="36" spans="2:8">
      <c r="B36" s="59" t="s">
        <v>36</v>
      </c>
      <c r="C36" s="112">
        <v>0.113</v>
      </c>
      <c r="D36" s="57">
        <v>584</v>
      </c>
      <c r="E36" s="112"/>
      <c r="F36" s="303">
        <v>0.121</v>
      </c>
      <c r="H36" s="90"/>
    </row>
    <row r="37" spans="2:8">
      <c r="B37" s="59" t="s">
        <v>19</v>
      </c>
      <c r="C37" s="112">
        <v>0.11799999999999999</v>
      </c>
      <c r="D37" s="57">
        <v>512</v>
      </c>
      <c r="E37" s="112"/>
      <c r="F37" s="303">
        <v>0.121</v>
      </c>
      <c r="H37" s="90"/>
    </row>
    <row r="38" spans="2:8">
      <c r="B38" s="59" t="s">
        <v>25</v>
      </c>
      <c r="C38" s="112">
        <v>0.12</v>
      </c>
      <c r="D38" s="57">
        <v>571</v>
      </c>
      <c r="E38" s="112"/>
      <c r="F38" s="303">
        <v>0.121</v>
      </c>
      <c r="H38" s="90"/>
    </row>
    <row r="39" spans="2:8">
      <c r="B39" s="59" t="s">
        <v>21</v>
      </c>
      <c r="C39" s="112">
        <v>0.124</v>
      </c>
      <c r="D39" s="57">
        <v>475</v>
      </c>
      <c r="E39" s="112"/>
      <c r="F39" s="303">
        <v>0.121</v>
      </c>
      <c r="H39" s="90"/>
    </row>
    <row r="40" spans="2:8">
      <c r="B40" s="59" t="s">
        <v>26</v>
      </c>
      <c r="C40" s="112">
        <v>0.129</v>
      </c>
      <c r="D40" s="57">
        <v>495</v>
      </c>
      <c r="E40" s="112"/>
      <c r="F40" s="303">
        <v>0.121</v>
      </c>
      <c r="H40" s="90"/>
    </row>
    <row r="41" spans="2:8">
      <c r="B41" s="59" t="s">
        <v>37</v>
      </c>
      <c r="C41" s="112">
        <v>0.13300000000000001</v>
      </c>
      <c r="D41" s="57">
        <v>548</v>
      </c>
      <c r="E41" s="112"/>
      <c r="F41" s="303">
        <v>0.121</v>
      </c>
      <c r="H41" s="90"/>
    </row>
    <row r="42" spans="2:8">
      <c r="B42" s="59" t="s">
        <v>24</v>
      </c>
      <c r="C42" s="112">
        <v>0.13500000000000001</v>
      </c>
      <c r="D42" s="57">
        <v>491</v>
      </c>
      <c r="E42" s="112"/>
      <c r="F42" s="303">
        <v>0.121</v>
      </c>
      <c r="H42" s="90"/>
    </row>
    <row r="43" spans="2:8">
      <c r="B43" s="59" t="s">
        <v>30</v>
      </c>
      <c r="C43" s="112">
        <v>0.13500000000000001</v>
      </c>
      <c r="D43" s="57">
        <v>572</v>
      </c>
      <c r="E43" s="112"/>
      <c r="F43" s="303">
        <v>0.121</v>
      </c>
      <c r="H43" s="90"/>
    </row>
    <row r="44" spans="2:8">
      <c r="B44" s="58" t="s">
        <v>35</v>
      </c>
      <c r="C44" s="112">
        <v>0.13800000000000001</v>
      </c>
      <c r="D44" s="57">
        <v>456</v>
      </c>
      <c r="E44" s="112"/>
      <c r="F44" s="303">
        <v>0.121</v>
      </c>
      <c r="H44" s="90"/>
    </row>
    <row r="45" spans="2:8">
      <c r="B45" s="59" t="s">
        <v>20</v>
      </c>
      <c r="C45" s="112">
        <v>0.13900000000000001</v>
      </c>
      <c r="D45" s="57">
        <v>519</v>
      </c>
      <c r="E45" s="112"/>
      <c r="F45" s="303">
        <v>0.121</v>
      </c>
      <c r="H45" s="90"/>
    </row>
    <row r="46" spans="2:8">
      <c r="B46" s="59" t="s">
        <v>34</v>
      </c>
      <c r="C46" s="112">
        <v>0.14000000000000001</v>
      </c>
      <c r="D46" s="57">
        <v>493</v>
      </c>
      <c r="E46" s="112"/>
      <c r="F46" s="303">
        <v>0.121</v>
      </c>
      <c r="H46" s="90"/>
    </row>
    <row r="47" spans="2:8">
      <c r="B47" s="59" t="s">
        <v>28</v>
      </c>
      <c r="C47" s="112">
        <v>0.14299999999999999</v>
      </c>
      <c r="D47" s="57">
        <v>531</v>
      </c>
      <c r="E47" s="113"/>
      <c r="F47" s="303">
        <v>0.121</v>
      </c>
      <c r="H47" s="90"/>
    </row>
    <row r="48" spans="2:8">
      <c r="B48" s="59" t="s">
        <v>27</v>
      </c>
      <c r="C48" s="112">
        <v>0.14499999999999999</v>
      </c>
      <c r="D48" s="57">
        <v>515</v>
      </c>
      <c r="E48" s="112"/>
      <c r="F48" s="303">
        <v>0.121</v>
      </c>
      <c r="H48" s="90"/>
    </row>
    <row r="49" spans="1:9">
      <c r="A49" s="179"/>
      <c r="B49" s="59" t="s">
        <v>22</v>
      </c>
      <c r="C49" s="112">
        <v>0.158</v>
      </c>
      <c r="D49" s="57">
        <v>555</v>
      </c>
      <c r="E49" s="112"/>
      <c r="F49" s="303">
        <v>0.121</v>
      </c>
      <c r="H49" s="90"/>
      <c r="I49" s="179"/>
    </row>
    <row r="50" spans="1:9">
      <c r="A50" s="179"/>
      <c r="B50" s="59" t="s">
        <v>31</v>
      </c>
      <c r="C50" s="112">
        <v>0.159</v>
      </c>
      <c r="D50" s="57">
        <v>442</v>
      </c>
      <c r="E50" s="112"/>
      <c r="F50" s="303">
        <v>0.121</v>
      </c>
      <c r="H50" s="90"/>
      <c r="I50" s="179"/>
    </row>
    <row r="51" spans="1:9">
      <c r="A51" s="179"/>
      <c r="B51" s="59" t="s">
        <v>29</v>
      </c>
      <c r="C51" s="112">
        <v>0.16800000000000001</v>
      </c>
      <c r="D51" s="57">
        <v>532</v>
      </c>
      <c r="E51" s="112"/>
      <c r="F51" s="303">
        <v>0.121</v>
      </c>
      <c r="H51" s="90"/>
      <c r="I51" s="179"/>
    </row>
    <row r="52" spans="1:9">
      <c r="A52" s="179"/>
      <c r="B52" s="60" t="s">
        <v>32</v>
      </c>
      <c r="C52" s="113"/>
      <c r="D52" s="61">
        <v>540</v>
      </c>
      <c r="E52" s="301">
        <v>0.17399999999999999</v>
      </c>
      <c r="F52" s="303">
        <v>0.121</v>
      </c>
      <c r="H52" s="90"/>
      <c r="I52" s="179"/>
    </row>
    <row r="53" spans="1:9">
      <c r="A53" s="179"/>
      <c r="B53" s="3"/>
      <c r="C53" s="3"/>
      <c r="D53" s="3"/>
      <c r="E53" s="3"/>
      <c r="F53" s="3"/>
      <c r="G53" s="3"/>
      <c r="H53" s="3"/>
      <c r="I53" s="179"/>
    </row>
    <row r="54" spans="1:9" ht="25.4" customHeight="1">
      <c r="A54" s="432" t="s">
        <v>265</v>
      </c>
      <c r="B54" s="432"/>
      <c r="C54" s="432"/>
      <c r="D54" s="432"/>
      <c r="E54" s="432"/>
      <c r="F54" s="432"/>
      <c r="G54" s="432"/>
      <c r="H54" s="432"/>
      <c r="I54" s="432"/>
    </row>
    <row r="55" spans="1:9" ht="95.15" customHeight="1">
      <c r="A55" s="432" t="s">
        <v>266</v>
      </c>
      <c r="B55" s="432"/>
      <c r="C55" s="432"/>
      <c r="D55" s="432"/>
      <c r="E55" s="432"/>
      <c r="F55" s="432"/>
      <c r="G55" s="432"/>
      <c r="H55" s="432"/>
      <c r="I55" s="432"/>
    </row>
    <row r="56" spans="1:9">
      <c r="A56" s="201"/>
      <c r="B56" s="201"/>
      <c r="C56" s="201"/>
      <c r="D56" s="201"/>
      <c r="E56" s="201"/>
      <c r="F56" s="201"/>
      <c r="G56" s="201"/>
      <c r="H56" s="201"/>
      <c r="I56" s="201"/>
    </row>
    <row r="57" spans="1:9" s="70" customFormat="1">
      <c r="A57" s="431" t="s">
        <v>356</v>
      </c>
      <c r="B57" s="431"/>
      <c r="C57" s="431"/>
      <c r="D57" s="431"/>
      <c r="E57" s="431"/>
      <c r="F57" s="431"/>
      <c r="G57" s="431"/>
      <c r="H57" s="431"/>
      <c r="I57" s="431"/>
    </row>
    <row r="59" spans="1:9">
      <c r="A59" s="179"/>
      <c r="B59" s="179"/>
      <c r="C59" s="205" t="s">
        <v>263</v>
      </c>
      <c r="D59" s="205" t="s">
        <v>264</v>
      </c>
      <c r="E59" s="205"/>
      <c r="F59" s="205"/>
      <c r="H59" s="179"/>
      <c r="I59" s="179"/>
    </row>
    <row r="60" spans="1:9">
      <c r="A60" s="179"/>
      <c r="B60" s="59">
        <v>2013</v>
      </c>
      <c r="C60" s="114">
        <v>0.11899999999999999</v>
      </c>
      <c r="D60" s="115">
        <v>694</v>
      </c>
      <c r="E60" s="114"/>
      <c r="F60" s="115"/>
      <c r="H60" s="179"/>
      <c r="I60" s="179"/>
    </row>
    <row r="61" spans="1:9">
      <c r="A61" s="179"/>
      <c r="B61" s="59">
        <v>2014</v>
      </c>
      <c r="C61" s="114">
        <v>0.14000000000000001</v>
      </c>
      <c r="D61" s="115">
        <v>581</v>
      </c>
      <c r="E61" s="114"/>
      <c r="F61" s="115"/>
      <c r="H61" s="179"/>
      <c r="I61" s="179"/>
    </row>
    <row r="62" spans="1:9">
      <c r="A62" s="179"/>
      <c r="B62" s="59">
        <v>2015</v>
      </c>
      <c r="C62" s="114">
        <v>0.13900000000000001</v>
      </c>
      <c r="D62" s="115">
        <v>531</v>
      </c>
      <c r="E62" s="114"/>
      <c r="F62" s="115"/>
      <c r="H62" s="179"/>
      <c r="I62" s="179"/>
    </row>
    <row r="63" spans="1:9">
      <c r="A63" s="179"/>
      <c r="B63" s="59">
        <v>2016</v>
      </c>
      <c r="C63" s="114">
        <v>0.151</v>
      </c>
      <c r="D63" s="115">
        <v>455</v>
      </c>
      <c r="E63" s="114"/>
      <c r="F63" s="115"/>
      <c r="H63" s="179"/>
      <c r="I63" s="179"/>
    </row>
    <row r="64" spans="1:9">
      <c r="A64" s="179"/>
      <c r="B64" s="59">
        <v>2017</v>
      </c>
      <c r="C64" s="112">
        <v>0.17399999999999999</v>
      </c>
      <c r="D64" s="57">
        <v>540</v>
      </c>
      <c r="E64" s="112"/>
      <c r="F64" s="57"/>
      <c r="H64" s="179"/>
      <c r="I64" s="179"/>
    </row>
    <row r="65" spans="1:9">
      <c r="A65" s="179"/>
      <c r="B65" s="3"/>
      <c r="C65" s="3"/>
      <c r="D65" s="3"/>
      <c r="E65" s="3"/>
      <c r="F65" s="3"/>
      <c r="G65" s="3"/>
      <c r="H65" s="179"/>
      <c r="I65" s="179"/>
    </row>
    <row r="66" spans="1:9" ht="25.4" customHeight="1">
      <c r="A66" s="432" t="s">
        <v>265</v>
      </c>
      <c r="B66" s="432"/>
      <c r="C66" s="432"/>
      <c r="D66" s="432"/>
      <c r="E66" s="432"/>
      <c r="F66" s="432"/>
      <c r="G66" s="432"/>
      <c r="H66" s="432"/>
      <c r="I66" s="432"/>
    </row>
    <row r="67" spans="1:9" ht="95.15" customHeight="1">
      <c r="A67" s="432" t="s">
        <v>266</v>
      </c>
      <c r="B67" s="432"/>
      <c r="C67" s="432"/>
      <c r="D67" s="432"/>
      <c r="E67" s="432"/>
      <c r="F67" s="432"/>
      <c r="G67" s="432"/>
      <c r="H67" s="432"/>
      <c r="I67" s="432"/>
    </row>
    <row r="69" spans="1:9" s="70" customFormat="1" ht="15" customHeight="1">
      <c r="A69" s="431" t="s">
        <v>368</v>
      </c>
      <c r="B69" s="431"/>
      <c r="C69" s="431"/>
      <c r="D69" s="431"/>
      <c r="E69" s="431"/>
      <c r="F69" s="431"/>
      <c r="G69" s="431"/>
      <c r="H69" s="431"/>
      <c r="I69" s="431"/>
    </row>
    <row r="71" spans="1:9">
      <c r="A71" s="179"/>
      <c r="B71" s="71" t="s">
        <v>267</v>
      </c>
      <c r="C71" s="205" t="s">
        <v>263</v>
      </c>
      <c r="D71" s="205"/>
      <c r="E71" s="205"/>
      <c r="F71" s="205"/>
      <c r="G71" s="205"/>
      <c r="H71" s="179"/>
      <c r="I71" s="179"/>
    </row>
    <row r="72" spans="1:9">
      <c r="A72" s="179"/>
      <c r="B72" s="18" t="s">
        <v>281</v>
      </c>
      <c r="C72" s="114">
        <v>0.17599999999999999</v>
      </c>
      <c r="D72" s="114"/>
      <c r="E72" s="114"/>
      <c r="F72" s="115"/>
      <c r="G72" s="115"/>
      <c r="H72" s="179"/>
      <c r="I72" s="179"/>
    </row>
    <row r="73" spans="1:9">
      <c r="A73" s="179"/>
      <c r="B73" s="18" t="s">
        <v>280</v>
      </c>
      <c r="C73" s="114">
        <v>0.24</v>
      </c>
      <c r="D73" s="114"/>
      <c r="E73" s="114"/>
      <c r="F73" s="115"/>
      <c r="G73" s="115"/>
      <c r="H73" s="179"/>
      <c r="I73" s="179"/>
    </row>
    <row r="74" spans="1:9">
      <c r="A74" s="179"/>
      <c r="B74" s="18" t="s">
        <v>268</v>
      </c>
      <c r="C74" s="114">
        <v>0.20699999999999999</v>
      </c>
      <c r="D74" s="114"/>
      <c r="E74" s="114"/>
      <c r="F74" s="115"/>
      <c r="G74" s="115"/>
      <c r="H74" s="179"/>
      <c r="I74" s="179"/>
    </row>
    <row r="75" spans="1:9" s="179" customFormat="1">
      <c r="B75" s="18" t="s">
        <v>279</v>
      </c>
      <c r="C75" s="114" t="s">
        <v>208</v>
      </c>
      <c r="D75" s="114"/>
      <c r="E75" s="114"/>
      <c r="F75" s="115"/>
      <c r="G75" s="115"/>
    </row>
    <row r="76" spans="1:9" s="179" customFormat="1">
      <c r="B76" s="18" t="s">
        <v>282</v>
      </c>
      <c r="C76" s="114" t="s">
        <v>208</v>
      </c>
      <c r="D76" s="114"/>
      <c r="E76" s="114"/>
      <c r="F76" s="115"/>
      <c r="G76" s="115"/>
    </row>
    <row r="77" spans="1:9" s="262" customFormat="1">
      <c r="B77" s="259"/>
      <c r="C77" s="260"/>
      <c r="D77" s="260"/>
      <c r="E77" s="260"/>
      <c r="F77" s="261"/>
      <c r="G77" s="261"/>
    </row>
    <row r="78" spans="1:9" s="262" customFormat="1">
      <c r="A78" s="432" t="s">
        <v>265</v>
      </c>
      <c r="B78" s="432"/>
      <c r="C78" s="432"/>
      <c r="D78" s="432"/>
      <c r="E78" s="432"/>
      <c r="F78" s="432"/>
      <c r="G78" s="432"/>
      <c r="H78" s="432"/>
      <c r="I78" s="432"/>
    </row>
    <row r="79" spans="1:9" s="262" customFormat="1" ht="15" customHeight="1">
      <c r="A79" s="432" t="s">
        <v>266</v>
      </c>
      <c r="B79" s="432"/>
      <c r="C79" s="432"/>
      <c r="D79" s="432"/>
      <c r="E79" s="432"/>
      <c r="F79" s="432"/>
      <c r="G79" s="432"/>
      <c r="H79" s="432"/>
      <c r="I79" s="432"/>
    </row>
    <row r="80" spans="1:9" s="262" customFormat="1" ht="15" customHeight="1">
      <c r="A80" s="265"/>
      <c r="B80" s="265"/>
      <c r="C80" s="265"/>
      <c r="D80" s="265"/>
      <c r="E80" s="265"/>
      <c r="F80" s="265"/>
      <c r="G80" s="265"/>
      <c r="H80" s="265"/>
      <c r="I80" s="265"/>
    </row>
    <row r="81" spans="1:9" s="262" customFormat="1">
      <c r="A81" s="431" t="s">
        <v>369</v>
      </c>
      <c r="B81" s="431"/>
      <c r="C81" s="431"/>
      <c r="D81" s="431"/>
      <c r="E81" s="431"/>
      <c r="F81" s="431"/>
      <c r="G81" s="431"/>
      <c r="H81" s="431"/>
      <c r="I81" s="431"/>
    </row>
    <row r="82" spans="1:9">
      <c r="A82" s="179"/>
      <c r="B82" s="18"/>
      <c r="C82" s="114"/>
      <c r="D82" s="114"/>
      <c r="E82" s="114"/>
      <c r="F82" s="115"/>
      <c r="G82" s="115"/>
      <c r="H82" s="179"/>
      <c r="I82" s="179"/>
    </row>
    <row r="83" spans="1:9">
      <c r="A83" s="179"/>
      <c r="B83" s="80" t="s">
        <v>269</v>
      </c>
      <c r="C83" s="205" t="s">
        <v>263</v>
      </c>
      <c r="D83" s="205"/>
      <c r="E83" s="205"/>
      <c r="F83" s="205"/>
      <c r="G83" s="205"/>
      <c r="H83" s="179"/>
      <c r="I83" s="179"/>
    </row>
    <row r="84" spans="1:9">
      <c r="A84" s="179"/>
      <c r="B84" s="18" t="s">
        <v>270</v>
      </c>
      <c r="C84" s="114">
        <v>0.214</v>
      </c>
      <c r="D84" s="114"/>
      <c r="E84" s="114"/>
      <c r="F84" s="115"/>
      <c r="G84" s="115"/>
      <c r="H84" s="179"/>
      <c r="I84" s="179"/>
    </row>
    <row r="85" spans="1:9">
      <c r="A85" s="179"/>
      <c r="B85" s="18" t="s">
        <v>271</v>
      </c>
      <c r="C85" s="114">
        <v>0.17799999999999999</v>
      </c>
      <c r="D85" s="114"/>
      <c r="E85" s="114"/>
      <c r="F85" s="115"/>
      <c r="G85" s="115"/>
      <c r="H85" s="179"/>
      <c r="I85" s="179"/>
    </row>
    <row r="86" spans="1:9">
      <c r="A86" s="179"/>
      <c r="B86" s="3"/>
      <c r="C86" s="3"/>
      <c r="D86" s="3"/>
      <c r="E86" s="3"/>
      <c r="F86" s="3"/>
      <c r="G86" s="3"/>
      <c r="H86" s="179"/>
      <c r="I86" s="179"/>
    </row>
    <row r="87" spans="1:9" ht="25.4" customHeight="1">
      <c r="A87" s="432" t="s">
        <v>265</v>
      </c>
      <c r="B87" s="432"/>
      <c r="C87" s="432"/>
      <c r="D87" s="432"/>
      <c r="E87" s="432"/>
      <c r="F87" s="432"/>
      <c r="G87" s="432"/>
      <c r="H87" s="432"/>
      <c r="I87" s="432"/>
    </row>
    <row r="88" spans="1:9" ht="95.15" customHeight="1">
      <c r="A88" s="432" t="s">
        <v>266</v>
      </c>
      <c r="B88" s="432"/>
      <c r="C88" s="432"/>
      <c r="D88" s="432"/>
      <c r="E88" s="432"/>
      <c r="F88" s="432"/>
      <c r="G88" s="432"/>
      <c r="H88" s="432"/>
      <c r="I88" s="432"/>
    </row>
    <row r="90" spans="1:9" s="70" customFormat="1">
      <c r="A90" s="431" t="s">
        <v>272</v>
      </c>
      <c r="B90" s="431"/>
      <c r="C90" s="431"/>
      <c r="D90" s="431"/>
      <c r="E90" s="431"/>
      <c r="F90" s="431"/>
      <c r="G90" s="431"/>
      <c r="H90" s="431"/>
      <c r="I90" s="431"/>
    </row>
    <row r="92" spans="1:9" ht="24.5">
      <c r="A92" s="179"/>
      <c r="B92" s="179"/>
      <c r="C92" s="205" t="s">
        <v>263</v>
      </c>
      <c r="D92" s="205" t="s">
        <v>264</v>
      </c>
      <c r="E92" s="205" t="s">
        <v>70</v>
      </c>
      <c r="F92" s="305" t="s">
        <v>384</v>
      </c>
      <c r="H92" s="179"/>
      <c r="I92" s="179"/>
    </row>
    <row r="93" spans="1:9">
      <c r="A93" s="179"/>
      <c r="B93" s="59" t="s">
        <v>23</v>
      </c>
      <c r="C93" s="116">
        <v>8.2000000000000003E-2</v>
      </c>
      <c r="D93" s="59">
        <v>584</v>
      </c>
      <c r="E93" s="116"/>
      <c r="F93" s="304">
        <v>0.14799999999999999</v>
      </c>
      <c r="H93" s="179"/>
      <c r="I93" s="179"/>
    </row>
    <row r="94" spans="1:9">
      <c r="A94" s="179"/>
      <c r="B94" s="59" t="s">
        <v>33</v>
      </c>
      <c r="C94" s="116">
        <v>0.112</v>
      </c>
      <c r="D94" s="59">
        <v>980</v>
      </c>
      <c r="E94" s="116"/>
      <c r="F94" s="304">
        <v>0.14799999999999999</v>
      </c>
      <c r="H94" s="179"/>
      <c r="I94" s="179"/>
    </row>
    <row r="95" spans="1:9">
      <c r="A95" s="179"/>
      <c r="B95" s="59" t="s">
        <v>24</v>
      </c>
      <c r="C95" s="116">
        <v>0.13200000000000001</v>
      </c>
      <c r="D95" s="59">
        <v>499</v>
      </c>
      <c r="E95" s="116"/>
      <c r="F95" s="304">
        <v>0.14799999999999999</v>
      </c>
      <c r="H95" s="179"/>
      <c r="I95" s="179"/>
    </row>
    <row r="96" spans="1:9">
      <c r="A96" s="179"/>
      <c r="B96" s="59" t="s">
        <v>25</v>
      </c>
      <c r="C96" s="116">
        <v>0.13600000000000001</v>
      </c>
      <c r="D96" s="59">
        <v>575</v>
      </c>
      <c r="E96" s="116"/>
      <c r="F96" s="304">
        <v>0.14799999999999999</v>
      </c>
      <c r="H96" s="179"/>
      <c r="I96" s="179"/>
    </row>
    <row r="97" spans="1:9">
      <c r="A97" s="179"/>
      <c r="B97" s="59" t="s">
        <v>27</v>
      </c>
      <c r="C97" s="116">
        <v>0.13600000000000001</v>
      </c>
      <c r="D97" s="59">
        <v>519</v>
      </c>
      <c r="E97" s="116"/>
      <c r="F97" s="304">
        <v>0.14799999999999999</v>
      </c>
      <c r="H97" s="179"/>
      <c r="I97" s="179"/>
    </row>
    <row r="98" spans="1:9">
      <c r="A98" s="179"/>
      <c r="B98" s="59" t="s">
        <v>19</v>
      </c>
      <c r="C98" s="116">
        <v>0.14299999999999999</v>
      </c>
      <c r="D98" s="59">
        <v>522</v>
      </c>
      <c r="E98" s="116"/>
      <c r="F98" s="304">
        <v>0.14799999999999999</v>
      </c>
      <c r="H98" s="179"/>
      <c r="I98" s="179"/>
    </row>
    <row r="99" spans="1:9">
      <c r="A99" s="179"/>
      <c r="B99" s="59" t="s">
        <v>18</v>
      </c>
      <c r="C99" s="116">
        <v>0.14399999999999999</v>
      </c>
      <c r="D99" s="59">
        <v>534</v>
      </c>
      <c r="E99" s="116"/>
      <c r="F99" s="304">
        <v>0.14799999999999999</v>
      </c>
      <c r="H99" s="179"/>
      <c r="I99" s="179"/>
    </row>
    <row r="100" spans="1:9">
      <c r="A100" s="179"/>
      <c r="B100" s="59" t="s">
        <v>22</v>
      </c>
      <c r="C100" s="116">
        <v>0.14699999999999999</v>
      </c>
      <c r="D100" s="59">
        <v>566</v>
      </c>
      <c r="E100" s="116"/>
      <c r="F100" s="304">
        <v>0.14799999999999999</v>
      </c>
      <c r="H100" s="179"/>
      <c r="I100" s="179"/>
    </row>
    <row r="101" spans="1:9">
      <c r="A101" s="179"/>
      <c r="B101" s="59" t="s">
        <v>30</v>
      </c>
      <c r="C101" s="116">
        <v>0.14899999999999999</v>
      </c>
      <c r="D101" s="59">
        <v>580</v>
      </c>
      <c r="E101" s="116"/>
      <c r="F101" s="304">
        <v>0.14799999999999999</v>
      </c>
      <c r="H101" s="179"/>
      <c r="I101" s="179"/>
    </row>
    <row r="102" spans="1:9">
      <c r="A102" s="179"/>
      <c r="B102" s="59" t="s">
        <v>28</v>
      </c>
      <c r="C102" s="116">
        <v>0.14899999999999999</v>
      </c>
      <c r="D102" s="59">
        <v>546</v>
      </c>
      <c r="E102" s="116"/>
      <c r="F102" s="304">
        <v>0.14799999999999999</v>
      </c>
      <c r="H102" s="179"/>
      <c r="I102" s="179"/>
    </row>
    <row r="103" spans="1:9">
      <c r="A103" s="179"/>
      <c r="B103" s="59" t="s">
        <v>37</v>
      </c>
      <c r="C103" s="116">
        <v>0.151</v>
      </c>
      <c r="D103" s="59">
        <v>556</v>
      </c>
      <c r="E103" s="116"/>
      <c r="F103" s="304">
        <v>0.14799999999999999</v>
      </c>
      <c r="H103" s="179"/>
      <c r="I103" s="179"/>
    </row>
    <row r="104" spans="1:9">
      <c r="A104" s="179"/>
      <c r="B104" s="59" t="s">
        <v>34</v>
      </c>
      <c r="C104" s="116">
        <v>0.16400000000000001</v>
      </c>
      <c r="D104" s="59">
        <v>507</v>
      </c>
      <c r="E104" s="116"/>
      <c r="F104" s="304">
        <v>0.14799999999999999</v>
      </c>
      <c r="H104" s="179"/>
      <c r="I104" s="179"/>
    </row>
    <row r="105" spans="1:9">
      <c r="A105" s="179"/>
      <c r="B105" s="59" t="s">
        <v>21</v>
      </c>
      <c r="C105" s="116">
        <v>0.16600000000000001</v>
      </c>
      <c r="D105" s="59">
        <v>482</v>
      </c>
      <c r="E105" s="116"/>
      <c r="F105" s="304">
        <v>0.14799999999999999</v>
      </c>
      <c r="H105" s="179"/>
      <c r="I105" s="179"/>
    </row>
    <row r="106" spans="1:9">
      <c r="A106" s="179"/>
      <c r="B106" s="59" t="s">
        <v>31</v>
      </c>
      <c r="C106" s="116">
        <v>0.18</v>
      </c>
      <c r="D106" s="59">
        <v>450</v>
      </c>
      <c r="E106" s="116"/>
      <c r="F106" s="304">
        <v>0.14799999999999999</v>
      </c>
      <c r="H106" s="179"/>
      <c r="I106" s="179"/>
    </row>
    <row r="107" spans="1:9">
      <c r="A107" s="179"/>
      <c r="B107" s="59" t="s">
        <v>20</v>
      </c>
      <c r="C107" s="116">
        <v>0.185</v>
      </c>
      <c r="D107" s="59">
        <v>525</v>
      </c>
      <c r="E107" s="116"/>
      <c r="F107" s="304">
        <v>0.14799999999999999</v>
      </c>
      <c r="H107" s="179"/>
      <c r="I107" s="179"/>
    </row>
    <row r="108" spans="1:9">
      <c r="A108" s="179"/>
      <c r="B108" s="58" t="s">
        <v>35</v>
      </c>
      <c r="C108" s="116">
        <v>0.187</v>
      </c>
      <c r="D108" s="59">
        <v>457</v>
      </c>
      <c r="E108" s="117"/>
      <c r="F108" s="304">
        <v>0.14799999999999999</v>
      </c>
      <c r="H108" s="179"/>
      <c r="I108" s="179"/>
    </row>
    <row r="109" spans="1:9">
      <c r="A109" s="179"/>
      <c r="B109" s="59" t="s">
        <v>26</v>
      </c>
      <c r="C109" s="116">
        <v>0.19</v>
      </c>
      <c r="D109" s="59">
        <v>498</v>
      </c>
      <c r="E109" s="116"/>
      <c r="F109" s="304">
        <v>0.14799999999999999</v>
      </c>
      <c r="H109" s="179"/>
      <c r="I109" s="179"/>
    </row>
    <row r="110" spans="1:9">
      <c r="A110" s="179"/>
      <c r="B110" s="59" t="s">
        <v>36</v>
      </c>
      <c r="C110" s="116">
        <v>0.192</v>
      </c>
      <c r="D110" s="59">
        <v>591</v>
      </c>
      <c r="E110" s="116"/>
      <c r="F110" s="304">
        <v>0.14799999999999999</v>
      </c>
      <c r="H110" s="179"/>
      <c r="I110" s="179"/>
    </row>
    <row r="111" spans="1:9">
      <c r="A111" s="179"/>
      <c r="B111" s="59" t="s">
        <v>38</v>
      </c>
      <c r="C111" s="116">
        <v>0.19400000000000001</v>
      </c>
      <c r="D111" s="59">
        <v>457</v>
      </c>
      <c r="E111" s="116"/>
      <c r="F111" s="304">
        <v>0.14799999999999999</v>
      </c>
      <c r="H111" s="179"/>
      <c r="I111" s="179"/>
    </row>
    <row r="112" spans="1:9">
      <c r="A112" s="179"/>
      <c r="B112" s="60" t="s">
        <v>32</v>
      </c>
      <c r="D112" s="60">
        <v>545</v>
      </c>
      <c r="E112" s="117">
        <v>0.19500000000000001</v>
      </c>
      <c r="F112" s="304">
        <v>0.14799999999999999</v>
      </c>
      <c r="H112" s="179"/>
      <c r="I112" s="179"/>
    </row>
    <row r="113" spans="1:9">
      <c r="A113" s="179"/>
      <c r="B113" s="59" t="s">
        <v>29</v>
      </c>
      <c r="C113" s="116">
        <v>0.20100000000000001</v>
      </c>
      <c r="D113" s="59">
        <v>537</v>
      </c>
      <c r="E113" s="116"/>
      <c r="F113" s="304">
        <v>0.14799999999999999</v>
      </c>
      <c r="H113" s="179"/>
      <c r="I113" s="179"/>
    </row>
    <row r="114" spans="1:9">
      <c r="A114" s="179"/>
      <c r="B114" s="109"/>
      <c r="C114" s="110"/>
      <c r="D114" s="110"/>
      <c r="E114" s="110"/>
      <c r="F114" s="111"/>
      <c r="G114" s="111"/>
      <c r="H114" s="179"/>
      <c r="I114" s="179"/>
    </row>
    <row r="115" spans="1:9" ht="25.4" customHeight="1">
      <c r="A115" s="432" t="s">
        <v>273</v>
      </c>
      <c r="B115" s="432"/>
      <c r="C115" s="432"/>
      <c r="D115" s="432"/>
      <c r="E115" s="432"/>
      <c r="F115" s="432"/>
      <c r="G115" s="432"/>
      <c r="H115" s="432"/>
      <c r="I115" s="432"/>
    </row>
    <row r="116" spans="1:9" ht="97.4" customHeight="1">
      <c r="A116" s="432" t="s">
        <v>274</v>
      </c>
      <c r="B116" s="432"/>
      <c r="C116" s="432"/>
      <c r="D116" s="432"/>
      <c r="E116" s="432"/>
      <c r="F116" s="432"/>
      <c r="G116" s="432"/>
      <c r="H116" s="432"/>
      <c r="I116" s="432"/>
    </row>
    <row r="118" spans="1:9" s="70" customFormat="1">
      <c r="A118" s="431" t="s">
        <v>357</v>
      </c>
      <c r="B118" s="431"/>
      <c r="C118" s="431"/>
      <c r="D118" s="431"/>
      <c r="E118" s="431"/>
      <c r="F118" s="431"/>
      <c r="G118" s="431"/>
      <c r="H118" s="431"/>
      <c r="I118" s="431"/>
    </row>
    <row r="120" spans="1:9">
      <c r="A120" s="179"/>
      <c r="B120" s="179"/>
      <c r="C120" s="205" t="s">
        <v>263</v>
      </c>
      <c r="D120" s="205" t="s">
        <v>264</v>
      </c>
      <c r="E120" s="205"/>
      <c r="F120" s="205"/>
      <c r="H120" s="179"/>
      <c r="I120" s="179"/>
    </row>
    <row r="121" spans="1:9">
      <c r="A121" s="179"/>
      <c r="B121" s="59">
        <v>2013</v>
      </c>
      <c r="C121" s="118">
        <v>0.19400000000000001</v>
      </c>
      <c r="D121" s="119">
        <v>710</v>
      </c>
      <c r="E121" s="118"/>
      <c r="F121" s="119"/>
      <c r="H121" s="179"/>
      <c r="I121" s="179"/>
    </row>
    <row r="122" spans="1:9">
      <c r="A122" s="179"/>
      <c r="B122" s="59">
        <v>2014</v>
      </c>
      <c r="C122" s="118">
        <v>0.14899999999999999</v>
      </c>
      <c r="D122" s="119">
        <v>588</v>
      </c>
      <c r="E122" s="118"/>
      <c r="F122" s="119"/>
      <c r="H122" s="179"/>
      <c r="I122" s="179"/>
    </row>
    <row r="123" spans="1:9">
      <c r="A123" s="179"/>
      <c r="B123" s="59">
        <v>2015</v>
      </c>
      <c r="C123" s="118">
        <v>0.185</v>
      </c>
      <c r="D123" s="119">
        <v>539</v>
      </c>
      <c r="E123" s="118"/>
      <c r="F123" s="119"/>
      <c r="H123" s="179"/>
      <c r="I123" s="179"/>
    </row>
    <row r="124" spans="1:9">
      <c r="A124" s="179"/>
      <c r="B124" s="59">
        <v>2016</v>
      </c>
      <c r="C124" s="118">
        <v>0.17699999999999999</v>
      </c>
      <c r="D124" s="119">
        <v>459</v>
      </c>
      <c r="E124" s="118"/>
      <c r="F124" s="119"/>
      <c r="H124" s="179"/>
      <c r="I124" s="179"/>
    </row>
    <row r="125" spans="1:9">
      <c r="A125" s="179"/>
      <c r="B125" s="59">
        <v>2017</v>
      </c>
      <c r="C125" s="116">
        <v>0.19500000000000001</v>
      </c>
      <c r="D125" s="59">
        <v>545</v>
      </c>
      <c r="E125" s="116"/>
      <c r="F125" s="59"/>
      <c r="H125" s="179"/>
      <c r="I125" s="179"/>
    </row>
    <row r="126" spans="1:9">
      <c r="A126" s="179"/>
      <c r="B126" s="3"/>
      <c r="C126" s="3"/>
      <c r="D126" s="3"/>
      <c r="E126" s="3"/>
      <c r="F126" s="3"/>
      <c r="G126" s="3"/>
      <c r="H126" s="179"/>
      <c r="I126" s="179"/>
    </row>
    <row r="127" spans="1:9" ht="25.4" customHeight="1">
      <c r="A127" s="432" t="s">
        <v>273</v>
      </c>
      <c r="B127" s="432"/>
      <c r="C127" s="432"/>
      <c r="D127" s="432"/>
      <c r="E127" s="432"/>
      <c r="F127" s="432"/>
      <c r="G127" s="432"/>
      <c r="H127" s="432"/>
      <c r="I127" s="432"/>
    </row>
    <row r="128" spans="1:9" ht="95.15" customHeight="1">
      <c r="A128" s="432" t="s">
        <v>274</v>
      </c>
      <c r="B128" s="432"/>
      <c r="C128" s="432"/>
      <c r="D128" s="432"/>
      <c r="E128" s="432"/>
      <c r="F128" s="432"/>
      <c r="G128" s="432"/>
      <c r="H128" s="432"/>
      <c r="I128" s="432"/>
    </row>
    <row r="130" spans="1:9" s="70" customFormat="1" ht="15" customHeight="1">
      <c r="A130" s="431" t="s">
        <v>366</v>
      </c>
      <c r="B130" s="431"/>
      <c r="C130" s="431"/>
      <c r="D130" s="431"/>
      <c r="E130" s="431"/>
      <c r="F130" s="431"/>
      <c r="G130" s="431"/>
      <c r="H130" s="431"/>
      <c r="I130" s="431"/>
    </row>
    <row r="132" spans="1:9">
      <c r="A132" s="179"/>
      <c r="B132" s="71" t="s">
        <v>267</v>
      </c>
      <c r="C132" s="205" t="s">
        <v>263</v>
      </c>
      <c r="D132" s="205" t="s">
        <v>264</v>
      </c>
      <c r="E132" s="205"/>
      <c r="F132" s="205"/>
      <c r="H132" s="179"/>
      <c r="I132" s="179"/>
    </row>
    <row r="133" spans="1:9">
      <c r="A133" s="179"/>
      <c r="B133" s="18" t="s">
        <v>281</v>
      </c>
      <c r="C133" s="114">
        <v>0.22</v>
      </c>
      <c r="D133" s="115">
        <v>381</v>
      </c>
      <c r="E133" s="114"/>
      <c r="F133" s="115"/>
      <c r="H133" s="179"/>
      <c r="I133" s="179"/>
    </row>
    <row r="134" spans="1:9">
      <c r="A134" s="179"/>
      <c r="B134" s="18" t="s">
        <v>280</v>
      </c>
      <c r="C134" s="114">
        <v>0.17299999999999999</v>
      </c>
      <c r="D134" s="115">
        <v>81</v>
      </c>
      <c r="E134" s="114"/>
      <c r="F134" s="115"/>
      <c r="H134" s="179"/>
      <c r="I134" s="179"/>
    </row>
    <row r="135" spans="1:9">
      <c r="A135" s="179"/>
      <c r="B135" s="18" t="s">
        <v>268</v>
      </c>
      <c r="C135" s="114">
        <v>0.17499999999999999</v>
      </c>
      <c r="D135" s="115">
        <v>56</v>
      </c>
      <c r="E135" s="114"/>
      <c r="F135" s="115"/>
      <c r="H135" s="179"/>
      <c r="I135" s="179"/>
    </row>
    <row r="136" spans="1:9" s="179" customFormat="1">
      <c r="B136" s="18" t="s">
        <v>279</v>
      </c>
      <c r="C136" s="114" t="s">
        <v>208</v>
      </c>
      <c r="D136" s="115">
        <v>9</v>
      </c>
      <c r="E136" s="114"/>
      <c r="F136" s="115"/>
    </row>
    <row r="137" spans="1:9" s="179" customFormat="1">
      <c r="B137" s="18" t="s">
        <v>282</v>
      </c>
      <c r="C137" s="114" t="s">
        <v>208</v>
      </c>
      <c r="D137" s="115">
        <v>10</v>
      </c>
      <c r="E137" s="114"/>
      <c r="F137" s="115"/>
    </row>
    <row r="138" spans="1:9" s="258" customFormat="1">
      <c r="B138" s="259"/>
      <c r="C138" s="260"/>
      <c r="D138" s="261"/>
      <c r="E138" s="260"/>
      <c r="F138" s="261"/>
    </row>
    <row r="139" spans="1:9" s="257" customFormat="1">
      <c r="A139" s="432" t="s">
        <v>273</v>
      </c>
      <c r="B139" s="432"/>
      <c r="C139" s="432"/>
      <c r="D139" s="432"/>
      <c r="E139" s="432"/>
      <c r="F139" s="432"/>
      <c r="G139" s="432"/>
      <c r="H139" s="432"/>
      <c r="I139" s="432"/>
    </row>
    <row r="140" spans="1:9" s="262" customFormat="1">
      <c r="A140" s="432" t="s">
        <v>274</v>
      </c>
      <c r="B140" s="432"/>
      <c r="C140" s="432"/>
      <c r="D140" s="432"/>
      <c r="E140" s="432"/>
      <c r="F140" s="432"/>
      <c r="G140" s="432"/>
      <c r="H140" s="432"/>
      <c r="I140" s="432"/>
    </row>
    <row r="141" spans="1:9" s="262" customFormat="1">
      <c r="A141" s="264"/>
      <c r="B141" s="264"/>
      <c r="C141" s="264"/>
      <c r="D141" s="264"/>
      <c r="E141" s="264"/>
      <c r="F141" s="264"/>
      <c r="G141" s="264"/>
      <c r="H141" s="264"/>
      <c r="I141" s="264"/>
    </row>
    <row r="142" spans="1:9" s="257" customFormat="1"/>
    <row r="143" spans="1:9" s="257" customFormat="1">
      <c r="A143" s="431" t="s">
        <v>367</v>
      </c>
      <c r="B143" s="431"/>
      <c r="C143" s="431"/>
      <c r="D143" s="431"/>
      <c r="E143" s="431"/>
      <c r="F143" s="431"/>
      <c r="G143" s="431"/>
      <c r="H143" s="431"/>
      <c r="I143" s="431"/>
    </row>
    <row r="144" spans="1:9">
      <c r="A144" s="179"/>
      <c r="B144" s="18"/>
      <c r="C144" s="114"/>
      <c r="D144" s="114"/>
      <c r="E144" s="114"/>
      <c r="F144" s="115"/>
      <c r="G144" s="115"/>
      <c r="H144" s="179"/>
      <c r="I144" s="179"/>
    </row>
    <row r="145" spans="1:9">
      <c r="A145" s="179"/>
      <c r="B145" s="80" t="s">
        <v>269</v>
      </c>
      <c r="C145" s="120" t="s">
        <v>263</v>
      </c>
      <c r="D145" s="120" t="s">
        <v>264</v>
      </c>
      <c r="E145" s="120"/>
      <c r="F145" s="120"/>
      <c r="H145" s="179"/>
      <c r="I145" s="179"/>
    </row>
    <row r="146" spans="1:9">
      <c r="A146" s="179"/>
      <c r="B146" s="18" t="s">
        <v>270</v>
      </c>
      <c r="C146" s="114">
        <v>0.113</v>
      </c>
      <c r="D146" s="115">
        <v>218</v>
      </c>
      <c r="E146" s="114"/>
      <c r="F146" s="115"/>
      <c r="H146" s="179"/>
      <c r="I146" s="179"/>
    </row>
    <row r="147" spans="1:9">
      <c r="A147" s="179"/>
      <c r="B147" s="18" t="s">
        <v>271</v>
      </c>
      <c r="C147" s="114">
        <v>0.28100000000000003</v>
      </c>
      <c r="D147" s="115">
        <v>327</v>
      </c>
      <c r="E147" s="114"/>
      <c r="F147" s="115"/>
      <c r="H147" s="179"/>
      <c r="I147" s="179"/>
    </row>
    <row r="148" spans="1:9">
      <c r="A148" s="179"/>
      <c r="B148" s="3"/>
      <c r="C148" s="19"/>
      <c r="D148" s="19"/>
      <c r="E148" s="19"/>
      <c r="F148" s="19"/>
      <c r="G148" s="19"/>
      <c r="H148" s="179"/>
      <c r="I148" s="179"/>
    </row>
    <row r="149" spans="1:9" ht="25.4" customHeight="1">
      <c r="A149" s="432" t="s">
        <v>273</v>
      </c>
      <c r="B149" s="432"/>
      <c r="C149" s="432"/>
      <c r="D149" s="432"/>
      <c r="E149" s="432"/>
      <c r="F149" s="432"/>
      <c r="G149" s="432"/>
      <c r="H149" s="432"/>
      <c r="I149" s="432"/>
    </row>
    <row r="150" spans="1:9" ht="95.15" customHeight="1">
      <c r="A150" s="432" t="s">
        <v>274</v>
      </c>
      <c r="B150" s="432"/>
      <c r="C150" s="432"/>
      <c r="D150" s="432"/>
      <c r="E150" s="432"/>
      <c r="F150" s="432"/>
      <c r="G150" s="432"/>
      <c r="H150" s="432"/>
      <c r="I150" s="432"/>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70" zoomScaleNormal="70" workbookViewId="0">
      <selection activeCell="K18" sqref="K18"/>
    </sheetView>
  </sheetViews>
  <sheetFormatPr defaultColWidth="8.81640625" defaultRowHeight="14.5"/>
  <sheetData>
    <row r="1" spans="1:10" s="70" customFormat="1">
      <c r="A1" s="152" t="s">
        <v>523</v>
      </c>
    </row>
    <row r="3" spans="1:10">
      <c r="A3" s="29"/>
      <c r="B3" s="29"/>
      <c r="C3" s="450" t="s">
        <v>275</v>
      </c>
      <c r="D3" s="450"/>
      <c r="E3" s="206"/>
      <c r="F3" s="450"/>
      <c r="G3" s="450"/>
      <c r="H3" s="450"/>
      <c r="I3" s="29"/>
      <c r="J3" s="29"/>
    </row>
    <row r="4" spans="1:10">
      <c r="A4" s="29"/>
      <c r="B4" s="46"/>
      <c r="C4" s="395" t="s">
        <v>640</v>
      </c>
      <c r="D4" s="293">
        <v>2018</v>
      </c>
      <c r="E4" s="293">
        <v>2019</v>
      </c>
      <c r="F4" s="293" t="s">
        <v>641</v>
      </c>
      <c r="G4" s="21"/>
      <c r="H4" s="165"/>
      <c r="I4" s="29"/>
      <c r="J4" s="29"/>
    </row>
    <row r="5" spans="1:10">
      <c r="A5" s="29"/>
      <c r="B5" s="162" t="s">
        <v>34</v>
      </c>
      <c r="C5" s="404"/>
      <c r="D5" s="404">
        <v>2059</v>
      </c>
      <c r="E5" s="419">
        <v>2056</v>
      </c>
      <c r="F5" s="419"/>
      <c r="G5" s="159"/>
      <c r="H5" s="160"/>
      <c r="I5" s="29"/>
      <c r="J5" s="29"/>
    </row>
    <row r="6" spans="1:10">
      <c r="A6" s="29"/>
      <c r="B6" s="162" t="s">
        <v>31</v>
      </c>
      <c r="C6" s="395"/>
      <c r="D6" s="402">
        <v>2411</v>
      </c>
      <c r="E6" s="420">
        <v>2359</v>
      </c>
      <c r="F6" s="159"/>
      <c r="G6" s="159"/>
      <c r="H6" s="160"/>
      <c r="I6" s="29"/>
      <c r="J6" s="29"/>
    </row>
    <row r="7" spans="1:10">
      <c r="A7" s="29"/>
      <c r="B7" s="162" t="s">
        <v>27</v>
      </c>
      <c r="C7" s="395"/>
      <c r="D7" s="403">
        <v>2970</v>
      </c>
      <c r="E7" s="420">
        <v>2936</v>
      </c>
      <c r="F7" s="421"/>
      <c r="G7" s="159"/>
      <c r="H7" s="161"/>
      <c r="I7" s="29"/>
      <c r="J7" s="29"/>
    </row>
    <row r="8" spans="1:10" ht="26">
      <c r="A8" s="29"/>
      <c r="B8" s="162" t="s">
        <v>18</v>
      </c>
      <c r="C8" s="396"/>
      <c r="D8" s="402">
        <v>3500</v>
      </c>
      <c r="E8" s="420">
        <v>3529</v>
      </c>
      <c r="F8" s="159"/>
      <c r="G8" s="159"/>
      <c r="H8" s="160"/>
      <c r="I8" s="29"/>
      <c r="J8" s="29"/>
    </row>
    <row r="9" spans="1:10">
      <c r="A9" s="29"/>
      <c r="B9" s="162" t="s">
        <v>21</v>
      </c>
      <c r="C9" s="395"/>
      <c r="D9" s="402">
        <v>4284</v>
      </c>
      <c r="E9" s="420">
        <v>4177</v>
      </c>
      <c r="F9" s="159"/>
      <c r="G9" s="159"/>
      <c r="H9" s="160"/>
      <c r="I9" s="29"/>
      <c r="J9" s="29"/>
    </row>
    <row r="10" spans="1:10" ht="26">
      <c r="A10" s="29"/>
      <c r="B10" s="162" t="s">
        <v>38</v>
      </c>
      <c r="C10" s="395"/>
      <c r="D10" s="402">
        <v>5051</v>
      </c>
      <c r="E10" s="420">
        <v>4995</v>
      </c>
      <c r="F10" s="159"/>
      <c r="G10" s="159"/>
      <c r="H10" s="160"/>
      <c r="I10" s="29"/>
      <c r="J10" s="29"/>
    </row>
    <row r="11" spans="1:10" s="396" customFormat="1">
      <c r="A11" s="330"/>
      <c r="B11" s="426" t="s">
        <v>35</v>
      </c>
      <c r="C11" s="404"/>
      <c r="D11" s="404">
        <v>7754</v>
      </c>
      <c r="E11" s="419">
        <v>7577</v>
      </c>
      <c r="F11" s="419"/>
      <c r="G11" s="159"/>
      <c r="H11" s="160"/>
      <c r="I11" s="330"/>
      <c r="J11" s="330"/>
    </row>
    <row r="12" spans="1:10" ht="26">
      <c r="A12" s="29"/>
      <c r="B12" s="162" t="s">
        <v>26</v>
      </c>
      <c r="C12" s="395"/>
      <c r="D12" s="402">
        <v>8997</v>
      </c>
      <c r="E12" s="420">
        <v>8896</v>
      </c>
      <c r="F12" s="159"/>
      <c r="G12" s="159"/>
      <c r="H12" s="160"/>
      <c r="I12" s="29"/>
      <c r="J12" s="29"/>
    </row>
    <row r="13" spans="1:10">
      <c r="A13" s="29"/>
      <c r="B13" s="162" t="s">
        <v>20</v>
      </c>
      <c r="C13" s="395"/>
      <c r="D13" s="402">
        <v>9004</v>
      </c>
      <c r="E13" s="420">
        <v>9004</v>
      </c>
      <c r="F13" s="159"/>
      <c r="G13" s="159"/>
      <c r="H13" s="160"/>
      <c r="I13" s="29"/>
      <c r="J13" s="29"/>
    </row>
    <row r="14" spans="1:10">
      <c r="A14" s="29"/>
      <c r="B14" s="162" t="s">
        <v>29</v>
      </c>
      <c r="C14" s="395"/>
      <c r="D14" s="402">
        <v>10275</v>
      </c>
      <c r="E14" s="420">
        <v>9860</v>
      </c>
      <c r="F14" s="159"/>
      <c r="G14" s="159"/>
      <c r="H14" s="160"/>
      <c r="I14" s="29"/>
      <c r="J14" s="29"/>
    </row>
    <row r="15" spans="1:10">
      <c r="A15" s="29"/>
      <c r="B15" s="162" t="s">
        <v>36</v>
      </c>
      <c r="C15" s="395"/>
      <c r="D15" s="402">
        <v>12627</v>
      </c>
      <c r="E15" s="420">
        <v>12496</v>
      </c>
      <c r="F15" s="159"/>
      <c r="G15" s="159"/>
      <c r="H15" s="160"/>
      <c r="I15" s="29"/>
      <c r="J15" s="29"/>
    </row>
    <row r="16" spans="1:10">
      <c r="A16" s="29"/>
      <c r="B16" s="162" t="s">
        <v>19</v>
      </c>
      <c r="C16" s="395"/>
      <c r="D16" s="402">
        <v>13526</v>
      </c>
      <c r="E16" s="420">
        <v>13101</v>
      </c>
      <c r="F16" s="159"/>
      <c r="G16" s="159"/>
      <c r="H16" s="160"/>
      <c r="I16" s="29"/>
      <c r="J16" s="29"/>
    </row>
    <row r="17" spans="1:10">
      <c r="A17" s="29"/>
      <c r="B17" s="162" t="s">
        <v>22</v>
      </c>
      <c r="C17" s="395"/>
      <c r="D17" s="402">
        <v>13311</v>
      </c>
      <c r="E17" s="420">
        <v>13284</v>
      </c>
      <c r="F17" s="159"/>
      <c r="G17" s="159"/>
      <c r="H17" s="160"/>
      <c r="I17" s="29"/>
      <c r="J17" s="29"/>
    </row>
    <row r="18" spans="1:10">
      <c r="A18" s="29"/>
      <c r="B18" s="259" t="s">
        <v>37</v>
      </c>
      <c r="C18" s="396"/>
      <c r="D18" s="423">
        <v>14469</v>
      </c>
      <c r="E18" s="420">
        <v>14186</v>
      </c>
      <c r="F18" s="159"/>
      <c r="G18" s="159"/>
      <c r="H18" s="160"/>
      <c r="I18" s="29"/>
      <c r="J18" s="29"/>
    </row>
    <row r="19" spans="1:10">
      <c r="A19" s="29"/>
      <c r="B19" s="162" t="s">
        <v>30</v>
      </c>
      <c r="C19" s="395"/>
      <c r="D19" s="402">
        <v>16605</v>
      </c>
      <c r="E19" s="420">
        <v>14364</v>
      </c>
      <c r="F19" s="159"/>
      <c r="G19" s="159"/>
      <c r="H19" s="160"/>
      <c r="I19" s="29"/>
      <c r="J19" s="29"/>
    </row>
    <row r="20" spans="1:10" s="282" customFormat="1">
      <c r="A20" s="286"/>
      <c r="B20" s="427" t="s">
        <v>32</v>
      </c>
      <c r="C20" s="407">
        <v>15638</v>
      </c>
      <c r="D20" s="407">
        <v>15638</v>
      </c>
      <c r="E20" s="422">
        <v>14788</v>
      </c>
      <c r="F20" s="422">
        <v>14788</v>
      </c>
      <c r="G20" s="424"/>
      <c r="H20" s="425"/>
      <c r="I20" s="286"/>
      <c r="J20" s="286"/>
    </row>
    <row r="21" spans="1:10">
      <c r="A21" s="29"/>
      <c r="B21" s="162" t="s">
        <v>28</v>
      </c>
      <c r="C21" s="395"/>
      <c r="D21" s="402">
        <v>15217</v>
      </c>
      <c r="E21" s="420">
        <v>14961</v>
      </c>
      <c r="F21" s="159"/>
      <c r="G21" s="159"/>
      <c r="H21" s="160"/>
      <c r="I21" s="29"/>
      <c r="J21" s="29"/>
    </row>
    <row r="22" spans="1:10" ht="26">
      <c r="A22" s="29"/>
      <c r="B22" s="162" t="s">
        <v>24</v>
      </c>
      <c r="C22" s="395"/>
      <c r="D22" s="402">
        <v>18203</v>
      </c>
      <c r="E22" s="420">
        <v>17177</v>
      </c>
      <c r="F22" s="159"/>
      <c r="G22" s="159"/>
      <c r="H22" s="160"/>
      <c r="I22" s="29"/>
      <c r="J22" s="29"/>
    </row>
    <row r="23" spans="1:10">
      <c r="A23" s="29"/>
      <c r="B23" s="162" t="s">
        <v>25</v>
      </c>
      <c r="C23" s="395"/>
      <c r="D23" s="402">
        <v>18515</v>
      </c>
      <c r="E23" s="420">
        <v>18583</v>
      </c>
      <c r="F23" s="159"/>
      <c r="G23" s="159"/>
      <c r="H23" s="160"/>
      <c r="I23" s="29"/>
      <c r="J23" s="29"/>
    </row>
    <row r="24" spans="1:10">
      <c r="A24" s="29"/>
      <c r="B24" s="162" t="s">
        <v>33</v>
      </c>
      <c r="C24" s="395"/>
      <c r="D24" s="402">
        <v>22189</v>
      </c>
      <c r="E24" s="420">
        <v>22004</v>
      </c>
      <c r="F24" s="159"/>
      <c r="G24" s="159"/>
      <c r="H24" s="160"/>
      <c r="I24" s="29"/>
      <c r="J24" s="29"/>
    </row>
    <row r="25" spans="1:10">
      <c r="A25" s="29"/>
      <c r="B25" s="162" t="s">
        <v>23</v>
      </c>
      <c r="C25" s="395"/>
      <c r="D25" s="402">
        <v>24354</v>
      </c>
      <c r="E25" s="420">
        <v>23642</v>
      </c>
      <c r="F25" s="159"/>
      <c r="G25" s="159"/>
      <c r="H25" s="160"/>
      <c r="I25" s="29"/>
      <c r="J25" s="29"/>
    </row>
    <row r="26" spans="1:10" ht="26">
      <c r="A26" s="29"/>
      <c r="B26" s="292" t="s">
        <v>53</v>
      </c>
      <c r="C26" s="395"/>
      <c r="D26" s="405">
        <v>241047</v>
      </c>
      <c r="E26" s="406">
        <v>246677</v>
      </c>
      <c r="F26" s="292"/>
      <c r="G26" s="159"/>
      <c r="H26" s="163"/>
      <c r="I26" s="29"/>
      <c r="J26" s="29"/>
    </row>
    <row r="27" spans="1:10" s="179" customFormat="1">
      <c r="A27" s="29"/>
      <c r="B27" s="162"/>
      <c r="C27" s="23"/>
      <c r="D27" s="23"/>
      <c r="E27" s="162"/>
      <c r="F27" s="159"/>
      <c r="G27" s="159"/>
      <c r="H27" s="163"/>
      <c r="I27" s="29"/>
      <c r="J27" s="29"/>
    </row>
    <row r="28" spans="1:10">
      <c r="A28" s="451" t="s">
        <v>524</v>
      </c>
      <c r="B28" s="451"/>
      <c r="C28" s="451"/>
      <c r="D28" s="451"/>
      <c r="E28" s="451"/>
      <c r="F28" s="451"/>
      <c r="G28" s="451"/>
      <c r="H28" s="451"/>
      <c r="I28" s="451"/>
      <c r="J28" s="451"/>
    </row>
    <row r="29" spans="1:10">
      <c r="A29" s="29" t="s">
        <v>525</v>
      </c>
      <c r="B29" s="29"/>
      <c r="C29" s="29"/>
      <c r="D29" s="29"/>
      <c r="E29" s="29"/>
      <c r="F29" s="29"/>
      <c r="G29" s="29"/>
      <c r="H29" s="29"/>
      <c r="I29" s="29"/>
      <c r="J29" s="29"/>
    </row>
    <row r="30" spans="1:10">
      <c r="A30" s="29" t="s">
        <v>276</v>
      </c>
      <c r="B30" s="29"/>
      <c r="C30" s="29"/>
      <c r="D30" s="29"/>
      <c r="E30" s="29"/>
      <c r="F30" s="29"/>
      <c r="G30" s="29"/>
      <c r="H30" s="29"/>
      <c r="I30" s="29"/>
      <c r="J30" s="29"/>
    </row>
    <row r="31" spans="1:10">
      <c r="A31" s="179" t="s">
        <v>404</v>
      </c>
      <c r="B31" s="179"/>
      <c r="C31" s="179"/>
      <c r="D31" s="179"/>
      <c r="E31" s="179"/>
      <c r="F31" s="179"/>
      <c r="G31" s="179"/>
      <c r="H31" s="179"/>
      <c r="I31" s="179"/>
      <c r="J31" s="179"/>
    </row>
    <row r="33" spans="1:4" s="70" customFormat="1">
      <c r="A33" s="152" t="s">
        <v>526</v>
      </c>
    </row>
    <row r="35" spans="1:4">
      <c r="B35" s="179"/>
      <c r="C35" s="179" t="s">
        <v>275</v>
      </c>
    </row>
    <row r="36" spans="1:4">
      <c r="B36" s="179"/>
      <c r="C36" s="179" t="s">
        <v>157</v>
      </c>
      <c r="D36" t="s">
        <v>70</v>
      </c>
    </row>
    <row r="37" spans="1:4">
      <c r="B37" t="s">
        <v>34</v>
      </c>
      <c r="C37">
        <v>75</v>
      </c>
    </row>
    <row r="38" spans="1:4">
      <c r="B38" t="s">
        <v>31</v>
      </c>
      <c r="C38">
        <v>97</v>
      </c>
    </row>
    <row r="39" spans="1:4">
      <c r="B39" t="s">
        <v>27</v>
      </c>
      <c r="C39">
        <v>116</v>
      </c>
      <c r="D39" s="208"/>
    </row>
    <row r="40" spans="1:4">
      <c r="B40" t="s">
        <v>18</v>
      </c>
      <c r="C40">
        <v>126</v>
      </c>
    </row>
    <row r="41" spans="1:4">
      <c r="B41" t="s">
        <v>21</v>
      </c>
      <c r="C41">
        <v>171</v>
      </c>
    </row>
    <row r="42" spans="1:4">
      <c r="B42" t="s">
        <v>38</v>
      </c>
      <c r="C42">
        <v>196</v>
      </c>
    </row>
    <row r="43" spans="1:4">
      <c r="B43" t="s">
        <v>35</v>
      </c>
      <c r="C43">
        <v>386</v>
      </c>
      <c r="D43" s="208"/>
    </row>
    <row r="44" spans="1:4">
      <c r="B44" t="s">
        <v>20</v>
      </c>
      <c r="C44">
        <v>404</v>
      </c>
    </row>
    <row r="45" spans="1:4">
      <c r="B45" t="s">
        <v>26</v>
      </c>
      <c r="C45">
        <v>418</v>
      </c>
    </row>
    <row r="46" spans="1:4">
      <c r="B46" t="s">
        <v>29</v>
      </c>
      <c r="C46">
        <v>459</v>
      </c>
    </row>
    <row r="47" spans="1:4">
      <c r="B47" t="s">
        <v>22</v>
      </c>
      <c r="C47">
        <v>509</v>
      </c>
      <c r="D47" s="208"/>
    </row>
    <row r="48" spans="1:4">
      <c r="B48" t="s">
        <v>19</v>
      </c>
      <c r="C48">
        <v>715</v>
      </c>
    </row>
    <row r="49" spans="1:4">
      <c r="B49" s="282" t="s">
        <v>32</v>
      </c>
      <c r="C49" s="282"/>
      <c r="D49" s="282">
        <v>740</v>
      </c>
    </row>
    <row r="50" spans="1:4">
      <c r="B50" t="s">
        <v>24</v>
      </c>
      <c r="C50">
        <v>904</v>
      </c>
    </row>
    <row r="51" spans="1:4">
      <c r="A51" s="179"/>
      <c r="B51" t="s">
        <v>28</v>
      </c>
      <c r="C51">
        <v>931</v>
      </c>
    </row>
    <row r="52" spans="1:4">
      <c r="A52" s="179"/>
      <c r="B52" t="s">
        <v>36</v>
      </c>
      <c r="C52">
        <v>1036</v>
      </c>
    </row>
    <row r="53" spans="1:4">
      <c r="A53" s="179"/>
      <c r="B53" t="s">
        <v>37</v>
      </c>
      <c r="C53">
        <v>1073</v>
      </c>
    </row>
    <row r="54" spans="1:4">
      <c r="A54" s="179"/>
      <c r="B54" t="s">
        <v>25</v>
      </c>
      <c r="C54">
        <v>1381</v>
      </c>
    </row>
    <row r="55" spans="1:4">
      <c r="A55" s="179"/>
      <c r="B55" t="s">
        <v>33</v>
      </c>
      <c r="C55">
        <v>1401</v>
      </c>
      <c r="D55" s="208"/>
    </row>
    <row r="56" spans="1:4">
      <c r="A56" s="179"/>
      <c r="B56" t="s">
        <v>23</v>
      </c>
      <c r="C56">
        <v>1411</v>
      </c>
    </row>
    <row r="57" spans="1:4">
      <c r="A57" s="179"/>
      <c r="B57" t="s">
        <v>30</v>
      </c>
      <c r="C57">
        <v>1667</v>
      </c>
    </row>
    <row r="58" spans="1:4">
      <c r="A58" s="179"/>
      <c r="B58" t="s">
        <v>53</v>
      </c>
      <c r="C58">
        <v>14216</v>
      </c>
    </row>
    <row r="60" spans="1:4">
      <c r="A60" s="179" t="s">
        <v>277</v>
      </c>
      <c r="B60" s="179"/>
      <c r="C60" s="179"/>
    </row>
    <row r="61" spans="1:4">
      <c r="A61" t="s">
        <v>405</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G228" sqref="G228"/>
    </sheetView>
  </sheetViews>
  <sheetFormatPr defaultRowHeight="14.5"/>
  <cols>
    <col min="1" max="1" width="8.7265625" style="395"/>
    <col min="2" max="5" width="8.7265625" style="4"/>
    <col min="6" max="16384" width="8.7265625" style="395"/>
  </cols>
  <sheetData>
    <row r="1" spans="1:6" s="154" customFormat="1">
      <c r="A1" s="155" t="s">
        <v>285</v>
      </c>
      <c r="B1" s="70"/>
      <c r="C1" s="70"/>
      <c r="D1" s="70"/>
      <c r="E1" s="70"/>
    </row>
    <row r="2" spans="1:6" ht="29">
      <c r="B2" s="104" t="s">
        <v>13</v>
      </c>
      <c r="C2" s="104" t="s">
        <v>14</v>
      </c>
      <c r="D2" s="104" t="s">
        <v>15</v>
      </c>
      <c r="E2" s="104" t="s">
        <v>16</v>
      </c>
      <c r="F2" s="428" t="s">
        <v>17</v>
      </c>
    </row>
    <row r="3" spans="1:6">
      <c r="A3" s="395" t="s">
        <v>18</v>
      </c>
      <c r="B3" s="4">
        <v>21</v>
      </c>
      <c r="C3" s="4">
        <v>22</v>
      </c>
      <c r="D3" s="4">
        <v>20.875</v>
      </c>
      <c r="E3" s="4">
        <v>0.25</v>
      </c>
      <c r="F3" s="395">
        <v>2.1</v>
      </c>
    </row>
    <row r="4" spans="1:6">
      <c r="A4" s="395" t="s">
        <v>20</v>
      </c>
      <c r="B4" s="4">
        <v>20</v>
      </c>
      <c r="C4" s="4">
        <v>22</v>
      </c>
      <c r="D4" s="4">
        <v>19.875</v>
      </c>
      <c r="E4" s="4">
        <v>0.25</v>
      </c>
    </row>
    <row r="5" spans="1:6">
      <c r="A5" s="395" t="s">
        <v>23</v>
      </c>
      <c r="B5" s="4">
        <v>19</v>
      </c>
      <c r="C5" s="4">
        <v>22</v>
      </c>
      <c r="D5" s="4">
        <v>18.875</v>
      </c>
      <c r="E5" s="4">
        <v>0.25</v>
      </c>
    </row>
    <row r="6" spans="1:6">
      <c r="A6" s="395" t="s">
        <v>24</v>
      </c>
      <c r="B6" s="4">
        <v>18</v>
      </c>
      <c r="C6" s="4">
        <v>22</v>
      </c>
      <c r="D6" s="4">
        <v>17.875</v>
      </c>
      <c r="E6" s="4">
        <v>0.25</v>
      </c>
    </row>
    <row r="7" spans="1:6">
      <c r="A7" s="395" t="s">
        <v>19</v>
      </c>
      <c r="B7" s="4">
        <v>17</v>
      </c>
      <c r="C7" s="4">
        <v>22</v>
      </c>
      <c r="D7" s="4">
        <v>16.875</v>
      </c>
      <c r="E7" s="4">
        <v>0.25</v>
      </c>
    </row>
    <row r="8" spans="1:6">
      <c r="A8" s="395" t="s">
        <v>22</v>
      </c>
      <c r="B8" s="4">
        <v>16</v>
      </c>
      <c r="C8" s="4">
        <v>22</v>
      </c>
      <c r="D8" s="4">
        <v>15.875</v>
      </c>
      <c r="E8" s="4">
        <v>0.25</v>
      </c>
    </row>
    <row r="9" spans="1:6">
      <c r="A9" s="395" t="s">
        <v>649</v>
      </c>
      <c r="B9" s="4">
        <v>15</v>
      </c>
      <c r="C9" s="4">
        <v>22</v>
      </c>
      <c r="D9" s="4">
        <v>14.875</v>
      </c>
      <c r="E9" s="4">
        <v>0.25</v>
      </c>
    </row>
    <row r="10" spans="1:6">
      <c r="A10" s="395" t="s">
        <v>26</v>
      </c>
      <c r="B10" s="4">
        <v>14</v>
      </c>
      <c r="C10" s="4">
        <v>22</v>
      </c>
      <c r="D10" s="4">
        <v>13.875</v>
      </c>
      <c r="E10" s="4">
        <v>0.25</v>
      </c>
    </row>
    <row r="11" spans="1:6">
      <c r="A11" s="395" t="s">
        <v>27</v>
      </c>
      <c r="B11" s="4">
        <v>13</v>
      </c>
      <c r="C11" s="4">
        <v>22</v>
      </c>
      <c r="D11" s="4">
        <v>12.875</v>
      </c>
      <c r="E11" s="4">
        <v>0.25</v>
      </c>
    </row>
    <row r="12" spans="1:6">
      <c r="A12" s="395" t="s">
        <v>25</v>
      </c>
      <c r="B12" s="4">
        <v>12</v>
      </c>
      <c r="C12" s="4">
        <v>22</v>
      </c>
      <c r="D12" s="4">
        <v>11.875</v>
      </c>
      <c r="E12" s="4">
        <v>0.25</v>
      </c>
    </row>
    <row r="13" spans="1:6">
      <c r="A13" s="395" t="s">
        <v>28</v>
      </c>
      <c r="B13" s="4">
        <v>11</v>
      </c>
      <c r="C13" s="4">
        <v>22</v>
      </c>
      <c r="D13" s="4">
        <v>10.875</v>
      </c>
      <c r="E13" s="4">
        <v>0.25</v>
      </c>
    </row>
    <row r="14" spans="1:6">
      <c r="A14" s="395" t="s">
        <v>30</v>
      </c>
      <c r="B14" s="4">
        <v>10</v>
      </c>
      <c r="C14" s="4">
        <v>22</v>
      </c>
      <c r="D14" s="4">
        <v>9.875</v>
      </c>
      <c r="E14" s="4">
        <v>0.25</v>
      </c>
    </row>
    <row r="15" spans="1:6">
      <c r="A15" s="395" t="s">
        <v>29</v>
      </c>
      <c r="B15" s="4">
        <v>9</v>
      </c>
      <c r="C15" s="4">
        <v>22</v>
      </c>
      <c r="D15" s="4">
        <v>8.875</v>
      </c>
      <c r="E15" s="4">
        <v>0.25</v>
      </c>
    </row>
    <row r="16" spans="1:6">
      <c r="A16" s="395" t="s">
        <v>42</v>
      </c>
      <c r="B16" s="4">
        <v>8</v>
      </c>
      <c r="C16" s="4">
        <v>22</v>
      </c>
      <c r="D16" s="4">
        <v>7.875</v>
      </c>
      <c r="E16" s="4">
        <v>0.25</v>
      </c>
    </row>
    <row r="17" spans="1:6">
      <c r="A17" s="395" t="s">
        <v>32</v>
      </c>
      <c r="B17" s="4">
        <v>7</v>
      </c>
      <c r="C17" s="4">
        <v>22</v>
      </c>
      <c r="D17" s="4">
        <v>6.875</v>
      </c>
      <c r="E17" s="4">
        <v>0.25</v>
      </c>
    </row>
    <row r="18" spans="1:6">
      <c r="A18" s="395" t="s">
        <v>35</v>
      </c>
      <c r="B18" s="4">
        <v>6</v>
      </c>
      <c r="C18" s="4">
        <v>22</v>
      </c>
      <c r="D18" s="4">
        <v>5.875</v>
      </c>
      <c r="E18" s="4">
        <v>0.25</v>
      </c>
    </row>
    <row r="19" spans="1:6">
      <c r="A19" s="395" t="s">
        <v>38</v>
      </c>
      <c r="B19" s="4">
        <v>5</v>
      </c>
      <c r="C19" s="4">
        <v>22</v>
      </c>
      <c r="D19" s="4">
        <v>4.875</v>
      </c>
      <c r="E19" s="4">
        <v>0.25</v>
      </c>
    </row>
    <row r="20" spans="1:6">
      <c r="A20" s="395" t="s">
        <v>36</v>
      </c>
      <c r="B20" s="4">
        <v>4</v>
      </c>
      <c r="C20" s="4">
        <v>22</v>
      </c>
      <c r="D20" s="4">
        <v>3.875</v>
      </c>
      <c r="E20" s="4">
        <v>0.25</v>
      </c>
    </row>
    <row r="21" spans="1:6">
      <c r="A21" s="395" t="s">
        <v>33</v>
      </c>
      <c r="B21" s="4">
        <v>3</v>
      </c>
      <c r="C21" s="4">
        <v>22</v>
      </c>
      <c r="D21" s="4">
        <v>2.875</v>
      </c>
      <c r="E21" s="4">
        <v>0.25</v>
      </c>
    </row>
    <row r="22" spans="1:6">
      <c r="A22" s="395" t="s">
        <v>37</v>
      </c>
      <c r="B22" s="4">
        <v>2</v>
      </c>
      <c r="C22" s="4">
        <v>22</v>
      </c>
      <c r="D22" s="4">
        <v>1.875</v>
      </c>
      <c r="E22" s="4">
        <v>0.25</v>
      </c>
    </row>
    <row r="23" spans="1:6">
      <c r="A23" s="395" t="s">
        <v>34</v>
      </c>
      <c r="B23" s="4">
        <v>1</v>
      </c>
      <c r="C23" s="4">
        <v>22</v>
      </c>
      <c r="D23" s="4">
        <v>0.875</v>
      </c>
      <c r="E23" s="4">
        <v>0.25</v>
      </c>
    </row>
    <row r="25" spans="1:6">
      <c r="A25" s="395" t="s">
        <v>19</v>
      </c>
      <c r="B25" s="4">
        <v>21</v>
      </c>
      <c r="C25" s="4">
        <v>22</v>
      </c>
      <c r="D25" s="4">
        <v>20.875</v>
      </c>
      <c r="E25" s="4">
        <v>0.25</v>
      </c>
      <c r="F25" s="395">
        <v>4.0999999999999996</v>
      </c>
    </row>
    <row r="26" spans="1:6">
      <c r="A26" s="395" t="s">
        <v>18</v>
      </c>
      <c r="B26" s="4">
        <v>20</v>
      </c>
      <c r="C26" s="4">
        <v>22</v>
      </c>
      <c r="D26" s="4">
        <v>19.875</v>
      </c>
      <c r="E26" s="4">
        <v>0.25</v>
      </c>
    </row>
    <row r="27" spans="1:6">
      <c r="A27" s="395" t="s">
        <v>20</v>
      </c>
      <c r="B27" s="4">
        <v>19</v>
      </c>
      <c r="C27" s="4">
        <v>22</v>
      </c>
      <c r="D27" s="4">
        <v>18.875</v>
      </c>
      <c r="E27" s="4">
        <v>0.25</v>
      </c>
    </row>
    <row r="28" spans="1:6">
      <c r="A28" s="395" t="s">
        <v>23</v>
      </c>
      <c r="B28" s="4">
        <v>18</v>
      </c>
      <c r="C28" s="4">
        <v>22</v>
      </c>
      <c r="D28" s="4">
        <v>17.875</v>
      </c>
      <c r="E28" s="4">
        <v>0.25</v>
      </c>
    </row>
    <row r="29" spans="1:6">
      <c r="A29" s="395" t="s">
        <v>24</v>
      </c>
      <c r="B29" s="4">
        <v>17</v>
      </c>
      <c r="C29" s="4">
        <v>22</v>
      </c>
      <c r="D29" s="4">
        <v>16.875</v>
      </c>
      <c r="E29" s="4">
        <v>0.25</v>
      </c>
    </row>
    <row r="30" spans="1:6">
      <c r="A30" s="395" t="s">
        <v>21</v>
      </c>
      <c r="B30" s="4">
        <v>16</v>
      </c>
      <c r="C30" s="4">
        <v>22</v>
      </c>
      <c r="D30" s="4">
        <v>15.875</v>
      </c>
      <c r="E30" s="4">
        <v>0.25</v>
      </c>
    </row>
    <row r="31" spans="1:6">
      <c r="A31" s="395" t="s">
        <v>25</v>
      </c>
      <c r="B31" s="4">
        <v>15</v>
      </c>
      <c r="C31" s="4">
        <v>22</v>
      </c>
      <c r="D31" s="4">
        <v>14.875</v>
      </c>
      <c r="E31" s="4">
        <v>0.25</v>
      </c>
    </row>
    <row r="32" spans="1:6">
      <c r="A32" s="395" t="s">
        <v>26</v>
      </c>
      <c r="B32" s="4">
        <v>14</v>
      </c>
      <c r="C32" s="4">
        <v>22</v>
      </c>
      <c r="D32" s="4">
        <v>13.875</v>
      </c>
      <c r="E32" s="4">
        <v>0.25</v>
      </c>
    </row>
    <row r="33" spans="1:6">
      <c r="A33" s="395" t="s">
        <v>22</v>
      </c>
      <c r="B33" s="4">
        <v>13</v>
      </c>
      <c r="C33" s="4">
        <v>22</v>
      </c>
      <c r="D33" s="4">
        <v>12.875</v>
      </c>
      <c r="E33" s="4">
        <v>0.25</v>
      </c>
    </row>
    <row r="34" spans="1:6">
      <c r="A34" s="395" t="s">
        <v>27</v>
      </c>
      <c r="B34" s="4">
        <v>12</v>
      </c>
      <c r="C34" s="4">
        <v>22</v>
      </c>
      <c r="D34" s="4">
        <v>11.875</v>
      </c>
      <c r="E34" s="4">
        <v>0.25</v>
      </c>
    </row>
    <row r="35" spans="1:6">
      <c r="A35" s="395" t="s">
        <v>28</v>
      </c>
      <c r="B35" s="4">
        <v>11</v>
      </c>
      <c r="C35" s="4">
        <v>22</v>
      </c>
      <c r="D35" s="4">
        <v>10.875</v>
      </c>
      <c r="E35" s="4">
        <v>0.25</v>
      </c>
    </row>
    <row r="36" spans="1:6">
      <c r="A36" s="395" t="s">
        <v>29</v>
      </c>
      <c r="B36" s="4">
        <v>10</v>
      </c>
      <c r="C36" s="4">
        <v>22</v>
      </c>
      <c r="D36" s="4">
        <v>9.875</v>
      </c>
      <c r="E36" s="4">
        <v>0.25</v>
      </c>
    </row>
    <row r="37" spans="1:6">
      <c r="A37" s="395" t="s">
        <v>36</v>
      </c>
      <c r="B37" s="4">
        <v>9</v>
      </c>
      <c r="C37" s="4">
        <v>22</v>
      </c>
      <c r="D37" s="4">
        <v>8.875</v>
      </c>
      <c r="E37" s="4">
        <v>0.25</v>
      </c>
    </row>
    <row r="38" spans="1:6">
      <c r="A38" s="395" t="s">
        <v>37</v>
      </c>
      <c r="B38" s="4">
        <v>8</v>
      </c>
      <c r="C38" s="4">
        <v>22</v>
      </c>
      <c r="D38" s="4">
        <v>7.875</v>
      </c>
      <c r="E38" s="4">
        <v>0.25</v>
      </c>
    </row>
    <row r="39" spans="1:6">
      <c r="A39" s="395" t="s">
        <v>30</v>
      </c>
      <c r="B39" s="4">
        <v>7</v>
      </c>
      <c r="C39" s="4">
        <v>22</v>
      </c>
      <c r="D39" s="4">
        <v>6.875</v>
      </c>
      <c r="E39" s="4">
        <v>0.25</v>
      </c>
    </row>
    <row r="40" spans="1:6">
      <c r="A40" s="395" t="s">
        <v>32</v>
      </c>
      <c r="B40" s="4">
        <v>6</v>
      </c>
      <c r="C40" s="4">
        <v>22</v>
      </c>
      <c r="D40" s="4">
        <v>5.875</v>
      </c>
      <c r="E40" s="4">
        <v>0.25</v>
      </c>
    </row>
    <row r="41" spans="1:6">
      <c r="A41" s="395" t="s">
        <v>31</v>
      </c>
      <c r="B41" s="4">
        <v>5</v>
      </c>
      <c r="C41" s="4">
        <v>22</v>
      </c>
      <c r="D41" s="4">
        <v>4.875</v>
      </c>
      <c r="E41" s="4">
        <v>0.25</v>
      </c>
    </row>
    <row r="42" spans="1:6">
      <c r="A42" s="395" t="s">
        <v>34</v>
      </c>
      <c r="B42" s="4">
        <v>4</v>
      </c>
      <c r="C42" s="4">
        <v>22</v>
      </c>
      <c r="D42" s="4">
        <v>3.875</v>
      </c>
      <c r="E42" s="4">
        <v>0.25</v>
      </c>
    </row>
    <row r="43" spans="1:6">
      <c r="A43" s="395" t="s">
        <v>33</v>
      </c>
      <c r="B43" s="4">
        <v>3</v>
      </c>
      <c r="C43" s="4">
        <v>22</v>
      </c>
      <c r="D43" s="4">
        <v>2.875</v>
      </c>
      <c r="E43" s="4">
        <v>0.25</v>
      </c>
    </row>
    <row r="44" spans="1:6">
      <c r="A44" s="395" t="s">
        <v>35</v>
      </c>
      <c r="B44" s="4">
        <v>2</v>
      </c>
      <c r="C44" s="4">
        <v>22</v>
      </c>
      <c r="D44" s="4">
        <v>1.875</v>
      </c>
      <c r="E44" s="4">
        <v>0.25</v>
      </c>
    </row>
    <row r="45" spans="1:6">
      <c r="A45" s="395" t="s">
        <v>38</v>
      </c>
      <c r="B45" s="4">
        <v>1</v>
      </c>
      <c r="C45" s="4">
        <v>22</v>
      </c>
      <c r="D45" s="4">
        <v>0.875</v>
      </c>
      <c r="E45" s="4">
        <v>0.25</v>
      </c>
    </row>
    <row r="47" spans="1:6">
      <c r="A47" s="395" t="s">
        <v>18</v>
      </c>
      <c r="B47" s="4">
        <v>21</v>
      </c>
      <c r="C47" s="4">
        <v>22</v>
      </c>
      <c r="D47" s="4">
        <v>20.875</v>
      </c>
      <c r="E47" s="4">
        <v>0.25</v>
      </c>
      <c r="F47" s="395">
        <v>5.0999999999999996</v>
      </c>
    </row>
    <row r="48" spans="1:6">
      <c r="A48" s="395" t="s">
        <v>19</v>
      </c>
      <c r="B48" s="4">
        <v>20</v>
      </c>
      <c r="C48" s="4">
        <v>22</v>
      </c>
      <c r="D48" s="4">
        <v>19.875</v>
      </c>
      <c r="E48" s="4">
        <v>0.25</v>
      </c>
    </row>
    <row r="49" spans="1:5">
      <c r="A49" s="395" t="s">
        <v>27</v>
      </c>
      <c r="B49" s="4">
        <v>19</v>
      </c>
      <c r="C49" s="4">
        <v>22</v>
      </c>
      <c r="D49" s="4">
        <v>18.875</v>
      </c>
      <c r="E49" s="4">
        <v>0.25</v>
      </c>
    </row>
    <row r="50" spans="1:5">
      <c r="A50" s="395" t="s">
        <v>26</v>
      </c>
      <c r="B50" s="4">
        <v>18</v>
      </c>
      <c r="C50" s="4">
        <v>22</v>
      </c>
      <c r="D50" s="4">
        <v>17.875</v>
      </c>
      <c r="E50" s="4">
        <v>0.25</v>
      </c>
    </row>
    <row r="51" spans="1:5">
      <c r="A51" s="395" t="s">
        <v>21</v>
      </c>
      <c r="B51" s="4">
        <v>17</v>
      </c>
      <c r="C51" s="4">
        <v>22</v>
      </c>
      <c r="D51" s="4">
        <v>16.875</v>
      </c>
      <c r="E51" s="4">
        <v>0.25</v>
      </c>
    </row>
    <row r="52" spans="1:5">
      <c r="A52" s="395" t="s">
        <v>22</v>
      </c>
      <c r="B52" s="4">
        <v>16</v>
      </c>
      <c r="C52" s="4">
        <v>22</v>
      </c>
      <c r="D52" s="4">
        <v>15.875</v>
      </c>
      <c r="E52" s="4">
        <v>0.25</v>
      </c>
    </row>
    <row r="53" spans="1:5">
      <c r="A53" s="395" t="s">
        <v>20</v>
      </c>
      <c r="B53" s="4">
        <v>15</v>
      </c>
      <c r="C53" s="4">
        <v>22</v>
      </c>
      <c r="D53" s="4">
        <v>14.875</v>
      </c>
      <c r="E53" s="4">
        <v>0.25</v>
      </c>
    </row>
    <row r="54" spans="1:5">
      <c r="A54" s="395" t="s">
        <v>34</v>
      </c>
      <c r="B54" s="4">
        <v>14</v>
      </c>
      <c r="C54" s="4">
        <v>22</v>
      </c>
      <c r="D54" s="4">
        <v>13.875</v>
      </c>
      <c r="E54" s="4">
        <v>0.25</v>
      </c>
    </row>
    <row r="55" spans="1:5">
      <c r="A55" s="395" t="s">
        <v>25</v>
      </c>
      <c r="B55" s="4">
        <v>13</v>
      </c>
      <c r="C55" s="4">
        <v>22</v>
      </c>
      <c r="D55" s="4">
        <v>12.875</v>
      </c>
      <c r="E55" s="4">
        <v>0.25</v>
      </c>
    </row>
    <row r="56" spans="1:5">
      <c r="A56" s="395" t="s">
        <v>29</v>
      </c>
      <c r="B56" s="4">
        <v>12</v>
      </c>
      <c r="C56" s="4">
        <v>22</v>
      </c>
      <c r="D56" s="4">
        <v>11.875</v>
      </c>
      <c r="E56" s="4">
        <v>0.25</v>
      </c>
    </row>
    <row r="57" spans="1:5">
      <c r="A57" s="395" t="s">
        <v>24</v>
      </c>
      <c r="B57" s="4">
        <v>11</v>
      </c>
      <c r="C57" s="4">
        <v>22</v>
      </c>
      <c r="D57" s="4">
        <v>10.875</v>
      </c>
      <c r="E57" s="4">
        <v>0.25</v>
      </c>
    </row>
    <row r="58" spans="1:5">
      <c r="A58" s="395" t="s">
        <v>30</v>
      </c>
      <c r="B58" s="4">
        <v>10</v>
      </c>
      <c r="C58" s="4">
        <v>22</v>
      </c>
      <c r="D58" s="4">
        <v>9.875</v>
      </c>
      <c r="E58" s="4">
        <v>0.25</v>
      </c>
    </row>
    <row r="59" spans="1:5">
      <c r="A59" s="395" t="s">
        <v>32</v>
      </c>
      <c r="B59" s="4">
        <v>9</v>
      </c>
      <c r="C59" s="4">
        <v>22</v>
      </c>
      <c r="D59" s="4">
        <v>8.875</v>
      </c>
      <c r="E59" s="4">
        <v>0.25</v>
      </c>
    </row>
    <row r="60" spans="1:5">
      <c r="A60" s="395" t="s">
        <v>31</v>
      </c>
      <c r="B60" s="4">
        <v>8</v>
      </c>
      <c r="C60" s="4">
        <v>22</v>
      </c>
      <c r="D60" s="4">
        <v>7.875</v>
      </c>
      <c r="E60" s="4">
        <v>0.25</v>
      </c>
    </row>
    <row r="61" spans="1:5">
      <c r="A61" s="395" t="s">
        <v>23</v>
      </c>
      <c r="B61" s="4">
        <v>7</v>
      </c>
      <c r="C61" s="4">
        <v>22</v>
      </c>
      <c r="D61" s="4">
        <v>6.875</v>
      </c>
      <c r="E61" s="4">
        <v>0.25</v>
      </c>
    </row>
    <row r="62" spans="1:5">
      <c r="A62" s="395" t="s">
        <v>28</v>
      </c>
      <c r="B62" s="4">
        <v>6</v>
      </c>
      <c r="C62" s="4">
        <v>22</v>
      </c>
      <c r="D62" s="4">
        <v>5.875</v>
      </c>
      <c r="E62" s="4">
        <v>0.25</v>
      </c>
    </row>
    <row r="63" spans="1:5">
      <c r="A63" s="395" t="s">
        <v>38</v>
      </c>
      <c r="B63" s="4">
        <v>5</v>
      </c>
      <c r="C63" s="4">
        <v>22</v>
      </c>
      <c r="D63" s="4">
        <v>4.875</v>
      </c>
      <c r="E63" s="4">
        <v>0.25</v>
      </c>
    </row>
    <row r="64" spans="1:5">
      <c r="A64" s="395" t="s">
        <v>35</v>
      </c>
      <c r="B64" s="4">
        <v>4</v>
      </c>
      <c r="C64" s="4">
        <v>22</v>
      </c>
      <c r="D64" s="4">
        <v>3.875</v>
      </c>
      <c r="E64" s="4">
        <v>0.25</v>
      </c>
    </row>
    <row r="65" spans="1:6">
      <c r="A65" s="395" t="s">
        <v>36</v>
      </c>
      <c r="B65" s="4">
        <v>3</v>
      </c>
      <c r="C65" s="4">
        <v>22</v>
      </c>
      <c r="D65" s="4">
        <v>2.875</v>
      </c>
      <c r="E65" s="4">
        <v>0.25</v>
      </c>
    </row>
    <row r="66" spans="1:6">
      <c r="A66" s="395" t="s">
        <v>33</v>
      </c>
      <c r="B66" s="4">
        <v>2</v>
      </c>
      <c r="C66" s="4">
        <v>22</v>
      </c>
      <c r="D66" s="4">
        <v>1.875</v>
      </c>
      <c r="E66" s="4">
        <v>0.25</v>
      </c>
    </row>
    <row r="67" spans="1:6">
      <c r="A67" s="395" t="s">
        <v>37</v>
      </c>
      <c r="B67" s="4">
        <v>1</v>
      </c>
      <c r="C67" s="4">
        <v>22</v>
      </c>
      <c r="D67" s="4">
        <v>0.875</v>
      </c>
      <c r="E67" s="4">
        <v>0.25</v>
      </c>
    </row>
    <row r="69" spans="1:6">
      <c r="A69" s="330" t="s">
        <v>18</v>
      </c>
      <c r="B69" s="197">
        <v>21</v>
      </c>
      <c r="C69" s="4">
        <v>22</v>
      </c>
      <c r="D69" s="4">
        <v>20.875</v>
      </c>
      <c r="E69" s="4">
        <v>0.25</v>
      </c>
      <c r="F69" s="197">
        <v>6.2</v>
      </c>
    </row>
    <row r="70" spans="1:6">
      <c r="A70" s="330" t="s">
        <v>21</v>
      </c>
      <c r="B70" s="197">
        <v>20</v>
      </c>
      <c r="C70" s="4">
        <v>22</v>
      </c>
      <c r="D70" s="4">
        <v>19.875</v>
      </c>
      <c r="E70" s="4">
        <v>0.25</v>
      </c>
      <c r="F70" s="27"/>
    </row>
    <row r="71" spans="1:6">
      <c r="A71" s="330" t="s">
        <v>34</v>
      </c>
      <c r="B71" s="197">
        <v>19</v>
      </c>
      <c r="C71" s="4">
        <v>22</v>
      </c>
      <c r="D71" s="4">
        <v>18.875</v>
      </c>
      <c r="E71" s="4">
        <v>0.25</v>
      </c>
      <c r="F71" s="77"/>
    </row>
    <row r="72" spans="1:6">
      <c r="A72" s="330" t="s">
        <v>27</v>
      </c>
      <c r="B72" s="197">
        <v>18</v>
      </c>
      <c r="C72" s="4">
        <v>22</v>
      </c>
      <c r="D72" s="4">
        <v>17.875</v>
      </c>
      <c r="E72" s="4">
        <v>0.25</v>
      </c>
      <c r="F72" s="27"/>
    </row>
    <row r="73" spans="1:6">
      <c r="A73" s="330" t="s">
        <v>31</v>
      </c>
      <c r="B73" s="197">
        <v>17</v>
      </c>
      <c r="C73" s="4">
        <v>22</v>
      </c>
      <c r="D73" s="4">
        <v>16.875</v>
      </c>
      <c r="E73" s="4">
        <v>0.25</v>
      </c>
      <c r="F73" s="27"/>
    </row>
    <row r="74" spans="1:6">
      <c r="A74" s="330" t="s">
        <v>19</v>
      </c>
      <c r="B74" s="197">
        <v>16</v>
      </c>
      <c r="C74" s="4">
        <v>22</v>
      </c>
      <c r="D74" s="4">
        <v>15.875</v>
      </c>
      <c r="E74" s="4">
        <v>0.25</v>
      </c>
      <c r="F74" s="27"/>
    </row>
    <row r="75" spans="1:6">
      <c r="A75" s="330" t="s">
        <v>20</v>
      </c>
      <c r="B75" s="197">
        <v>15</v>
      </c>
      <c r="C75" s="4">
        <v>22</v>
      </c>
      <c r="D75" s="4">
        <v>14.875</v>
      </c>
      <c r="E75" s="4">
        <v>0.25</v>
      </c>
      <c r="F75" s="27"/>
    </row>
    <row r="76" spans="1:6">
      <c r="A76" s="330" t="s">
        <v>26</v>
      </c>
      <c r="B76" s="197">
        <v>14</v>
      </c>
      <c r="C76" s="4">
        <v>22</v>
      </c>
      <c r="D76" s="4">
        <v>13.875</v>
      </c>
      <c r="E76" s="4">
        <v>0.25</v>
      </c>
      <c r="F76" s="27"/>
    </row>
    <row r="77" spans="1:6">
      <c r="A77" s="330" t="s">
        <v>22</v>
      </c>
      <c r="B77" s="197">
        <v>13</v>
      </c>
      <c r="C77" s="4">
        <v>22</v>
      </c>
      <c r="D77" s="4">
        <v>12.875</v>
      </c>
      <c r="E77" s="4">
        <v>0.25</v>
      </c>
      <c r="F77" s="77"/>
    </row>
    <row r="78" spans="1:6">
      <c r="A78" s="330" t="s">
        <v>38</v>
      </c>
      <c r="B78" s="197">
        <v>12</v>
      </c>
      <c r="C78" s="4">
        <v>22</v>
      </c>
      <c r="D78" s="4">
        <v>11.875</v>
      </c>
      <c r="E78" s="4">
        <v>0.25</v>
      </c>
      <c r="F78" s="27"/>
    </row>
    <row r="79" spans="1:6">
      <c r="A79" s="330" t="s">
        <v>35</v>
      </c>
      <c r="B79" s="197">
        <v>11</v>
      </c>
      <c r="C79" s="4">
        <v>22</v>
      </c>
      <c r="D79" s="4">
        <v>10.875</v>
      </c>
      <c r="E79" s="4">
        <v>0.25</v>
      </c>
      <c r="F79" s="27"/>
    </row>
    <row r="80" spans="1:6">
      <c r="A80" s="330" t="s">
        <v>24</v>
      </c>
      <c r="B80" s="197">
        <v>10</v>
      </c>
      <c r="C80" s="4">
        <v>22</v>
      </c>
      <c r="D80" s="4">
        <v>9.875</v>
      </c>
      <c r="E80" s="4">
        <v>0.25</v>
      </c>
      <c r="F80" s="76"/>
    </row>
    <row r="81" spans="1:6">
      <c r="A81" s="330" t="s">
        <v>23</v>
      </c>
      <c r="B81" s="197">
        <v>9</v>
      </c>
      <c r="C81" s="4">
        <v>22</v>
      </c>
      <c r="D81" s="4">
        <v>7.875</v>
      </c>
      <c r="E81" s="4">
        <v>0.25</v>
      </c>
      <c r="F81" s="27"/>
    </row>
    <row r="82" spans="1:6">
      <c r="A82" s="330" t="s">
        <v>29</v>
      </c>
      <c r="B82" s="197">
        <v>8</v>
      </c>
      <c r="C82" s="4">
        <v>22</v>
      </c>
      <c r="D82" s="4">
        <v>6.875</v>
      </c>
      <c r="E82" s="4">
        <v>0.25</v>
      </c>
      <c r="F82" s="27"/>
    </row>
    <row r="83" spans="1:6">
      <c r="A83" s="330" t="s">
        <v>32</v>
      </c>
      <c r="B83" s="197">
        <v>7</v>
      </c>
      <c r="C83" s="4">
        <v>22</v>
      </c>
      <c r="D83" s="4">
        <v>5.875</v>
      </c>
      <c r="E83" s="4">
        <v>0.25</v>
      </c>
      <c r="F83" s="27"/>
    </row>
    <row r="84" spans="1:6">
      <c r="A84" s="330" t="s">
        <v>28</v>
      </c>
      <c r="B84" s="197">
        <v>6</v>
      </c>
      <c r="C84" s="4">
        <v>22</v>
      </c>
      <c r="D84" s="4">
        <v>4.875</v>
      </c>
      <c r="E84" s="4">
        <v>0.25</v>
      </c>
      <c r="F84" s="27"/>
    </row>
    <row r="85" spans="1:6">
      <c r="A85" s="330" t="s">
        <v>25</v>
      </c>
      <c r="B85" s="197">
        <v>5</v>
      </c>
      <c r="C85" s="4">
        <v>22</v>
      </c>
      <c r="D85" s="4">
        <v>3.875</v>
      </c>
      <c r="E85" s="4">
        <v>0.25</v>
      </c>
      <c r="F85" s="27"/>
    </row>
    <row r="86" spans="1:6">
      <c r="A86" s="330" t="s">
        <v>37</v>
      </c>
      <c r="B86" s="197">
        <v>4</v>
      </c>
      <c r="C86" s="4">
        <v>22</v>
      </c>
      <c r="D86" s="4">
        <v>1.875</v>
      </c>
      <c r="E86" s="4">
        <v>0.25</v>
      </c>
      <c r="F86" s="27"/>
    </row>
    <row r="87" spans="1:6">
      <c r="A87" s="330" t="s">
        <v>30</v>
      </c>
      <c r="B87" s="197">
        <v>3</v>
      </c>
      <c r="C87" s="4">
        <v>22</v>
      </c>
      <c r="D87" s="4">
        <v>0.875</v>
      </c>
      <c r="E87" s="4">
        <v>0.25</v>
      </c>
      <c r="F87" s="27"/>
    </row>
    <row r="88" spans="1:6">
      <c r="A88" s="330" t="s">
        <v>36</v>
      </c>
      <c r="B88" s="197">
        <v>2</v>
      </c>
      <c r="C88" s="4">
        <v>22</v>
      </c>
      <c r="D88" s="4">
        <v>0.875</v>
      </c>
      <c r="E88" s="4">
        <v>0.25</v>
      </c>
      <c r="F88" s="27"/>
    </row>
    <row r="89" spans="1:6">
      <c r="A89" s="330" t="s">
        <v>33</v>
      </c>
      <c r="B89" s="197">
        <v>1</v>
      </c>
      <c r="C89" s="4">
        <v>22</v>
      </c>
      <c r="D89" s="4">
        <v>0.875</v>
      </c>
      <c r="E89" s="4">
        <v>0.25</v>
      </c>
      <c r="F89" s="27"/>
    </row>
    <row r="90" spans="1:6">
      <c r="A90" s="330"/>
      <c r="F90" s="27"/>
    </row>
    <row r="91" spans="1:6" ht="29">
      <c r="A91" s="177" t="s">
        <v>31</v>
      </c>
      <c r="B91" s="177">
        <v>21</v>
      </c>
      <c r="C91" s="395">
        <v>22</v>
      </c>
      <c r="D91" s="395">
        <f t="shared" ref="D91:D111" si="0">B91-E91/2</f>
        <v>20.875</v>
      </c>
      <c r="E91" s="395">
        <v>0.25</v>
      </c>
      <c r="F91" s="395">
        <v>8.1</v>
      </c>
    </row>
    <row r="92" spans="1:6" ht="29">
      <c r="A92" s="177" t="s">
        <v>38</v>
      </c>
      <c r="B92" s="177">
        <v>20</v>
      </c>
      <c r="C92" s="395">
        <v>22</v>
      </c>
      <c r="D92" s="395">
        <f t="shared" si="0"/>
        <v>19.875</v>
      </c>
      <c r="E92" s="395">
        <v>0.25</v>
      </c>
    </row>
    <row r="93" spans="1:6">
      <c r="A93" s="177" t="s">
        <v>35</v>
      </c>
      <c r="B93" s="177">
        <v>19</v>
      </c>
      <c r="C93" s="395">
        <v>22</v>
      </c>
      <c r="D93" s="395">
        <f t="shared" si="0"/>
        <v>18.875</v>
      </c>
      <c r="E93" s="395">
        <v>0.25</v>
      </c>
    </row>
    <row r="94" spans="1:6">
      <c r="A94" s="177" t="s">
        <v>34</v>
      </c>
      <c r="B94" s="177">
        <v>18</v>
      </c>
      <c r="C94" s="395">
        <v>22</v>
      </c>
      <c r="D94" s="395">
        <f t="shared" si="0"/>
        <v>17.875</v>
      </c>
      <c r="E94" s="395">
        <v>0.25</v>
      </c>
    </row>
    <row r="95" spans="1:6">
      <c r="A95" s="177" t="s">
        <v>650</v>
      </c>
      <c r="B95" s="177">
        <v>17</v>
      </c>
      <c r="C95" s="395">
        <v>22</v>
      </c>
      <c r="D95" s="395">
        <f t="shared" si="0"/>
        <v>16.875</v>
      </c>
      <c r="E95" s="395">
        <v>0.25</v>
      </c>
    </row>
    <row r="96" spans="1:6">
      <c r="A96" s="177" t="s">
        <v>29</v>
      </c>
      <c r="B96" s="177">
        <v>16</v>
      </c>
      <c r="C96" s="395">
        <v>22</v>
      </c>
      <c r="D96" s="395">
        <f t="shared" si="0"/>
        <v>15.875</v>
      </c>
      <c r="E96" s="395">
        <v>0.25</v>
      </c>
    </row>
    <row r="97" spans="1:6">
      <c r="A97" s="177" t="s">
        <v>32</v>
      </c>
      <c r="B97" s="177">
        <v>15</v>
      </c>
      <c r="C97" s="395">
        <v>22</v>
      </c>
      <c r="D97" s="395">
        <f t="shared" si="0"/>
        <v>14.875</v>
      </c>
      <c r="E97" s="395">
        <v>0.25</v>
      </c>
    </row>
    <row r="98" spans="1:6" ht="29">
      <c r="A98" s="177" t="s">
        <v>26</v>
      </c>
      <c r="B98" s="177">
        <v>14</v>
      </c>
      <c r="C98" s="395">
        <v>22</v>
      </c>
      <c r="D98" s="395">
        <f t="shared" si="0"/>
        <v>13.875</v>
      </c>
      <c r="E98" s="395">
        <v>0.25</v>
      </c>
    </row>
    <row r="99" spans="1:6" ht="29">
      <c r="A99" s="177" t="s">
        <v>22</v>
      </c>
      <c r="B99" s="177">
        <v>13</v>
      </c>
      <c r="C99" s="395">
        <v>22</v>
      </c>
      <c r="D99" s="395">
        <f t="shared" si="0"/>
        <v>12.875</v>
      </c>
      <c r="E99" s="395">
        <v>0.25</v>
      </c>
    </row>
    <row r="100" spans="1:6">
      <c r="A100" s="177" t="s">
        <v>19</v>
      </c>
      <c r="B100" s="177">
        <v>12</v>
      </c>
      <c r="C100" s="395">
        <v>22</v>
      </c>
      <c r="D100" s="395">
        <f t="shared" si="0"/>
        <v>11.875</v>
      </c>
      <c r="E100" s="395">
        <v>0.25</v>
      </c>
    </row>
    <row r="101" spans="1:6">
      <c r="A101" s="177" t="s">
        <v>28</v>
      </c>
      <c r="B101" s="177">
        <v>11</v>
      </c>
      <c r="C101" s="395">
        <v>22</v>
      </c>
      <c r="D101" s="395">
        <f t="shared" si="0"/>
        <v>10.875</v>
      </c>
      <c r="E101" s="395">
        <v>0.25</v>
      </c>
    </row>
    <row r="102" spans="1:6">
      <c r="A102" s="177" t="s">
        <v>20</v>
      </c>
      <c r="B102" s="177">
        <v>10</v>
      </c>
      <c r="C102" s="395">
        <v>22</v>
      </c>
      <c r="D102" s="395">
        <f t="shared" si="0"/>
        <v>9.875</v>
      </c>
      <c r="E102" s="395">
        <v>0.25</v>
      </c>
    </row>
    <row r="103" spans="1:6">
      <c r="A103" s="177" t="s">
        <v>30</v>
      </c>
      <c r="B103" s="177">
        <v>9</v>
      </c>
      <c r="C103" s="395">
        <v>22</v>
      </c>
      <c r="D103" s="395">
        <f t="shared" si="0"/>
        <v>8.875</v>
      </c>
      <c r="E103" s="395">
        <v>0.25</v>
      </c>
    </row>
    <row r="104" spans="1:6">
      <c r="A104" s="177" t="s">
        <v>23</v>
      </c>
      <c r="B104" s="177">
        <v>8</v>
      </c>
      <c r="C104" s="395">
        <v>22</v>
      </c>
      <c r="D104" s="395">
        <f t="shared" si="0"/>
        <v>7.875</v>
      </c>
      <c r="E104" s="395">
        <v>0.25</v>
      </c>
    </row>
    <row r="105" spans="1:6" ht="29">
      <c r="A105" s="177" t="s">
        <v>25</v>
      </c>
      <c r="B105" s="177">
        <v>7</v>
      </c>
      <c r="C105" s="395">
        <v>22</v>
      </c>
      <c r="D105" s="395">
        <f t="shared" si="0"/>
        <v>6.875</v>
      </c>
      <c r="E105" s="395">
        <v>0.25</v>
      </c>
    </row>
    <row r="106" spans="1:6">
      <c r="A106" s="177" t="s">
        <v>33</v>
      </c>
      <c r="B106" s="177">
        <v>6</v>
      </c>
      <c r="C106" s="395">
        <v>22</v>
      </c>
      <c r="D106" s="395">
        <f t="shared" si="0"/>
        <v>5.875</v>
      </c>
      <c r="E106" s="395">
        <v>0.25</v>
      </c>
    </row>
    <row r="107" spans="1:6" ht="29">
      <c r="A107" s="177" t="s">
        <v>24</v>
      </c>
      <c r="B107" s="177">
        <v>5</v>
      </c>
      <c r="C107" s="395">
        <v>22</v>
      </c>
      <c r="D107" s="395">
        <f t="shared" si="0"/>
        <v>4.875</v>
      </c>
      <c r="E107" s="395">
        <v>0.25</v>
      </c>
    </row>
    <row r="108" spans="1:6" ht="29">
      <c r="A108" s="177" t="s">
        <v>119</v>
      </c>
      <c r="B108" s="177">
        <v>4</v>
      </c>
      <c r="C108" s="395">
        <v>22</v>
      </c>
      <c r="D108" s="395">
        <f t="shared" si="0"/>
        <v>3.875</v>
      </c>
      <c r="E108" s="395">
        <v>0.25</v>
      </c>
    </row>
    <row r="109" spans="1:6">
      <c r="A109" s="177" t="s">
        <v>36</v>
      </c>
      <c r="B109" s="177">
        <v>3</v>
      </c>
      <c r="C109" s="395">
        <v>22</v>
      </c>
      <c r="D109" s="395">
        <f t="shared" si="0"/>
        <v>2.875</v>
      </c>
      <c r="E109" s="395">
        <v>0.25</v>
      </c>
    </row>
    <row r="110" spans="1:6">
      <c r="A110" s="177" t="s">
        <v>27</v>
      </c>
      <c r="B110" s="177">
        <v>2</v>
      </c>
      <c r="C110" s="395">
        <v>22</v>
      </c>
      <c r="D110" s="395">
        <f t="shared" si="0"/>
        <v>1.875</v>
      </c>
      <c r="E110" s="395">
        <v>0.25</v>
      </c>
    </row>
    <row r="111" spans="1:6">
      <c r="A111" s="177" t="s">
        <v>21</v>
      </c>
      <c r="B111" s="177">
        <v>1</v>
      </c>
      <c r="C111" s="395">
        <v>22</v>
      </c>
      <c r="D111" s="395">
        <f t="shared" si="0"/>
        <v>0.875</v>
      </c>
      <c r="E111" s="395">
        <v>0.25</v>
      </c>
    </row>
    <row r="112" spans="1:6">
      <c r="A112" s="330"/>
      <c r="B112" s="129"/>
      <c r="C112" s="129"/>
      <c r="D112" s="395"/>
      <c r="E112" s="129"/>
      <c r="F112" s="27"/>
    </row>
    <row r="113" spans="1:6">
      <c r="A113" s="395" t="s">
        <v>36</v>
      </c>
      <c r="B113" s="4">
        <v>21</v>
      </c>
      <c r="C113" s="4">
        <v>22</v>
      </c>
      <c r="D113" s="4">
        <v>20.875</v>
      </c>
      <c r="E113" s="4">
        <v>0.25</v>
      </c>
      <c r="F113" s="395">
        <v>8.4</v>
      </c>
    </row>
    <row r="114" spans="1:6">
      <c r="A114" s="395" t="s">
        <v>33</v>
      </c>
      <c r="B114" s="4">
        <v>20</v>
      </c>
      <c r="C114" s="4">
        <v>22</v>
      </c>
      <c r="D114" s="4">
        <v>19.875</v>
      </c>
      <c r="E114" s="4">
        <v>0.25</v>
      </c>
    </row>
    <row r="115" spans="1:6">
      <c r="A115" s="395" t="s">
        <v>23</v>
      </c>
      <c r="B115" s="4">
        <v>19</v>
      </c>
      <c r="C115" s="4">
        <v>22</v>
      </c>
      <c r="D115" s="4">
        <v>18.875</v>
      </c>
      <c r="E115" s="4">
        <v>0.25</v>
      </c>
    </row>
    <row r="116" spans="1:6">
      <c r="A116" s="395" t="s">
        <v>28</v>
      </c>
      <c r="B116" s="4">
        <v>18</v>
      </c>
      <c r="C116" s="4">
        <v>22</v>
      </c>
      <c r="D116" s="4">
        <v>17.875</v>
      </c>
      <c r="E116" s="4">
        <v>0.25</v>
      </c>
    </row>
    <row r="117" spans="1:6">
      <c r="A117" s="395" t="s">
        <v>37</v>
      </c>
      <c r="B117" s="4">
        <v>17</v>
      </c>
      <c r="C117" s="4">
        <v>22</v>
      </c>
      <c r="D117" s="4">
        <v>16.875</v>
      </c>
      <c r="E117" s="4">
        <v>0.25</v>
      </c>
    </row>
    <row r="118" spans="1:6">
      <c r="A118" s="395" t="s">
        <v>29</v>
      </c>
      <c r="B118" s="4">
        <v>16</v>
      </c>
      <c r="C118" s="4">
        <v>22</v>
      </c>
      <c r="D118" s="4">
        <v>15.875</v>
      </c>
      <c r="E118" s="4">
        <v>0.25</v>
      </c>
    </row>
    <row r="119" spans="1:6">
      <c r="A119" s="395" t="s">
        <v>25</v>
      </c>
      <c r="B119" s="4">
        <v>15</v>
      </c>
      <c r="C119" s="4">
        <v>22</v>
      </c>
      <c r="D119" s="4">
        <v>14.875</v>
      </c>
      <c r="E119" s="4">
        <v>0.25</v>
      </c>
    </row>
    <row r="120" spans="1:6">
      <c r="A120" s="395" t="s">
        <v>20</v>
      </c>
      <c r="B120" s="4">
        <v>14</v>
      </c>
      <c r="C120" s="4">
        <v>22</v>
      </c>
      <c r="D120" s="4">
        <v>13.875</v>
      </c>
      <c r="E120" s="4">
        <v>0.25</v>
      </c>
    </row>
    <row r="121" spans="1:6">
      <c r="A121" s="395" t="s">
        <v>30</v>
      </c>
      <c r="B121" s="4">
        <v>13</v>
      </c>
      <c r="C121" s="4">
        <v>22</v>
      </c>
      <c r="D121" s="4">
        <v>12.875</v>
      </c>
      <c r="E121" s="4">
        <v>0.25</v>
      </c>
    </row>
    <row r="122" spans="1:6">
      <c r="A122" s="395" t="s">
        <v>19</v>
      </c>
      <c r="B122" s="4">
        <v>12</v>
      </c>
      <c r="C122" s="4">
        <v>22</v>
      </c>
      <c r="D122" s="4">
        <v>11.875</v>
      </c>
      <c r="E122" s="4">
        <v>0.25</v>
      </c>
    </row>
    <row r="123" spans="1:6">
      <c r="A123" s="395" t="s">
        <v>24</v>
      </c>
      <c r="B123" s="4">
        <v>11</v>
      </c>
      <c r="C123" s="4">
        <v>22</v>
      </c>
      <c r="D123" s="4">
        <v>10.875</v>
      </c>
      <c r="E123" s="4">
        <v>0.25</v>
      </c>
    </row>
    <row r="124" spans="1:6">
      <c r="A124" s="395" t="s">
        <v>32</v>
      </c>
      <c r="B124" s="4">
        <v>10</v>
      </c>
      <c r="C124" s="4">
        <v>22</v>
      </c>
      <c r="D124" s="4">
        <v>9.875</v>
      </c>
      <c r="E124" s="4">
        <v>0.25</v>
      </c>
    </row>
    <row r="125" spans="1:6">
      <c r="A125" s="395" t="s">
        <v>22</v>
      </c>
      <c r="B125" s="4">
        <v>9</v>
      </c>
      <c r="C125" s="4">
        <v>22</v>
      </c>
      <c r="D125" s="4">
        <v>8.875</v>
      </c>
      <c r="E125" s="4">
        <v>0.25</v>
      </c>
    </row>
    <row r="126" spans="1:6">
      <c r="A126" s="395" t="s">
        <v>31</v>
      </c>
      <c r="B126" s="4">
        <v>8</v>
      </c>
      <c r="C126" s="4">
        <v>22</v>
      </c>
      <c r="D126" s="4">
        <v>7.875</v>
      </c>
      <c r="E126" s="4">
        <v>0.25</v>
      </c>
    </row>
    <row r="127" spans="1:6">
      <c r="A127" s="395" t="s">
        <v>27</v>
      </c>
      <c r="B127" s="4">
        <v>7</v>
      </c>
      <c r="C127" s="4">
        <v>22</v>
      </c>
      <c r="D127" s="4">
        <v>6.875</v>
      </c>
      <c r="E127" s="4">
        <v>0.25</v>
      </c>
    </row>
    <row r="128" spans="1:6">
      <c r="A128" s="395" t="s">
        <v>21</v>
      </c>
      <c r="B128" s="4">
        <v>6</v>
      </c>
      <c r="C128" s="4">
        <v>22</v>
      </c>
      <c r="D128" s="4">
        <v>5.875</v>
      </c>
      <c r="E128" s="4">
        <v>0.25</v>
      </c>
    </row>
    <row r="129" spans="1:6">
      <c r="A129" s="395" t="s">
        <v>18</v>
      </c>
      <c r="B129" s="4">
        <v>5</v>
      </c>
      <c r="C129" s="4">
        <v>22</v>
      </c>
      <c r="D129" s="4">
        <v>4.875</v>
      </c>
      <c r="E129" s="4">
        <v>0.25</v>
      </c>
    </row>
    <row r="130" spans="1:6">
      <c r="A130" s="395" t="s">
        <v>26</v>
      </c>
      <c r="B130" s="4">
        <v>4</v>
      </c>
      <c r="C130" s="4">
        <v>22</v>
      </c>
      <c r="D130" s="4">
        <v>3.875</v>
      </c>
      <c r="E130" s="4">
        <v>0.25</v>
      </c>
    </row>
    <row r="131" spans="1:6">
      <c r="A131" s="395" t="s">
        <v>34</v>
      </c>
      <c r="B131" s="4">
        <v>3</v>
      </c>
      <c r="C131" s="4">
        <v>22</v>
      </c>
      <c r="D131" s="4">
        <v>2.875</v>
      </c>
      <c r="E131" s="4">
        <v>0.25</v>
      </c>
    </row>
    <row r="132" spans="1:6">
      <c r="A132" s="395" t="s">
        <v>35</v>
      </c>
      <c r="B132" s="4">
        <v>2</v>
      </c>
      <c r="C132" s="4">
        <v>22</v>
      </c>
      <c r="D132" s="4">
        <v>1.875</v>
      </c>
      <c r="E132" s="4">
        <v>0.25</v>
      </c>
    </row>
    <row r="133" spans="1:6">
      <c r="A133" s="395" t="s">
        <v>38</v>
      </c>
      <c r="B133" s="4">
        <v>1</v>
      </c>
      <c r="C133" s="4">
        <v>22</v>
      </c>
      <c r="D133" s="4">
        <v>0.875</v>
      </c>
      <c r="E133" s="4">
        <v>0.25</v>
      </c>
    </row>
    <row r="135" spans="1:6">
      <c r="A135" s="395" t="s">
        <v>21</v>
      </c>
      <c r="B135" s="4">
        <v>21</v>
      </c>
      <c r="C135" s="4">
        <v>22</v>
      </c>
      <c r="D135" s="4">
        <v>20.875</v>
      </c>
      <c r="E135" s="4">
        <v>0.25</v>
      </c>
      <c r="F135" s="395">
        <v>9.1</v>
      </c>
    </row>
    <row r="136" spans="1:6">
      <c r="A136" s="395" t="s">
        <v>119</v>
      </c>
      <c r="B136" s="4">
        <v>20</v>
      </c>
      <c r="C136" s="4">
        <v>22</v>
      </c>
      <c r="D136" s="4">
        <v>19.875</v>
      </c>
      <c r="E136" s="4">
        <v>0.25</v>
      </c>
    </row>
    <row r="137" spans="1:6">
      <c r="A137" s="395" t="s">
        <v>27</v>
      </c>
      <c r="B137" s="4">
        <v>19</v>
      </c>
      <c r="C137" s="4">
        <v>22</v>
      </c>
      <c r="D137" s="4">
        <v>18.875</v>
      </c>
      <c r="E137" s="4">
        <v>0.25</v>
      </c>
    </row>
    <row r="138" spans="1:6">
      <c r="A138" s="395" t="s">
        <v>31</v>
      </c>
      <c r="B138" s="4">
        <v>18</v>
      </c>
      <c r="C138" s="4">
        <v>22</v>
      </c>
      <c r="D138" s="4">
        <v>17.875</v>
      </c>
      <c r="E138" s="4">
        <v>0.25</v>
      </c>
    </row>
    <row r="139" spans="1:6">
      <c r="A139" s="395" t="s">
        <v>34</v>
      </c>
      <c r="B139" s="4">
        <v>17</v>
      </c>
      <c r="C139" s="4">
        <v>22</v>
      </c>
      <c r="D139" s="4">
        <v>16.875</v>
      </c>
      <c r="E139" s="4">
        <v>0.25</v>
      </c>
    </row>
    <row r="140" spans="1:6">
      <c r="A140" s="395" t="s">
        <v>32</v>
      </c>
      <c r="B140" s="4">
        <v>16</v>
      </c>
      <c r="C140" s="4">
        <v>22</v>
      </c>
      <c r="D140" s="4">
        <v>15.875</v>
      </c>
      <c r="E140" s="4">
        <v>0.25</v>
      </c>
    </row>
    <row r="141" spans="1:6">
      <c r="A141" s="395" t="s">
        <v>38</v>
      </c>
      <c r="B141" s="4">
        <v>15</v>
      </c>
      <c r="C141" s="4">
        <v>22</v>
      </c>
      <c r="D141" s="4">
        <v>14.875</v>
      </c>
      <c r="E141" s="4">
        <v>0.25</v>
      </c>
    </row>
    <row r="142" spans="1:6">
      <c r="A142" s="395" t="s">
        <v>30</v>
      </c>
      <c r="B142" s="4">
        <v>14</v>
      </c>
      <c r="C142" s="4">
        <v>22</v>
      </c>
      <c r="D142" s="4">
        <v>13.875</v>
      </c>
      <c r="E142" s="4">
        <v>0.25</v>
      </c>
    </row>
    <row r="143" spans="1:6">
      <c r="A143" s="395" t="s">
        <v>22</v>
      </c>
      <c r="B143" s="4">
        <v>13</v>
      </c>
      <c r="C143" s="4">
        <v>22</v>
      </c>
      <c r="D143" s="4">
        <v>12.875</v>
      </c>
      <c r="E143" s="4">
        <v>0.25</v>
      </c>
    </row>
    <row r="144" spans="1:6">
      <c r="A144" s="395" t="s">
        <v>35</v>
      </c>
      <c r="B144" s="4">
        <v>12</v>
      </c>
      <c r="C144" s="4">
        <v>22</v>
      </c>
      <c r="D144" s="4">
        <v>11.875</v>
      </c>
      <c r="E144" s="4">
        <v>0.25</v>
      </c>
    </row>
    <row r="145" spans="1:6">
      <c r="A145" s="395" t="s">
        <v>23</v>
      </c>
      <c r="B145" s="4">
        <v>11</v>
      </c>
      <c r="C145" s="4">
        <v>22</v>
      </c>
      <c r="D145" s="4">
        <v>10.875</v>
      </c>
      <c r="E145" s="4">
        <v>0.25</v>
      </c>
    </row>
    <row r="146" spans="1:6">
      <c r="A146" s="395" t="s">
        <v>24</v>
      </c>
      <c r="B146" s="4">
        <v>10</v>
      </c>
      <c r="C146" s="4">
        <v>22</v>
      </c>
      <c r="D146" s="4">
        <v>9.875</v>
      </c>
      <c r="E146" s="4">
        <v>0.25</v>
      </c>
    </row>
    <row r="147" spans="1:6">
      <c r="A147" s="395" t="s">
        <v>19</v>
      </c>
      <c r="B147" s="4">
        <v>9</v>
      </c>
      <c r="C147" s="4">
        <v>22</v>
      </c>
      <c r="D147" s="4">
        <v>8.875</v>
      </c>
      <c r="E147" s="4">
        <v>0.25</v>
      </c>
    </row>
    <row r="148" spans="1:6">
      <c r="A148" s="395" t="s">
        <v>29</v>
      </c>
      <c r="B148" s="4">
        <v>8</v>
      </c>
      <c r="C148" s="4">
        <v>22</v>
      </c>
      <c r="D148" s="4">
        <v>7.875</v>
      </c>
      <c r="E148" s="4">
        <v>0.25</v>
      </c>
    </row>
    <row r="149" spans="1:6">
      <c r="A149" s="395" t="s">
        <v>36</v>
      </c>
      <c r="B149" s="4">
        <v>7</v>
      </c>
      <c r="C149" s="4">
        <v>22</v>
      </c>
      <c r="D149" s="4">
        <v>6.875</v>
      </c>
      <c r="E149" s="4">
        <v>0.25</v>
      </c>
    </row>
    <row r="150" spans="1:6">
      <c r="A150" s="395" t="s">
        <v>25</v>
      </c>
      <c r="B150" s="4">
        <v>6</v>
      </c>
      <c r="C150" s="4">
        <v>22</v>
      </c>
      <c r="D150" s="4">
        <v>5.875</v>
      </c>
      <c r="E150" s="4">
        <v>0.25</v>
      </c>
    </row>
    <row r="151" spans="1:6">
      <c r="A151" s="395" t="s">
        <v>26</v>
      </c>
      <c r="B151" s="4">
        <v>5</v>
      </c>
      <c r="C151" s="4">
        <v>22</v>
      </c>
      <c r="D151" s="4">
        <v>4.875</v>
      </c>
      <c r="E151" s="4">
        <v>0.25</v>
      </c>
    </row>
    <row r="152" spans="1:6">
      <c r="A152" s="395" t="s">
        <v>33</v>
      </c>
      <c r="B152" s="4">
        <v>4</v>
      </c>
      <c r="C152" s="4">
        <v>22</v>
      </c>
      <c r="D152" s="4">
        <v>3.875</v>
      </c>
      <c r="E152" s="4">
        <v>0.25</v>
      </c>
    </row>
    <row r="153" spans="1:6">
      <c r="A153" s="395" t="s">
        <v>20</v>
      </c>
      <c r="B153" s="4">
        <v>3</v>
      </c>
      <c r="C153" s="4">
        <v>22</v>
      </c>
      <c r="D153" s="4">
        <v>2.875</v>
      </c>
      <c r="E153" s="4">
        <v>0.25</v>
      </c>
    </row>
    <row r="154" spans="1:6">
      <c r="A154" s="395" t="s">
        <v>28</v>
      </c>
      <c r="B154" s="4">
        <v>2</v>
      </c>
      <c r="C154" s="4">
        <v>22</v>
      </c>
      <c r="D154" s="4">
        <v>1.875</v>
      </c>
      <c r="E154" s="4">
        <v>0.25</v>
      </c>
    </row>
    <row r="155" spans="1:6">
      <c r="A155" s="395" t="s">
        <v>650</v>
      </c>
      <c r="B155" s="4">
        <v>1</v>
      </c>
      <c r="C155" s="4">
        <v>22</v>
      </c>
      <c r="D155" s="4">
        <v>0.875</v>
      </c>
      <c r="E155" s="4">
        <v>0.25</v>
      </c>
    </row>
    <row r="157" spans="1:6">
      <c r="A157" s="395" t="s">
        <v>18</v>
      </c>
      <c r="B157" s="4">
        <v>21</v>
      </c>
      <c r="C157" s="4">
        <v>22</v>
      </c>
      <c r="D157" s="4">
        <v>20.875</v>
      </c>
      <c r="E157" s="4">
        <v>0.25</v>
      </c>
      <c r="F157" s="395">
        <v>9.4</v>
      </c>
    </row>
    <row r="158" spans="1:6">
      <c r="A158" s="395" t="s">
        <v>21</v>
      </c>
      <c r="B158" s="4">
        <v>20</v>
      </c>
      <c r="C158" s="4">
        <v>22</v>
      </c>
      <c r="D158" s="4">
        <v>19.875</v>
      </c>
      <c r="E158" s="4">
        <v>0.25</v>
      </c>
    </row>
    <row r="159" spans="1:6">
      <c r="A159" s="395" t="s">
        <v>27</v>
      </c>
      <c r="B159" s="4">
        <v>19</v>
      </c>
      <c r="C159" s="4">
        <v>22</v>
      </c>
      <c r="D159" s="4">
        <v>18.875</v>
      </c>
      <c r="E159" s="4">
        <v>0.25</v>
      </c>
    </row>
    <row r="160" spans="1:6">
      <c r="A160" s="395" t="s">
        <v>34</v>
      </c>
      <c r="B160" s="4">
        <v>18</v>
      </c>
      <c r="C160" s="4">
        <v>22</v>
      </c>
      <c r="D160" s="4">
        <v>17.875</v>
      </c>
      <c r="E160" s="4">
        <v>0.25</v>
      </c>
    </row>
    <row r="161" spans="1:5">
      <c r="A161" s="395" t="s">
        <v>31</v>
      </c>
      <c r="B161" s="4">
        <v>17</v>
      </c>
      <c r="C161" s="4">
        <v>22</v>
      </c>
      <c r="D161" s="4">
        <v>16.875</v>
      </c>
      <c r="E161" s="4">
        <v>0.25</v>
      </c>
    </row>
    <row r="162" spans="1:5">
      <c r="A162" s="395" t="s">
        <v>20</v>
      </c>
      <c r="B162" s="4">
        <v>16</v>
      </c>
      <c r="C162" s="4">
        <v>22</v>
      </c>
      <c r="D162" s="4">
        <v>15.875</v>
      </c>
      <c r="E162" s="4">
        <v>0.25</v>
      </c>
    </row>
    <row r="163" spans="1:5">
      <c r="A163" s="395" t="s">
        <v>19</v>
      </c>
      <c r="B163" s="4">
        <v>15</v>
      </c>
      <c r="C163" s="4">
        <v>22</v>
      </c>
      <c r="D163" s="4">
        <v>14.875</v>
      </c>
      <c r="E163" s="4">
        <v>0.25</v>
      </c>
    </row>
    <row r="164" spans="1:5">
      <c r="A164" s="395" t="s">
        <v>26</v>
      </c>
      <c r="B164" s="4">
        <v>14</v>
      </c>
      <c r="C164" s="4">
        <v>22</v>
      </c>
      <c r="D164" s="4">
        <v>13.875</v>
      </c>
      <c r="E164" s="4">
        <v>0.25</v>
      </c>
    </row>
    <row r="165" spans="1:5">
      <c r="A165" s="395" t="s">
        <v>38</v>
      </c>
      <c r="B165" s="4">
        <v>13</v>
      </c>
      <c r="C165" s="4">
        <v>22</v>
      </c>
      <c r="D165" s="4">
        <v>12.875</v>
      </c>
      <c r="E165" s="4">
        <v>0.25</v>
      </c>
    </row>
    <row r="166" spans="1:5">
      <c r="A166" s="395" t="s">
        <v>22</v>
      </c>
      <c r="B166" s="4">
        <v>12</v>
      </c>
      <c r="C166" s="4">
        <v>22</v>
      </c>
      <c r="D166" s="4">
        <v>11.875</v>
      </c>
      <c r="E166" s="4">
        <v>0.25</v>
      </c>
    </row>
    <row r="167" spans="1:5">
      <c r="A167" s="395" t="s">
        <v>35</v>
      </c>
      <c r="B167" s="4">
        <v>11</v>
      </c>
      <c r="C167" s="4">
        <v>22</v>
      </c>
      <c r="D167" s="4">
        <v>10.875</v>
      </c>
      <c r="E167" s="4">
        <v>0.25</v>
      </c>
    </row>
    <row r="168" spans="1:5">
      <c r="A168" s="395" t="s">
        <v>24</v>
      </c>
      <c r="B168" s="4">
        <v>10</v>
      </c>
      <c r="C168" s="4">
        <v>22</v>
      </c>
      <c r="D168" s="4">
        <v>9.875</v>
      </c>
      <c r="E168" s="4">
        <v>0.25</v>
      </c>
    </row>
    <row r="169" spans="1:5">
      <c r="A169" s="395" t="s">
        <v>29</v>
      </c>
      <c r="B169" s="4">
        <v>9</v>
      </c>
      <c r="C169" s="4">
        <v>22</v>
      </c>
      <c r="D169" s="4">
        <v>8.875</v>
      </c>
      <c r="E169" s="4">
        <v>0.25</v>
      </c>
    </row>
    <row r="170" spans="1:5">
      <c r="A170" s="395" t="s">
        <v>23</v>
      </c>
      <c r="B170" s="4">
        <v>8</v>
      </c>
      <c r="C170" s="4">
        <v>22</v>
      </c>
      <c r="D170" s="4">
        <v>7.875</v>
      </c>
      <c r="E170" s="4">
        <v>0.25</v>
      </c>
    </row>
    <row r="171" spans="1:5">
      <c r="A171" s="395" t="s">
        <v>28</v>
      </c>
      <c r="B171" s="4">
        <v>7</v>
      </c>
      <c r="C171" s="4">
        <v>22</v>
      </c>
      <c r="D171" s="4">
        <v>6.875</v>
      </c>
      <c r="E171" s="4">
        <v>0.25</v>
      </c>
    </row>
    <row r="172" spans="1:5">
      <c r="A172" s="395" t="s">
        <v>25</v>
      </c>
      <c r="B172" s="4">
        <v>6</v>
      </c>
      <c r="C172" s="4">
        <v>22</v>
      </c>
      <c r="D172" s="4">
        <v>5.875</v>
      </c>
      <c r="E172" s="4">
        <v>0.25</v>
      </c>
    </row>
    <row r="173" spans="1:5">
      <c r="A173" s="395" t="s">
        <v>32</v>
      </c>
      <c r="B173" s="4">
        <v>5</v>
      </c>
      <c r="C173" s="4">
        <v>22</v>
      </c>
      <c r="D173" s="4">
        <v>4.875</v>
      </c>
      <c r="E173" s="4">
        <v>0.25</v>
      </c>
    </row>
    <row r="174" spans="1:5">
      <c r="A174" s="395" t="s">
        <v>37</v>
      </c>
      <c r="B174" s="4">
        <v>4</v>
      </c>
      <c r="C174" s="4">
        <v>22</v>
      </c>
      <c r="D174" s="4">
        <v>3.875</v>
      </c>
      <c r="E174" s="4">
        <v>0.25</v>
      </c>
    </row>
    <row r="175" spans="1:5">
      <c r="A175" s="395" t="s">
        <v>30</v>
      </c>
      <c r="B175" s="4">
        <v>3</v>
      </c>
      <c r="C175" s="4">
        <v>22</v>
      </c>
      <c r="D175" s="4">
        <v>2.875</v>
      </c>
      <c r="E175" s="4">
        <v>0.25</v>
      </c>
    </row>
    <row r="176" spans="1:5">
      <c r="A176" s="395" t="s">
        <v>36</v>
      </c>
      <c r="B176" s="4">
        <v>2</v>
      </c>
      <c r="C176" s="4">
        <v>22</v>
      </c>
      <c r="D176" s="4">
        <v>1.875</v>
      </c>
      <c r="E176" s="4">
        <v>0.25</v>
      </c>
    </row>
    <row r="177" spans="1:6">
      <c r="A177" s="395" t="s">
        <v>33</v>
      </c>
      <c r="B177" s="4">
        <v>1</v>
      </c>
      <c r="C177" s="4">
        <v>22</v>
      </c>
      <c r="D177" s="4">
        <v>0.875</v>
      </c>
      <c r="E177" s="4">
        <v>0.25</v>
      </c>
    </row>
    <row r="179" spans="1:6">
      <c r="A179" s="395" t="s">
        <v>34</v>
      </c>
      <c r="B179" s="4">
        <v>21</v>
      </c>
      <c r="C179" s="4">
        <v>22</v>
      </c>
      <c r="D179" s="4">
        <v>20.875</v>
      </c>
      <c r="E179" s="4">
        <v>0.25</v>
      </c>
      <c r="F179" s="395">
        <v>9.5</v>
      </c>
    </row>
    <row r="180" spans="1:6">
      <c r="A180" s="395" t="s">
        <v>31</v>
      </c>
      <c r="B180" s="4">
        <v>20</v>
      </c>
      <c r="C180" s="4">
        <v>22</v>
      </c>
      <c r="D180" s="4">
        <v>19.875</v>
      </c>
      <c r="E180" s="4">
        <v>0.25</v>
      </c>
    </row>
    <row r="181" spans="1:6">
      <c r="A181" s="395" t="s">
        <v>26</v>
      </c>
      <c r="B181" s="4">
        <v>19</v>
      </c>
      <c r="C181" s="4">
        <v>22</v>
      </c>
      <c r="D181" s="4">
        <v>18.875</v>
      </c>
      <c r="E181" s="4">
        <v>0.25</v>
      </c>
    </row>
    <row r="182" spans="1:6">
      <c r="A182" s="395" t="s">
        <v>25</v>
      </c>
      <c r="B182" s="4">
        <v>18</v>
      </c>
      <c r="C182" s="4">
        <v>22</v>
      </c>
      <c r="D182" s="4">
        <v>17.875</v>
      </c>
      <c r="E182" s="4">
        <v>0.25</v>
      </c>
    </row>
    <row r="183" spans="1:6">
      <c r="A183" s="395" t="s">
        <v>38</v>
      </c>
      <c r="B183" s="4">
        <v>17</v>
      </c>
      <c r="C183" s="4">
        <v>22</v>
      </c>
      <c r="D183" s="4">
        <v>16.875</v>
      </c>
      <c r="E183" s="4">
        <v>0.25</v>
      </c>
    </row>
    <row r="184" spans="1:6">
      <c r="A184" s="395" t="s">
        <v>20</v>
      </c>
      <c r="B184" s="4">
        <v>16</v>
      </c>
      <c r="C184" s="4">
        <v>22</v>
      </c>
      <c r="D184" s="4">
        <v>15.875</v>
      </c>
      <c r="E184" s="4">
        <v>0.25</v>
      </c>
    </row>
    <row r="185" spans="1:6">
      <c r="A185" s="395" t="s">
        <v>22</v>
      </c>
      <c r="B185" s="4">
        <v>15</v>
      </c>
      <c r="C185" s="4">
        <v>22</v>
      </c>
      <c r="D185" s="4">
        <v>14.875</v>
      </c>
      <c r="E185" s="4">
        <v>0.25</v>
      </c>
    </row>
    <row r="186" spans="1:6">
      <c r="A186" s="395" t="s">
        <v>23</v>
      </c>
      <c r="B186" s="4">
        <v>14</v>
      </c>
      <c r="C186" s="4">
        <v>22</v>
      </c>
      <c r="D186" s="4">
        <v>13.875</v>
      </c>
      <c r="E186" s="4">
        <v>0.25</v>
      </c>
    </row>
    <row r="187" spans="1:6">
      <c r="A187" s="395" t="s">
        <v>32</v>
      </c>
      <c r="B187" s="4">
        <v>13</v>
      </c>
      <c r="C187" s="4">
        <v>22</v>
      </c>
      <c r="D187" s="4">
        <v>12.875</v>
      </c>
      <c r="E187" s="4">
        <v>0.25</v>
      </c>
    </row>
    <row r="188" spans="1:6">
      <c r="A188" s="395" t="s">
        <v>37</v>
      </c>
      <c r="B188" s="4">
        <v>12</v>
      </c>
      <c r="C188" s="4">
        <v>22</v>
      </c>
      <c r="D188" s="4">
        <v>11.875</v>
      </c>
      <c r="E188" s="4">
        <v>0.25</v>
      </c>
    </row>
    <row r="189" spans="1:6">
      <c r="A189" s="395" t="s">
        <v>33</v>
      </c>
      <c r="B189" s="4">
        <v>11</v>
      </c>
      <c r="C189" s="4">
        <v>22</v>
      </c>
      <c r="D189" s="4">
        <v>10.875</v>
      </c>
      <c r="E189" s="4">
        <v>0.25</v>
      </c>
    </row>
    <row r="190" spans="1:6">
      <c r="A190" s="395" t="s">
        <v>27</v>
      </c>
      <c r="B190" s="4">
        <v>10</v>
      </c>
      <c r="C190" s="4">
        <v>22</v>
      </c>
      <c r="D190" s="4">
        <v>9.875</v>
      </c>
      <c r="E190" s="4">
        <v>0.25</v>
      </c>
    </row>
    <row r="191" spans="1:6">
      <c r="A191" s="395" t="s">
        <v>21</v>
      </c>
      <c r="B191" s="4">
        <v>9</v>
      </c>
      <c r="C191" s="4">
        <v>22</v>
      </c>
      <c r="D191" s="4">
        <v>8.875</v>
      </c>
      <c r="E191" s="4">
        <v>0.25</v>
      </c>
    </row>
    <row r="192" spans="1:6">
      <c r="A192" s="395" t="s">
        <v>35</v>
      </c>
      <c r="B192" s="4">
        <v>8</v>
      </c>
      <c r="C192" s="4">
        <v>22</v>
      </c>
      <c r="D192" s="4">
        <v>7.875</v>
      </c>
      <c r="E192" s="4">
        <v>0.25</v>
      </c>
    </row>
    <row r="193" spans="1:6">
      <c r="A193" s="395" t="s">
        <v>36</v>
      </c>
      <c r="B193" s="4">
        <v>7</v>
      </c>
      <c r="C193" s="4">
        <v>22</v>
      </c>
      <c r="D193" s="4">
        <v>6.875</v>
      </c>
      <c r="E193" s="4">
        <v>0.25</v>
      </c>
    </row>
    <row r="194" spans="1:6">
      <c r="A194" s="395" t="s">
        <v>28</v>
      </c>
      <c r="B194" s="4">
        <v>6</v>
      </c>
      <c r="C194" s="4">
        <v>22</v>
      </c>
      <c r="D194" s="4">
        <v>5.875</v>
      </c>
      <c r="E194" s="4">
        <v>0.25</v>
      </c>
    </row>
    <row r="195" spans="1:6">
      <c r="A195" s="395" t="s">
        <v>19</v>
      </c>
      <c r="B195" s="4">
        <v>5</v>
      </c>
      <c r="C195" s="4">
        <v>22</v>
      </c>
      <c r="D195" s="4">
        <v>4.875</v>
      </c>
      <c r="E195" s="4">
        <v>0.25</v>
      </c>
    </row>
    <row r="196" spans="1:6">
      <c r="A196" s="395" t="s">
        <v>18</v>
      </c>
      <c r="B196" s="4">
        <v>4</v>
      </c>
      <c r="C196" s="4">
        <v>22</v>
      </c>
      <c r="D196" s="4">
        <v>3.875</v>
      </c>
      <c r="E196" s="4">
        <v>0.25</v>
      </c>
    </row>
    <row r="197" spans="1:6">
      <c r="A197" s="395" t="s">
        <v>24</v>
      </c>
      <c r="B197" s="4">
        <v>3</v>
      </c>
      <c r="C197" s="4">
        <v>22</v>
      </c>
      <c r="D197" s="4">
        <v>2.875</v>
      </c>
      <c r="E197" s="4">
        <v>0.25</v>
      </c>
    </row>
    <row r="198" spans="1:6">
      <c r="A198" s="395" t="s">
        <v>29</v>
      </c>
      <c r="B198" s="4">
        <v>2</v>
      </c>
      <c r="C198" s="4">
        <v>22</v>
      </c>
      <c r="D198" s="4">
        <v>1.875</v>
      </c>
      <c r="E198" s="4">
        <v>0.25</v>
      </c>
    </row>
    <row r="199" spans="1:6">
      <c r="A199" s="395" t="s">
        <v>30</v>
      </c>
      <c r="B199" s="4">
        <v>1</v>
      </c>
      <c r="C199" s="4">
        <v>22</v>
      </c>
      <c r="D199" s="4">
        <v>0.875</v>
      </c>
      <c r="E199" s="4">
        <v>0.25</v>
      </c>
    </row>
    <row r="201" spans="1:6">
      <c r="A201" s="395" t="s">
        <v>18</v>
      </c>
      <c r="B201" s="4">
        <v>19</v>
      </c>
      <c r="C201" s="4">
        <v>22</v>
      </c>
      <c r="D201" s="4">
        <v>18.875</v>
      </c>
      <c r="E201" s="4">
        <v>0.25</v>
      </c>
      <c r="F201" s="395">
        <v>9.6999999999999993</v>
      </c>
    </row>
    <row r="202" spans="1:6" s="4" customFormat="1">
      <c r="A202" s="395" t="s">
        <v>21</v>
      </c>
      <c r="B202" s="4">
        <v>18</v>
      </c>
      <c r="C202" s="4">
        <v>22</v>
      </c>
      <c r="D202" s="4">
        <v>17.875</v>
      </c>
      <c r="E202" s="4">
        <v>0.25</v>
      </c>
      <c r="F202" s="395"/>
    </row>
    <row r="203" spans="1:6" s="4" customFormat="1">
      <c r="A203" s="395" t="s">
        <v>27</v>
      </c>
      <c r="B203" s="4">
        <v>17</v>
      </c>
      <c r="C203" s="4">
        <v>22</v>
      </c>
      <c r="D203" s="4">
        <v>16.875</v>
      </c>
      <c r="E203" s="4">
        <v>0.25</v>
      </c>
      <c r="F203" s="395"/>
    </row>
    <row r="204" spans="1:6" s="4" customFormat="1">
      <c r="A204" s="395" t="s">
        <v>38</v>
      </c>
      <c r="B204" s="4">
        <v>16</v>
      </c>
      <c r="C204" s="4">
        <v>22</v>
      </c>
      <c r="D204" s="4">
        <v>15.875</v>
      </c>
      <c r="E204" s="4">
        <v>0.25</v>
      </c>
      <c r="F204" s="395"/>
    </row>
    <row r="205" spans="1:6">
      <c r="A205" s="395" t="s">
        <v>26</v>
      </c>
      <c r="B205" s="4">
        <v>15</v>
      </c>
      <c r="C205" s="4">
        <v>22</v>
      </c>
      <c r="D205" s="4">
        <v>14.875</v>
      </c>
      <c r="E205" s="4">
        <v>0.25</v>
      </c>
    </row>
    <row r="206" spans="1:6">
      <c r="A206" s="395" t="s">
        <v>20</v>
      </c>
      <c r="B206" s="4">
        <v>14</v>
      </c>
      <c r="C206" s="4">
        <v>22</v>
      </c>
      <c r="D206" s="4">
        <v>13.875</v>
      </c>
      <c r="E206" s="4">
        <v>0.25</v>
      </c>
    </row>
    <row r="207" spans="1:6">
      <c r="A207" s="395" t="s">
        <v>19</v>
      </c>
      <c r="B207" s="4">
        <v>13</v>
      </c>
      <c r="C207" s="4">
        <v>22</v>
      </c>
      <c r="D207" s="4">
        <v>12.875</v>
      </c>
      <c r="E207" s="4">
        <v>0.25</v>
      </c>
    </row>
    <row r="208" spans="1:6">
      <c r="A208" s="395" t="s">
        <v>35</v>
      </c>
      <c r="B208" s="4">
        <v>12</v>
      </c>
      <c r="C208" s="4">
        <v>22</v>
      </c>
      <c r="D208" s="4">
        <v>11.875</v>
      </c>
      <c r="E208" s="4">
        <v>0.25</v>
      </c>
    </row>
    <row r="209" spans="1:6">
      <c r="A209" s="395" t="s">
        <v>24</v>
      </c>
      <c r="B209" s="4">
        <v>11</v>
      </c>
      <c r="C209" s="4">
        <v>22</v>
      </c>
      <c r="D209" s="4">
        <v>10.875</v>
      </c>
      <c r="E209" s="4">
        <v>0.25</v>
      </c>
    </row>
    <row r="210" spans="1:6">
      <c r="A210" s="395" t="s">
        <v>22</v>
      </c>
      <c r="B210" s="4">
        <v>10</v>
      </c>
      <c r="C210" s="4">
        <v>22</v>
      </c>
      <c r="D210" s="4">
        <v>9.875</v>
      </c>
      <c r="E210" s="4">
        <v>0.25</v>
      </c>
    </row>
    <row r="211" spans="1:6">
      <c r="A211" s="395" t="s">
        <v>23</v>
      </c>
      <c r="B211" s="4">
        <v>9</v>
      </c>
      <c r="C211" s="4">
        <v>22</v>
      </c>
      <c r="D211" s="4">
        <v>8.875</v>
      </c>
      <c r="E211" s="4">
        <v>0.25</v>
      </c>
    </row>
    <row r="212" spans="1:6">
      <c r="A212" s="395" t="s">
        <v>29</v>
      </c>
      <c r="B212" s="4">
        <v>8</v>
      </c>
      <c r="C212" s="4">
        <v>22</v>
      </c>
      <c r="D212" s="4">
        <v>7.875</v>
      </c>
      <c r="E212" s="4">
        <v>0.25</v>
      </c>
    </row>
    <row r="213" spans="1:6">
      <c r="A213" s="395" t="s">
        <v>32</v>
      </c>
      <c r="B213" s="4">
        <v>7</v>
      </c>
      <c r="C213" s="4">
        <v>22</v>
      </c>
      <c r="D213" s="4">
        <v>6.875</v>
      </c>
      <c r="E213" s="4">
        <v>0.25</v>
      </c>
    </row>
    <row r="214" spans="1:6">
      <c r="A214" s="395" t="s">
        <v>37</v>
      </c>
      <c r="B214" s="4">
        <v>6</v>
      </c>
      <c r="C214" s="4">
        <v>22</v>
      </c>
      <c r="D214" s="4">
        <v>5.875</v>
      </c>
      <c r="E214" s="4">
        <v>0.25</v>
      </c>
    </row>
    <row r="215" spans="1:6">
      <c r="A215" s="395" t="s">
        <v>30</v>
      </c>
      <c r="B215" s="4">
        <v>5</v>
      </c>
      <c r="C215" s="4">
        <v>22</v>
      </c>
      <c r="D215" s="4">
        <v>4.875</v>
      </c>
      <c r="E215" s="4">
        <v>0.25</v>
      </c>
    </row>
    <row r="216" spans="1:6">
      <c r="A216" s="395" t="s">
        <v>28</v>
      </c>
      <c r="B216" s="4">
        <v>4</v>
      </c>
      <c r="C216" s="4">
        <v>22</v>
      </c>
      <c r="D216" s="4">
        <v>3.875</v>
      </c>
      <c r="E216" s="4">
        <v>0.25</v>
      </c>
    </row>
    <row r="217" spans="1:6">
      <c r="A217" s="395" t="s">
        <v>36</v>
      </c>
      <c r="B217" s="4">
        <v>3</v>
      </c>
      <c r="C217" s="4">
        <v>22</v>
      </c>
      <c r="D217" s="4">
        <v>2.875</v>
      </c>
      <c r="E217" s="4">
        <v>0.25</v>
      </c>
    </row>
    <row r="218" spans="1:6">
      <c r="A218" s="395" t="s">
        <v>25</v>
      </c>
      <c r="B218" s="4">
        <v>2</v>
      </c>
      <c r="C218" s="4">
        <v>22</v>
      </c>
      <c r="D218" s="4">
        <v>1.875</v>
      </c>
      <c r="E218" s="4">
        <v>0.25</v>
      </c>
    </row>
    <row r="219" spans="1:6">
      <c r="A219" s="395" t="s">
        <v>33</v>
      </c>
      <c r="B219" s="4">
        <v>1</v>
      </c>
      <c r="C219" s="4">
        <v>22</v>
      </c>
      <c r="D219" s="4">
        <v>0.875</v>
      </c>
      <c r="E219" s="4">
        <v>0.25</v>
      </c>
    </row>
    <row r="221" spans="1:6" ht="26">
      <c r="A221" s="38" t="s">
        <v>18</v>
      </c>
      <c r="B221" s="4">
        <v>21</v>
      </c>
      <c r="C221" s="4">
        <v>22</v>
      </c>
      <c r="D221" s="4">
        <v>20.875</v>
      </c>
      <c r="E221" s="4">
        <v>0.25</v>
      </c>
      <c r="F221" s="41">
        <v>10.4</v>
      </c>
    </row>
    <row r="222" spans="1:6">
      <c r="A222" s="38" t="s">
        <v>19</v>
      </c>
      <c r="B222" s="4">
        <v>20</v>
      </c>
      <c r="C222" s="4">
        <v>22</v>
      </c>
      <c r="D222" s="4">
        <v>19.875</v>
      </c>
      <c r="E222" s="4">
        <v>0.25</v>
      </c>
      <c r="F222" s="41"/>
    </row>
    <row r="223" spans="1:6" s="70" customFormat="1">
      <c r="A223" s="38" t="s">
        <v>20</v>
      </c>
      <c r="B223" s="4">
        <v>19</v>
      </c>
      <c r="C223" s="4">
        <v>22</v>
      </c>
      <c r="D223" s="4">
        <v>18.875</v>
      </c>
      <c r="E223" s="4">
        <v>0.25</v>
      </c>
      <c r="F223" s="41"/>
    </row>
    <row r="224" spans="1:6">
      <c r="A224" s="38" t="s">
        <v>29</v>
      </c>
      <c r="B224" s="4">
        <v>18</v>
      </c>
      <c r="C224" s="4">
        <v>22</v>
      </c>
      <c r="D224" s="4">
        <v>17.875</v>
      </c>
      <c r="E224" s="4">
        <v>0.25</v>
      </c>
      <c r="F224" s="41"/>
    </row>
    <row r="225" spans="1:6" ht="26">
      <c r="A225" s="38" t="s">
        <v>22</v>
      </c>
      <c r="B225" s="4">
        <v>17</v>
      </c>
      <c r="C225" s="4">
        <v>22</v>
      </c>
      <c r="D225" s="4">
        <v>16.875</v>
      </c>
      <c r="E225" s="4">
        <v>0.25</v>
      </c>
      <c r="F225" s="41"/>
    </row>
    <row r="226" spans="1:6">
      <c r="A226" s="38" t="s">
        <v>25</v>
      </c>
      <c r="B226" s="4">
        <v>16</v>
      </c>
      <c r="C226" s="4">
        <v>22</v>
      </c>
      <c r="D226" s="4">
        <v>15.875</v>
      </c>
      <c r="E226" s="4">
        <v>0.25</v>
      </c>
      <c r="F226" s="41"/>
    </row>
    <row r="227" spans="1:6" ht="26">
      <c r="A227" s="38" t="s">
        <v>24</v>
      </c>
      <c r="B227" s="4">
        <v>15</v>
      </c>
      <c r="C227" s="4">
        <v>22</v>
      </c>
      <c r="D227" s="4">
        <v>14.875</v>
      </c>
      <c r="E227" s="4">
        <v>0.25</v>
      </c>
      <c r="F227" s="41"/>
    </row>
    <row r="228" spans="1:6">
      <c r="A228" s="198" t="s">
        <v>27</v>
      </c>
      <c r="B228" s="4">
        <v>14</v>
      </c>
      <c r="C228" s="4">
        <v>22</v>
      </c>
      <c r="D228" s="4">
        <v>13.875</v>
      </c>
      <c r="E228" s="4">
        <v>0.25</v>
      </c>
      <c r="F228" s="199"/>
    </row>
    <row r="229" spans="1:6">
      <c r="A229" s="38" t="s">
        <v>23</v>
      </c>
      <c r="B229" s="4">
        <v>13</v>
      </c>
      <c r="C229" s="4">
        <v>22</v>
      </c>
      <c r="D229" s="4">
        <v>12.875</v>
      </c>
      <c r="E229" s="4">
        <v>0.25</v>
      </c>
      <c r="F229" s="41"/>
    </row>
    <row r="230" spans="1:6" ht="26">
      <c r="A230" s="38" t="s">
        <v>40</v>
      </c>
      <c r="B230" s="4">
        <v>12</v>
      </c>
      <c r="C230" s="4">
        <v>22</v>
      </c>
      <c r="D230" s="4">
        <v>11.875</v>
      </c>
      <c r="E230" s="4">
        <v>0.25</v>
      </c>
      <c r="F230" s="41"/>
    </row>
    <row r="231" spans="1:6">
      <c r="A231" s="38" t="s">
        <v>21</v>
      </c>
      <c r="B231" s="4">
        <v>11</v>
      </c>
      <c r="C231" s="4">
        <v>22</v>
      </c>
      <c r="D231" s="4">
        <v>10.875</v>
      </c>
      <c r="E231" s="4">
        <v>0.25</v>
      </c>
      <c r="F231" s="41"/>
    </row>
    <row r="232" spans="1:6">
      <c r="A232" s="38" t="s">
        <v>30</v>
      </c>
      <c r="B232" s="4">
        <v>10</v>
      </c>
      <c r="C232" s="4">
        <v>22</v>
      </c>
      <c r="D232" s="4">
        <v>9.875</v>
      </c>
      <c r="E232" s="4">
        <v>0.25</v>
      </c>
      <c r="F232" s="41"/>
    </row>
    <row r="233" spans="1:6">
      <c r="A233" s="38" t="s">
        <v>41</v>
      </c>
      <c r="B233" s="4">
        <v>9</v>
      </c>
      <c r="C233" s="4">
        <v>22</v>
      </c>
      <c r="D233" s="4">
        <v>8.875</v>
      </c>
      <c r="E233" s="4">
        <v>0.25</v>
      </c>
      <c r="F233" s="41"/>
    </row>
    <row r="234" spans="1:6">
      <c r="A234" s="38" t="s">
        <v>28</v>
      </c>
      <c r="B234" s="4">
        <v>8</v>
      </c>
      <c r="C234" s="4">
        <v>22</v>
      </c>
      <c r="D234" s="4">
        <v>7.875</v>
      </c>
      <c r="E234" s="4">
        <v>0.25</v>
      </c>
      <c r="F234" s="41"/>
    </row>
    <row r="235" spans="1:6">
      <c r="A235" s="38" t="s">
        <v>39</v>
      </c>
      <c r="B235" s="4">
        <v>7</v>
      </c>
      <c r="C235" s="4">
        <v>22</v>
      </c>
      <c r="D235" s="4">
        <v>6.875</v>
      </c>
      <c r="E235" s="4">
        <v>0.25</v>
      </c>
      <c r="F235" s="41"/>
    </row>
    <row r="236" spans="1:6">
      <c r="A236" s="38" t="s">
        <v>34</v>
      </c>
      <c r="B236" s="4">
        <v>6</v>
      </c>
      <c r="C236" s="4">
        <v>22</v>
      </c>
      <c r="D236" s="4">
        <v>5.875</v>
      </c>
      <c r="E236" s="4">
        <v>0.25</v>
      </c>
      <c r="F236" s="41"/>
    </row>
    <row r="237" spans="1:6">
      <c r="A237" s="38" t="s">
        <v>43</v>
      </c>
      <c r="B237" s="200">
        <v>5</v>
      </c>
      <c r="C237" s="4">
        <v>22</v>
      </c>
      <c r="D237" s="4">
        <v>4.875</v>
      </c>
      <c r="E237" s="4">
        <v>0.25</v>
      </c>
      <c r="F237" s="43"/>
    </row>
    <row r="238" spans="1:6">
      <c r="A238" s="38" t="s">
        <v>37</v>
      </c>
      <c r="B238" s="4">
        <v>4</v>
      </c>
      <c r="C238" s="4">
        <v>22</v>
      </c>
      <c r="D238" s="4">
        <v>3.875</v>
      </c>
      <c r="E238" s="4">
        <v>0.25</v>
      </c>
      <c r="F238" s="41"/>
    </row>
    <row r="239" spans="1:6" ht="26">
      <c r="A239" s="38" t="s">
        <v>44</v>
      </c>
      <c r="B239" s="4">
        <v>3</v>
      </c>
      <c r="C239" s="4">
        <v>22</v>
      </c>
      <c r="D239" s="4">
        <v>2.875</v>
      </c>
      <c r="E239" s="4">
        <v>0.25</v>
      </c>
      <c r="F239" s="41"/>
    </row>
    <row r="240" spans="1:6">
      <c r="A240" s="38" t="s">
        <v>35</v>
      </c>
      <c r="B240" s="4">
        <v>2</v>
      </c>
      <c r="C240" s="4">
        <v>22</v>
      </c>
      <c r="D240" s="4">
        <v>1.875</v>
      </c>
      <c r="E240" s="4">
        <v>0.25</v>
      </c>
      <c r="F240" s="41"/>
    </row>
    <row r="241" spans="1:6">
      <c r="A241" s="38" t="s">
        <v>42</v>
      </c>
      <c r="B241" s="4">
        <v>1</v>
      </c>
      <c r="C241" s="4">
        <v>22</v>
      </c>
      <c r="D241" s="4">
        <v>0.875</v>
      </c>
      <c r="E241" s="4">
        <v>0.25</v>
      </c>
      <c r="F241" s="41"/>
    </row>
    <row r="244" spans="1:6">
      <c r="A244" s="152" t="s">
        <v>286</v>
      </c>
      <c r="B244" s="70"/>
      <c r="C244" s="70"/>
      <c r="D244" s="70"/>
      <c r="E244" s="70"/>
      <c r="F244" s="70"/>
    </row>
    <row r="245" spans="1:6">
      <c r="A245" s="4"/>
      <c r="F245" s="4"/>
    </row>
    <row r="246" spans="1:6" ht="29">
      <c r="A246" s="4"/>
      <c r="B246" s="104" t="s">
        <v>13</v>
      </c>
      <c r="C246" s="104" t="s">
        <v>14</v>
      </c>
      <c r="D246" s="104" t="s">
        <v>15</v>
      </c>
      <c r="E246" s="104" t="s">
        <v>16</v>
      </c>
      <c r="F246" s="428" t="s">
        <v>17</v>
      </c>
    </row>
    <row r="247" spans="1:6">
      <c r="A247" s="395" t="s">
        <v>18</v>
      </c>
      <c r="B247" s="178">
        <v>21</v>
      </c>
      <c r="C247" s="4">
        <v>22</v>
      </c>
      <c r="D247" s="4">
        <f t="shared" ref="D247:D267" si="1">B247-E247/2</f>
        <v>20.875</v>
      </c>
      <c r="E247" s="4">
        <v>0.25</v>
      </c>
      <c r="F247" s="395">
        <v>1.1299999999999999</v>
      </c>
    </row>
    <row r="248" spans="1:6">
      <c r="A248" s="395" t="s">
        <v>21</v>
      </c>
      <c r="B248" s="178">
        <v>20</v>
      </c>
      <c r="C248" s="4">
        <v>22</v>
      </c>
      <c r="D248" s="4">
        <f t="shared" si="1"/>
        <v>19.875</v>
      </c>
      <c r="E248" s="4">
        <v>0.25</v>
      </c>
    </row>
    <row r="249" spans="1:6">
      <c r="A249" s="395" t="s">
        <v>34</v>
      </c>
      <c r="B249" s="178">
        <v>19</v>
      </c>
      <c r="C249" s="4">
        <v>22</v>
      </c>
      <c r="D249" s="4">
        <f t="shared" si="1"/>
        <v>18.875</v>
      </c>
      <c r="E249" s="4">
        <v>0.25</v>
      </c>
    </row>
    <row r="250" spans="1:6">
      <c r="A250" s="395" t="s">
        <v>31</v>
      </c>
      <c r="B250" s="178">
        <v>18</v>
      </c>
      <c r="C250" s="4">
        <v>22</v>
      </c>
      <c r="D250" s="4">
        <f t="shared" si="1"/>
        <v>17.875</v>
      </c>
      <c r="E250" s="4">
        <v>0.25</v>
      </c>
    </row>
    <row r="251" spans="1:6">
      <c r="A251" s="395" t="s">
        <v>27</v>
      </c>
      <c r="B251" s="178">
        <v>17</v>
      </c>
      <c r="C251" s="4">
        <v>22</v>
      </c>
      <c r="D251" s="4">
        <f t="shared" si="1"/>
        <v>16.875</v>
      </c>
      <c r="E251" s="4">
        <v>0.25</v>
      </c>
    </row>
    <row r="252" spans="1:6">
      <c r="A252" s="395" t="s">
        <v>20</v>
      </c>
      <c r="B252" s="178">
        <v>16</v>
      </c>
      <c r="C252" s="4">
        <v>22</v>
      </c>
      <c r="D252" s="4">
        <f t="shared" si="1"/>
        <v>15.875</v>
      </c>
      <c r="E252" s="4">
        <v>0.25</v>
      </c>
    </row>
    <row r="253" spans="1:6">
      <c r="A253" s="395" t="s">
        <v>19</v>
      </c>
      <c r="B253" s="178">
        <v>15</v>
      </c>
      <c r="C253" s="4">
        <v>22</v>
      </c>
      <c r="D253" s="4">
        <f t="shared" si="1"/>
        <v>14.875</v>
      </c>
      <c r="E253" s="4">
        <v>0.25</v>
      </c>
    </row>
    <row r="254" spans="1:6">
      <c r="A254" s="395" t="s">
        <v>29</v>
      </c>
      <c r="B254" s="178">
        <v>14</v>
      </c>
      <c r="C254" s="4">
        <v>22</v>
      </c>
      <c r="D254" s="4">
        <f t="shared" si="1"/>
        <v>13.875</v>
      </c>
      <c r="E254" s="4">
        <v>0.25</v>
      </c>
    </row>
    <row r="255" spans="1:6">
      <c r="A255" s="395" t="s">
        <v>24</v>
      </c>
      <c r="B255" s="178">
        <v>13</v>
      </c>
      <c r="C255" s="4">
        <v>22</v>
      </c>
      <c r="D255" s="4">
        <f t="shared" si="1"/>
        <v>12.875</v>
      </c>
      <c r="E255" s="4">
        <v>0.25</v>
      </c>
    </row>
    <row r="256" spans="1:6">
      <c r="A256" s="395" t="s">
        <v>22</v>
      </c>
      <c r="B256" s="178">
        <v>12</v>
      </c>
      <c r="C256" s="4">
        <v>22</v>
      </c>
      <c r="D256" s="4">
        <f t="shared" si="1"/>
        <v>11.875</v>
      </c>
      <c r="E256" s="4">
        <v>0.25</v>
      </c>
    </row>
    <row r="257" spans="1:6">
      <c r="A257" s="395" t="s">
        <v>26</v>
      </c>
      <c r="B257" s="178">
        <v>11</v>
      </c>
      <c r="C257" s="4">
        <v>22</v>
      </c>
      <c r="D257" s="4">
        <f t="shared" si="1"/>
        <v>10.875</v>
      </c>
      <c r="E257" s="4">
        <v>0.25</v>
      </c>
    </row>
    <row r="258" spans="1:6">
      <c r="A258" s="395" t="s">
        <v>23</v>
      </c>
      <c r="B258" s="178">
        <v>10</v>
      </c>
      <c r="C258" s="4">
        <v>22</v>
      </c>
      <c r="D258" s="4">
        <f t="shared" si="1"/>
        <v>9.875</v>
      </c>
      <c r="E258" s="4">
        <v>0.25</v>
      </c>
    </row>
    <row r="259" spans="1:6">
      <c r="A259" s="395" t="s">
        <v>38</v>
      </c>
      <c r="B259" s="178">
        <v>9</v>
      </c>
      <c r="C259" s="4">
        <v>22</v>
      </c>
      <c r="D259" s="4">
        <f t="shared" si="1"/>
        <v>8.875</v>
      </c>
      <c r="E259" s="4">
        <v>0.25</v>
      </c>
    </row>
    <row r="260" spans="1:6">
      <c r="A260" s="395" t="s">
        <v>35</v>
      </c>
      <c r="B260" s="178">
        <v>8</v>
      </c>
      <c r="C260" s="4">
        <v>22</v>
      </c>
      <c r="D260" s="4">
        <f t="shared" si="1"/>
        <v>7.875</v>
      </c>
      <c r="E260" s="4">
        <v>0.25</v>
      </c>
    </row>
    <row r="261" spans="1:6">
      <c r="A261" s="395" t="s">
        <v>28</v>
      </c>
      <c r="B261" s="178">
        <v>7</v>
      </c>
      <c r="C261" s="4">
        <v>22</v>
      </c>
      <c r="D261" s="4">
        <f t="shared" si="1"/>
        <v>6.875</v>
      </c>
      <c r="E261" s="4">
        <v>0.25</v>
      </c>
    </row>
    <row r="262" spans="1:6">
      <c r="A262" s="395" t="s">
        <v>37</v>
      </c>
      <c r="B262" s="178">
        <v>6</v>
      </c>
      <c r="C262" s="4">
        <v>22</v>
      </c>
      <c r="D262" s="4">
        <f t="shared" si="1"/>
        <v>5.875</v>
      </c>
      <c r="E262" s="4">
        <v>0.25</v>
      </c>
    </row>
    <row r="263" spans="1:6">
      <c r="A263" s="395" t="s">
        <v>30</v>
      </c>
      <c r="B263" s="178">
        <v>5</v>
      </c>
      <c r="C263" s="4">
        <v>22</v>
      </c>
      <c r="D263" s="4">
        <f t="shared" si="1"/>
        <v>4.875</v>
      </c>
      <c r="E263" s="4">
        <v>0.25</v>
      </c>
    </row>
    <row r="264" spans="1:6">
      <c r="A264" s="395" t="s">
        <v>36</v>
      </c>
      <c r="B264" s="178">
        <v>4</v>
      </c>
      <c r="C264" s="4">
        <v>22</v>
      </c>
      <c r="D264" s="4">
        <f t="shared" si="1"/>
        <v>3.875</v>
      </c>
      <c r="E264" s="4">
        <v>0.25</v>
      </c>
    </row>
    <row r="265" spans="1:6">
      <c r="A265" s="395" t="s">
        <v>25</v>
      </c>
      <c r="B265" s="178">
        <v>3</v>
      </c>
      <c r="C265" s="4">
        <v>22</v>
      </c>
      <c r="D265" s="4">
        <f t="shared" si="1"/>
        <v>2.875</v>
      </c>
      <c r="E265" s="4">
        <v>0.25</v>
      </c>
    </row>
    <row r="266" spans="1:6">
      <c r="A266" s="395" t="s">
        <v>33</v>
      </c>
      <c r="B266" s="178">
        <v>2</v>
      </c>
      <c r="C266" s="4">
        <v>22</v>
      </c>
      <c r="D266" s="4">
        <f t="shared" si="1"/>
        <v>1.875</v>
      </c>
      <c r="E266" s="4">
        <v>0.25</v>
      </c>
    </row>
    <row r="267" spans="1:6">
      <c r="A267" s="395" t="s">
        <v>32</v>
      </c>
      <c r="B267" s="178">
        <v>1</v>
      </c>
      <c r="C267" s="4">
        <v>22</v>
      </c>
      <c r="D267" s="4">
        <f t="shared" si="1"/>
        <v>0.875</v>
      </c>
      <c r="E267" s="4">
        <v>0.25</v>
      </c>
    </row>
    <row r="268" spans="1:6">
      <c r="B268" s="178"/>
    </row>
    <row r="269" spans="1:6" ht="29">
      <c r="A269" s="177" t="s">
        <v>18</v>
      </c>
      <c r="B269" s="178">
        <v>21</v>
      </c>
      <c r="C269" s="4">
        <v>22</v>
      </c>
      <c r="D269" s="4">
        <f t="shared" ref="D269:D289" si="2">B269-E269/2</f>
        <v>20.875</v>
      </c>
      <c r="E269" s="4">
        <v>0.25</v>
      </c>
      <c r="F269" s="395">
        <v>11.1</v>
      </c>
    </row>
    <row r="270" spans="1:6">
      <c r="A270" s="177" t="s">
        <v>19</v>
      </c>
      <c r="B270" s="178">
        <v>20</v>
      </c>
      <c r="C270" s="4">
        <v>22</v>
      </c>
      <c r="D270" s="4">
        <f t="shared" si="2"/>
        <v>19.875</v>
      </c>
      <c r="E270" s="4">
        <v>0.25</v>
      </c>
    </row>
    <row r="271" spans="1:6">
      <c r="A271" s="177" t="s">
        <v>21</v>
      </c>
      <c r="B271" s="178">
        <v>19</v>
      </c>
      <c r="C271" s="4">
        <v>22</v>
      </c>
      <c r="D271" s="4">
        <f t="shared" si="2"/>
        <v>18.875</v>
      </c>
      <c r="E271" s="4">
        <v>0.25</v>
      </c>
    </row>
    <row r="272" spans="1:6">
      <c r="A272" s="177" t="s">
        <v>20</v>
      </c>
      <c r="B272" s="178">
        <v>18</v>
      </c>
      <c r="C272" s="4">
        <v>22</v>
      </c>
      <c r="D272" s="4">
        <f t="shared" si="2"/>
        <v>17.875</v>
      </c>
      <c r="E272" s="4">
        <v>0.25</v>
      </c>
    </row>
    <row r="273" spans="1:5">
      <c r="A273" s="177" t="s">
        <v>27</v>
      </c>
      <c r="B273" s="178">
        <v>17</v>
      </c>
      <c r="C273" s="4">
        <v>22</v>
      </c>
      <c r="D273" s="4">
        <f t="shared" si="2"/>
        <v>16.875</v>
      </c>
      <c r="E273" s="4">
        <v>0.25</v>
      </c>
    </row>
    <row r="274" spans="1:5">
      <c r="A274" s="177" t="s">
        <v>23</v>
      </c>
      <c r="B274" s="178">
        <v>16</v>
      </c>
      <c r="C274" s="4">
        <v>22</v>
      </c>
      <c r="D274" s="4">
        <f t="shared" si="2"/>
        <v>15.875</v>
      </c>
      <c r="E274" s="4">
        <v>0.25</v>
      </c>
    </row>
    <row r="275" spans="1:5">
      <c r="A275" s="177" t="s">
        <v>30</v>
      </c>
      <c r="B275" s="178">
        <v>15</v>
      </c>
      <c r="C275" s="4">
        <v>22</v>
      </c>
      <c r="D275" s="4">
        <f t="shared" si="2"/>
        <v>14.875</v>
      </c>
      <c r="E275" s="4">
        <v>0.25</v>
      </c>
    </row>
    <row r="276" spans="1:5" ht="29">
      <c r="A276" s="177" t="s">
        <v>26</v>
      </c>
      <c r="B276" s="178">
        <v>14</v>
      </c>
      <c r="C276" s="4">
        <v>22</v>
      </c>
      <c r="D276" s="4">
        <f t="shared" si="2"/>
        <v>13.875</v>
      </c>
      <c r="E276" s="4">
        <v>0.25</v>
      </c>
    </row>
    <row r="277" spans="1:5" ht="29">
      <c r="A277" s="177" t="s">
        <v>25</v>
      </c>
      <c r="B277" s="178">
        <v>13</v>
      </c>
      <c r="C277" s="4">
        <v>22</v>
      </c>
      <c r="D277" s="4">
        <f t="shared" si="2"/>
        <v>12.875</v>
      </c>
      <c r="E277" s="4">
        <v>0.25</v>
      </c>
    </row>
    <row r="278" spans="1:5" ht="29">
      <c r="A278" s="177" t="s">
        <v>24</v>
      </c>
      <c r="B278" s="178">
        <v>12</v>
      </c>
      <c r="C278" s="4">
        <v>22</v>
      </c>
      <c r="D278" s="4">
        <f t="shared" si="2"/>
        <v>11.875</v>
      </c>
      <c r="E278" s="4">
        <v>0.25</v>
      </c>
    </row>
    <row r="279" spans="1:5" ht="29">
      <c r="A279" s="177" t="s">
        <v>22</v>
      </c>
      <c r="B279" s="178">
        <v>11</v>
      </c>
      <c r="C279" s="4">
        <v>22</v>
      </c>
      <c r="D279" s="4">
        <f t="shared" si="2"/>
        <v>10.875</v>
      </c>
      <c r="E279" s="4">
        <v>0.25</v>
      </c>
    </row>
    <row r="280" spans="1:5" ht="29">
      <c r="A280" s="177" t="s">
        <v>31</v>
      </c>
      <c r="B280" s="178">
        <v>10</v>
      </c>
      <c r="C280" s="4">
        <v>22</v>
      </c>
      <c r="D280" s="4">
        <f t="shared" si="2"/>
        <v>9.875</v>
      </c>
      <c r="E280" s="4">
        <v>0.25</v>
      </c>
    </row>
    <row r="281" spans="1:5">
      <c r="A281" s="177" t="s">
        <v>35</v>
      </c>
      <c r="B281" s="178">
        <v>9</v>
      </c>
      <c r="C281" s="4">
        <v>22</v>
      </c>
      <c r="D281" s="4">
        <f t="shared" si="2"/>
        <v>8.875</v>
      </c>
      <c r="E281" s="4">
        <v>0.25</v>
      </c>
    </row>
    <row r="282" spans="1:5">
      <c r="A282" s="177" t="s">
        <v>28</v>
      </c>
      <c r="B282" s="178">
        <v>8</v>
      </c>
      <c r="C282" s="4">
        <v>22</v>
      </c>
      <c r="D282" s="4">
        <f t="shared" si="2"/>
        <v>7.875</v>
      </c>
      <c r="E282" s="4">
        <v>0.25</v>
      </c>
    </row>
    <row r="283" spans="1:5">
      <c r="A283" s="177" t="s">
        <v>34</v>
      </c>
      <c r="B283" s="178">
        <v>7</v>
      </c>
      <c r="C283" s="4">
        <v>22</v>
      </c>
      <c r="D283" s="4">
        <f t="shared" si="2"/>
        <v>6.875</v>
      </c>
      <c r="E283" s="4">
        <v>0.25</v>
      </c>
    </row>
    <row r="284" spans="1:5">
      <c r="A284" s="177" t="s">
        <v>36</v>
      </c>
      <c r="B284" s="178">
        <v>6</v>
      </c>
      <c r="C284" s="4">
        <v>22</v>
      </c>
      <c r="D284" s="4">
        <f t="shared" si="2"/>
        <v>5.875</v>
      </c>
      <c r="E284" s="4">
        <v>0.25</v>
      </c>
    </row>
    <row r="285" spans="1:5">
      <c r="A285" s="177" t="s">
        <v>37</v>
      </c>
      <c r="B285" s="178">
        <v>5</v>
      </c>
      <c r="C285" s="4">
        <v>22</v>
      </c>
      <c r="D285" s="4">
        <f t="shared" si="2"/>
        <v>4.875</v>
      </c>
      <c r="E285" s="4">
        <v>0.25</v>
      </c>
    </row>
    <row r="286" spans="1:5">
      <c r="A286" s="177" t="s">
        <v>29</v>
      </c>
      <c r="B286" s="178">
        <v>4</v>
      </c>
      <c r="C286" s="4">
        <v>22</v>
      </c>
      <c r="D286" s="4">
        <f t="shared" si="2"/>
        <v>3.875</v>
      </c>
      <c r="E286" s="4">
        <v>0.25</v>
      </c>
    </row>
    <row r="287" spans="1:5">
      <c r="A287" s="177" t="s">
        <v>32</v>
      </c>
      <c r="B287" s="178">
        <v>3</v>
      </c>
      <c r="C287" s="4">
        <v>22</v>
      </c>
      <c r="D287" s="4">
        <f t="shared" si="2"/>
        <v>2.875</v>
      </c>
      <c r="E287" s="4">
        <v>0.25</v>
      </c>
    </row>
    <row r="288" spans="1:5">
      <c r="A288" s="177" t="s">
        <v>33</v>
      </c>
      <c r="B288" s="178">
        <v>2</v>
      </c>
      <c r="C288" s="4">
        <v>22</v>
      </c>
      <c r="D288" s="4">
        <f t="shared" si="2"/>
        <v>1.875</v>
      </c>
      <c r="E288" s="4">
        <v>0.25</v>
      </c>
    </row>
    <row r="289" spans="1:6" ht="29">
      <c r="A289" s="177" t="s">
        <v>38</v>
      </c>
      <c r="B289" s="178">
        <v>1</v>
      </c>
      <c r="C289" s="4">
        <v>22</v>
      </c>
      <c r="D289" s="4">
        <f t="shared" si="2"/>
        <v>0.875</v>
      </c>
      <c r="E289" s="4">
        <v>0.25</v>
      </c>
    </row>
    <row r="290" spans="1:6">
      <c r="A290" s="177"/>
      <c r="B290" s="178"/>
    </row>
    <row r="291" spans="1:6">
      <c r="A291" s="177" t="s">
        <v>30</v>
      </c>
      <c r="B291" s="178">
        <v>21</v>
      </c>
      <c r="C291" s="4">
        <v>22</v>
      </c>
      <c r="D291" s="4">
        <f t="shared" ref="D291:D311" si="3">B291-E291/2</f>
        <v>20.875</v>
      </c>
      <c r="E291" s="4">
        <v>0.25</v>
      </c>
      <c r="F291" s="395">
        <v>11.3</v>
      </c>
    </row>
    <row r="292" spans="1:6" ht="29">
      <c r="A292" s="177" t="s">
        <v>18</v>
      </c>
      <c r="B292" s="178">
        <v>20</v>
      </c>
      <c r="C292" s="4">
        <v>22</v>
      </c>
      <c r="D292" s="4">
        <f t="shared" si="3"/>
        <v>19.875</v>
      </c>
      <c r="E292" s="4">
        <v>0.25</v>
      </c>
    </row>
    <row r="293" spans="1:6">
      <c r="A293" s="177" t="s">
        <v>20</v>
      </c>
      <c r="B293" s="178">
        <v>19</v>
      </c>
      <c r="C293" s="4">
        <v>22</v>
      </c>
      <c r="D293" s="4">
        <f t="shared" si="3"/>
        <v>18.875</v>
      </c>
      <c r="E293" s="4">
        <v>0.25</v>
      </c>
    </row>
    <row r="294" spans="1:6">
      <c r="A294" s="177" t="s">
        <v>28</v>
      </c>
      <c r="B294" s="178">
        <v>18</v>
      </c>
      <c r="C294" s="4">
        <v>22</v>
      </c>
      <c r="D294" s="4">
        <f t="shared" si="3"/>
        <v>17.875</v>
      </c>
      <c r="E294" s="4">
        <v>0.25</v>
      </c>
    </row>
    <row r="295" spans="1:6">
      <c r="A295" s="177" t="s">
        <v>27</v>
      </c>
      <c r="B295" s="178">
        <v>17</v>
      </c>
      <c r="C295" s="4">
        <v>22</v>
      </c>
      <c r="D295" s="4">
        <f t="shared" si="3"/>
        <v>16.875</v>
      </c>
      <c r="E295" s="4">
        <v>0.25</v>
      </c>
    </row>
    <row r="296" spans="1:6" ht="29">
      <c r="A296" s="177" t="s">
        <v>25</v>
      </c>
      <c r="B296" s="178">
        <v>16</v>
      </c>
      <c r="C296" s="4">
        <v>22</v>
      </c>
      <c r="D296" s="4">
        <f t="shared" si="3"/>
        <v>15.875</v>
      </c>
      <c r="E296" s="4">
        <v>0.25</v>
      </c>
    </row>
    <row r="297" spans="1:6">
      <c r="A297" s="177" t="s">
        <v>19</v>
      </c>
      <c r="B297" s="178">
        <v>15</v>
      </c>
      <c r="C297" s="4">
        <v>22</v>
      </c>
      <c r="D297" s="4">
        <f t="shared" si="3"/>
        <v>14.875</v>
      </c>
      <c r="E297" s="4">
        <v>0.25</v>
      </c>
    </row>
    <row r="298" spans="1:6">
      <c r="A298" s="177" t="s">
        <v>23</v>
      </c>
      <c r="B298" s="178">
        <v>14</v>
      </c>
      <c r="C298" s="4">
        <v>22</v>
      </c>
      <c r="D298" s="4">
        <f t="shared" si="3"/>
        <v>13.875</v>
      </c>
      <c r="E298" s="4">
        <v>0.25</v>
      </c>
    </row>
    <row r="299" spans="1:6">
      <c r="A299" s="177" t="s">
        <v>21</v>
      </c>
      <c r="B299" s="178">
        <v>13</v>
      </c>
      <c r="C299" s="4">
        <v>22</v>
      </c>
      <c r="D299" s="4">
        <f t="shared" si="3"/>
        <v>12.875</v>
      </c>
      <c r="E299" s="4">
        <v>0.25</v>
      </c>
    </row>
    <row r="300" spans="1:6" ht="29">
      <c r="A300" s="177" t="s">
        <v>26</v>
      </c>
      <c r="B300" s="178">
        <v>12</v>
      </c>
      <c r="C300" s="4">
        <v>22</v>
      </c>
      <c r="D300" s="4">
        <f t="shared" si="3"/>
        <v>11.875</v>
      </c>
      <c r="E300" s="4">
        <v>0.25</v>
      </c>
    </row>
    <row r="301" spans="1:6">
      <c r="A301" s="177" t="s">
        <v>36</v>
      </c>
      <c r="B301" s="178">
        <v>11</v>
      </c>
      <c r="C301" s="4">
        <v>22</v>
      </c>
      <c r="D301" s="4">
        <f t="shared" si="3"/>
        <v>10.875</v>
      </c>
      <c r="E301" s="4">
        <v>0.25</v>
      </c>
    </row>
    <row r="302" spans="1:6" ht="29">
      <c r="A302" s="177" t="s">
        <v>22</v>
      </c>
      <c r="B302" s="178">
        <v>10</v>
      </c>
      <c r="C302" s="4">
        <v>22</v>
      </c>
      <c r="D302" s="4">
        <f t="shared" si="3"/>
        <v>9.875</v>
      </c>
      <c r="E302" s="4">
        <v>0.25</v>
      </c>
    </row>
    <row r="303" spans="1:6">
      <c r="A303" s="177" t="s">
        <v>33</v>
      </c>
      <c r="B303" s="178">
        <v>9</v>
      </c>
      <c r="C303" s="4">
        <v>22</v>
      </c>
      <c r="D303" s="4">
        <f t="shared" si="3"/>
        <v>8.875</v>
      </c>
      <c r="E303" s="4">
        <v>0.25</v>
      </c>
    </row>
    <row r="304" spans="1:6" ht="29">
      <c r="A304" s="177" t="s">
        <v>24</v>
      </c>
      <c r="B304" s="178">
        <v>8</v>
      </c>
      <c r="C304" s="4">
        <v>22</v>
      </c>
      <c r="D304" s="4">
        <f t="shared" si="3"/>
        <v>7.875</v>
      </c>
      <c r="E304" s="4">
        <v>0.25</v>
      </c>
    </row>
    <row r="305" spans="1:6">
      <c r="A305" s="177" t="s">
        <v>35</v>
      </c>
      <c r="B305" s="178">
        <v>7</v>
      </c>
      <c r="C305" s="4">
        <v>22</v>
      </c>
      <c r="D305" s="4">
        <f t="shared" si="3"/>
        <v>6.875</v>
      </c>
      <c r="E305" s="4">
        <v>0.25</v>
      </c>
    </row>
    <row r="306" spans="1:6">
      <c r="A306" s="177" t="s">
        <v>29</v>
      </c>
      <c r="B306" s="178">
        <v>6</v>
      </c>
      <c r="C306" s="4">
        <v>22</v>
      </c>
      <c r="D306" s="4">
        <f t="shared" si="3"/>
        <v>5.875</v>
      </c>
      <c r="E306" s="4">
        <v>0.25</v>
      </c>
    </row>
    <row r="307" spans="1:6">
      <c r="A307" s="177" t="s">
        <v>37</v>
      </c>
      <c r="B307" s="178">
        <v>5</v>
      </c>
      <c r="C307" s="4">
        <v>22</v>
      </c>
      <c r="D307" s="4">
        <f t="shared" si="3"/>
        <v>4.875</v>
      </c>
      <c r="E307" s="4">
        <v>0.25</v>
      </c>
    </row>
    <row r="308" spans="1:6" ht="29">
      <c r="A308" s="177" t="s">
        <v>38</v>
      </c>
      <c r="B308" s="178">
        <v>4</v>
      </c>
      <c r="C308" s="4">
        <v>22</v>
      </c>
      <c r="D308" s="4">
        <f t="shared" si="3"/>
        <v>3.875</v>
      </c>
      <c r="E308" s="4">
        <v>0.25</v>
      </c>
    </row>
    <row r="309" spans="1:6">
      <c r="A309" s="177" t="s">
        <v>34</v>
      </c>
      <c r="B309" s="178">
        <v>3</v>
      </c>
      <c r="C309" s="4">
        <v>22</v>
      </c>
      <c r="D309" s="4">
        <f t="shared" si="3"/>
        <v>2.875</v>
      </c>
      <c r="E309" s="4">
        <v>0.25</v>
      </c>
    </row>
    <row r="310" spans="1:6">
      <c r="A310" s="177" t="s">
        <v>32</v>
      </c>
      <c r="B310" s="178">
        <v>2</v>
      </c>
      <c r="C310" s="4">
        <v>22</v>
      </c>
      <c r="D310" s="4">
        <f t="shared" si="3"/>
        <v>1.875</v>
      </c>
      <c r="E310" s="4">
        <v>0.25</v>
      </c>
    </row>
    <row r="311" spans="1:6" ht="29">
      <c r="A311" s="177" t="s">
        <v>31</v>
      </c>
      <c r="B311" s="178">
        <v>1</v>
      </c>
      <c r="C311" s="4">
        <v>22</v>
      </c>
      <c r="D311" s="4">
        <f t="shared" si="3"/>
        <v>0.875</v>
      </c>
      <c r="E311" s="4">
        <v>0.25</v>
      </c>
    </row>
    <row r="312" spans="1:6">
      <c r="A312" s="177"/>
      <c r="B312" s="178"/>
    </row>
    <row r="313" spans="1:6" ht="26">
      <c r="A313" s="292" t="s">
        <v>18</v>
      </c>
      <c r="B313" s="178">
        <v>21</v>
      </c>
      <c r="C313" s="4">
        <v>22</v>
      </c>
      <c r="D313" s="4">
        <f t="shared" ref="D313:D333" si="4">B313-E313/2</f>
        <v>20.875</v>
      </c>
      <c r="E313" s="4">
        <v>0.25</v>
      </c>
      <c r="F313" s="395">
        <v>12.1</v>
      </c>
    </row>
    <row r="314" spans="1:6">
      <c r="A314" s="292" t="s">
        <v>34</v>
      </c>
      <c r="B314" s="178">
        <v>20</v>
      </c>
      <c r="C314" s="4">
        <v>22</v>
      </c>
      <c r="D314" s="4">
        <f t="shared" si="4"/>
        <v>19.875</v>
      </c>
      <c r="E314" s="4">
        <v>0.25</v>
      </c>
    </row>
    <row r="315" spans="1:6">
      <c r="A315" s="292" t="s">
        <v>21</v>
      </c>
      <c r="B315" s="178">
        <v>19</v>
      </c>
      <c r="C315" s="4">
        <v>22</v>
      </c>
      <c r="D315" s="4">
        <f t="shared" si="4"/>
        <v>18.875</v>
      </c>
      <c r="E315" s="4">
        <v>0.25</v>
      </c>
    </row>
    <row r="316" spans="1:6">
      <c r="A316" s="292" t="s">
        <v>27</v>
      </c>
      <c r="B316" s="178">
        <v>18</v>
      </c>
      <c r="C316" s="4">
        <v>22</v>
      </c>
      <c r="D316" s="4">
        <f t="shared" si="4"/>
        <v>17.875</v>
      </c>
      <c r="E316" s="4">
        <v>0.25</v>
      </c>
    </row>
    <row r="317" spans="1:6">
      <c r="A317" s="292" t="s">
        <v>31</v>
      </c>
      <c r="B317" s="178">
        <v>17</v>
      </c>
      <c r="C317" s="4">
        <v>22</v>
      </c>
      <c r="D317" s="4">
        <f t="shared" si="4"/>
        <v>16.875</v>
      </c>
      <c r="E317" s="4">
        <v>0.25</v>
      </c>
    </row>
    <row r="318" spans="1:6">
      <c r="A318" s="292" t="s">
        <v>19</v>
      </c>
      <c r="B318" s="178">
        <v>16</v>
      </c>
      <c r="C318" s="4">
        <v>22</v>
      </c>
      <c r="D318" s="4">
        <f t="shared" si="4"/>
        <v>15.875</v>
      </c>
      <c r="E318" s="4">
        <v>0.25</v>
      </c>
    </row>
    <row r="319" spans="1:6">
      <c r="A319" s="292" t="s">
        <v>20</v>
      </c>
      <c r="B319" s="178">
        <v>15</v>
      </c>
      <c r="C319" s="4">
        <v>22</v>
      </c>
      <c r="D319" s="4">
        <f t="shared" si="4"/>
        <v>14.875</v>
      </c>
      <c r="E319" s="4">
        <v>0.25</v>
      </c>
    </row>
    <row r="320" spans="1:6">
      <c r="A320" s="292" t="s">
        <v>29</v>
      </c>
      <c r="B320" s="178">
        <v>14</v>
      </c>
      <c r="C320" s="4">
        <v>22</v>
      </c>
      <c r="D320" s="4">
        <f t="shared" si="4"/>
        <v>13.875</v>
      </c>
      <c r="E320" s="4">
        <v>0.25</v>
      </c>
    </row>
    <row r="321" spans="1:6" ht="26">
      <c r="A321" s="292" t="s">
        <v>26</v>
      </c>
      <c r="B321" s="178">
        <v>13</v>
      </c>
      <c r="C321" s="4">
        <v>22</v>
      </c>
      <c r="D321" s="4">
        <f t="shared" si="4"/>
        <v>12.875</v>
      </c>
      <c r="E321" s="4">
        <v>0.25</v>
      </c>
    </row>
    <row r="322" spans="1:6">
      <c r="A322" s="292" t="s">
        <v>37</v>
      </c>
      <c r="B322" s="178">
        <v>12</v>
      </c>
      <c r="C322" s="4">
        <v>22</v>
      </c>
      <c r="D322" s="4">
        <f t="shared" si="4"/>
        <v>11.875</v>
      </c>
      <c r="E322" s="4">
        <v>0.25</v>
      </c>
    </row>
    <row r="323" spans="1:6" ht="26">
      <c r="A323" s="292" t="s">
        <v>38</v>
      </c>
      <c r="B323" s="178">
        <v>11</v>
      </c>
      <c r="C323" s="4">
        <v>22</v>
      </c>
      <c r="D323" s="4">
        <f t="shared" si="4"/>
        <v>10.875</v>
      </c>
      <c r="E323" s="4">
        <v>0.25</v>
      </c>
    </row>
    <row r="324" spans="1:6">
      <c r="A324" s="292" t="s">
        <v>36</v>
      </c>
      <c r="B324" s="178">
        <v>10</v>
      </c>
      <c r="C324" s="4">
        <v>22</v>
      </c>
      <c r="D324" s="4">
        <f t="shared" si="4"/>
        <v>9.875</v>
      </c>
      <c r="E324" s="4">
        <v>0.25</v>
      </c>
    </row>
    <row r="325" spans="1:6">
      <c r="A325" s="292" t="s">
        <v>28</v>
      </c>
      <c r="B325" s="178">
        <v>9</v>
      </c>
      <c r="C325" s="4">
        <v>22</v>
      </c>
      <c r="D325" s="4">
        <f t="shared" si="4"/>
        <v>8.875</v>
      </c>
      <c r="E325" s="4">
        <v>0.25</v>
      </c>
    </row>
    <row r="326" spans="1:6">
      <c r="A326" s="429" t="s">
        <v>35</v>
      </c>
      <c r="B326" s="178">
        <v>8</v>
      </c>
      <c r="C326" s="4">
        <v>22</v>
      </c>
      <c r="D326" s="4">
        <f t="shared" si="4"/>
        <v>7.875</v>
      </c>
      <c r="E326" s="4">
        <v>0.25</v>
      </c>
    </row>
    <row r="327" spans="1:6">
      <c r="A327" s="292" t="s">
        <v>23</v>
      </c>
      <c r="B327" s="178">
        <v>7</v>
      </c>
      <c r="C327" s="4">
        <v>22</v>
      </c>
      <c r="D327" s="4">
        <f t="shared" si="4"/>
        <v>6.875</v>
      </c>
      <c r="E327" s="4">
        <v>0.25</v>
      </c>
    </row>
    <row r="328" spans="1:6" ht="26">
      <c r="A328" s="292" t="s">
        <v>24</v>
      </c>
      <c r="B328" s="178">
        <v>6</v>
      </c>
      <c r="C328" s="4">
        <v>22</v>
      </c>
      <c r="D328" s="4">
        <f t="shared" si="4"/>
        <v>5.875</v>
      </c>
      <c r="E328" s="4">
        <v>0.25</v>
      </c>
    </row>
    <row r="329" spans="1:6" ht="26">
      <c r="A329" s="292" t="s">
        <v>22</v>
      </c>
      <c r="B329" s="178">
        <v>5</v>
      </c>
      <c r="C329" s="4">
        <v>22</v>
      </c>
      <c r="D329" s="4">
        <f t="shared" si="4"/>
        <v>4.875</v>
      </c>
      <c r="E329" s="4">
        <v>0.25</v>
      </c>
    </row>
    <row r="330" spans="1:6">
      <c r="A330" s="292" t="s">
        <v>25</v>
      </c>
      <c r="B330" s="178">
        <v>4</v>
      </c>
      <c r="C330" s="4">
        <v>22</v>
      </c>
      <c r="D330" s="4">
        <f t="shared" si="4"/>
        <v>3.875</v>
      </c>
      <c r="E330" s="4">
        <v>0.25</v>
      </c>
    </row>
    <row r="331" spans="1:6">
      <c r="A331" s="292" t="s">
        <v>30</v>
      </c>
      <c r="B331" s="178">
        <v>3</v>
      </c>
      <c r="C331" s="4">
        <v>22</v>
      </c>
      <c r="D331" s="4">
        <f t="shared" si="4"/>
        <v>2.875</v>
      </c>
      <c r="E331" s="4">
        <v>0.25</v>
      </c>
    </row>
    <row r="332" spans="1:6">
      <c r="A332" s="292" t="s">
        <v>33</v>
      </c>
      <c r="B332" s="178">
        <v>2</v>
      </c>
      <c r="C332" s="4">
        <v>22</v>
      </c>
      <c r="D332" s="4">
        <f t="shared" si="4"/>
        <v>1.875</v>
      </c>
      <c r="E332" s="4">
        <v>0.25</v>
      </c>
    </row>
    <row r="333" spans="1:6">
      <c r="A333" s="292" t="s">
        <v>32</v>
      </c>
      <c r="B333" s="178">
        <v>1</v>
      </c>
      <c r="C333" s="4">
        <v>22</v>
      </c>
      <c r="D333" s="4">
        <f t="shared" si="4"/>
        <v>0.875</v>
      </c>
      <c r="E333" s="4">
        <v>0.25</v>
      </c>
    </row>
    <row r="334" spans="1:6">
      <c r="A334" s="177"/>
      <c r="B334" s="178"/>
    </row>
    <row r="336" spans="1:6" ht="29">
      <c r="A336" s="177" t="s">
        <v>18</v>
      </c>
      <c r="B336" s="178">
        <v>21</v>
      </c>
      <c r="C336" s="4">
        <v>22</v>
      </c>
      <c r="D336" s="4">
        <f t="shared" ref="D336:D356" si="5">B336-E336/2</f>
        <v>20.875</v>
      </c>
      <c r="E336" s="4">
        <v>0.25</v>
      </c>
      <c r="F336" s="395">
        <v>13.1</v>
      </c>
    </row>
    <row r="337" spans="1:5">
      <c r="A337" s="177" t="s">
        <v>27</v>
      </c>
      <c r="B337" s="178">
        <v>20</v>
      </c>
      <c r="C337" s="4">
        <v>22</v>
      </c>
      <c r="D337" s="4">
        <f t="shared" si="5"/>
        <v>19.875</v>
      </c>
      <c r="E337" s="4">
        <v>0.25</v>
      </c>
    </row>
    <row r="338" spans="1:5">
      <c r="A338" s="177" t="s">
        <v>29</v>
      </c>
      <c r="B338" s="178">
        <v>19</v>
      </c>
      <c r="C338" s="4">
        <v>22</v>
      </c>
      <c r="D338" s="4">
        <f t="shared" si="5"/>
        <v>18.875</v>
      </c>
      <c r="E338" s="4">
        <v>0.25</v>
      </c>
    </row>
    <row r="339" spans="1:5" ht="29">
      <c r="A339" s="177" t="s">
        <v>38</v>
      </c>
      <c r="B339" s="178">
        <v>18</v>
      </c>
      <c r="C339" s="4">
        <v>22</v>
      </c>
      <c r="D339" s="4">
        <f t="shared" si="5"/>
        <v>17.875</v>
      </c>
      <c r="E339" s="4">
        <v>0.25</v>
      </c>
    </row>
    <row r="340" spans="1:5" ht="29">
      <c r="A340" s="177" t="s">
        <v>24</v>
      </c>
      <c r="B340" s="178">
        <v>17</v>
      </c>
      <c r="C340" s="4">
        <v>22</v>
      </c>
      <c r="D340" s="4">
        <f t="shared" si="5"/>
        <v>16.875</v>
      </c>
      <c r="E340" s="4">
        <v>0.25</v>
      </c>
    </row>
    <row r="341" spans="1:5">
      <c r="A341" s="177" t="s">
        <v>37</v>
      </c>
      <c r="B341" s="178">
        <v>16</v>
      </c>
      <c r="C341" s="4">
        <v>22</v>
      </c>
      <c r="D341" s="4">
        <f t="shared" si="5"/>
        <v>15.875</v>
      </c>
      <c r="E341" s="4">
        <v>0.25</v>
      </c>
    </row>
    <row r="342" spans="1:5">
      <c r="A342" s="177" t="s">
        <v>20</v>
      </c>
      <c r="B342" s="178">
        <v>15</v>
      </c>
      <c r="C342" s="4">
        <v>22</v>
      </c>
      <c r="D342" s="4">
        <f t="shared" si="5"/>
        <v>14.875</v>
      </c>
      <c r="E342" s="4">
        <v>0.25</v>
      </c>
    </row>
    <row r="343" spans="1:5">
      <c r="A343" s="177" t="s">
        <v>19</v>
      </c>
      <c r="B343" s="178">
        <v>14</v>
      </c>
      <c r="C343" s="4">
        <v>22</v>
      </c>
      <c r="D343" s="4">
        <f t="shared" si="5"/>
        <v>13.875</v>
      </c>
      <c r="E343" s="4">
        <v>0.25</v>
      </c>
    </row>
    <row r="344" spans="1:5">
      <c r="A344" s="177" t="s">
        <v>30</v>
      </c>
      <c r="B344" s="178">
        <v>13</v>
      </c>
      <c r="C344" s="4">
        <v>22</v>
      </c>
      <c r="D344" s="4">
        <f t="shared" si="5"/>
        <v>12.875</v>
      </c>
      <c r="E344" s="4">
        <v>0.25</v>
      </c>
    </row>
    <row r="345" spans="1:5">
      <c r="A345" s="177" t="s">
        <v>35</v>
      </c>
      <c r="B345" s="178">
        <v>12</v>
      </c>
      <c r="C345" s="4">
        <v>22</v>
      </c>
      <c r="D345" s="4">
        <f t="shared" si="5"/>
        <v>11.875</v>
      </c>
      <c r="E345" s="4">
        <v>0.25</v>
      </c>
    </row>
    <row r="346" spans="1:5" ht="29">
      <c r="A346" s="177" t="s">
        <v>26</v>
      </c>
      <c r="B346" s="178">
        <v>11</v>
      </c>
      <c r="C346" s="4">
        <v>22</v>
      </c>
      <c r="D346" s="4">
        <f t="shared" si="5"/>
        <v>10.875</v>
      </c>
      <c r="E346" s="4">
        <v>0.25</v>
      </c>
    </row>
    <row r="347" spans="1:5">
      <c r="A347" s="177" t="s">
        <v>36</v>
      </c>
      <c r="B347" s="178">
        <v>10</v>
      </c>
      <c r="C347" s="4">
        <v>22</v>
      </c>
      <c r="D347" s="4">
        <f t="shared" si="5"/>
        <v>9.875</v>
      </c>
      <c r="E347" s="4">
        <v>0.25</v>
      </c>
    </row>
    <row r="348" spans="1:5">
      <c r="A348" s="177" t="s">
        <v>28</v>
      </c>
      <c r="B348" s="178">
        <v>9</v>
      </c>
      <c r="C348" s="4">
        <v>22</v>
      </c>
      <c r="D348" s="4">
        <f t="shared" si="5"/>
        <v>8.875</v>
      </c>
      <c r="E348" s="4">
        <v>0.25</v>
      </c>
    </row>
    <row r="349" spans="1:5" ht="29">
      <c r="A349" s="177" t="s">
        <v>25</v>
      </c>
      <c r="B349" s="178">
        <v>8</v>
      </c>
      <c r="C349" s="4">
        <v>22</v>
      </c>
      <c r="D349" s="4">
        <f t="shared" si="5"/>
        <v>7.875</v>
      </c>
      <c r="E349" s="4">
        <v>0.25</v>
      </c>
    </row>
    <row r="350" spans="1:5" ht="29">
      <c r="A350" s="177" t="s">
        <v>22</v>
      </c>
      <c r="B350" s="178">
        <v>7</v>
      </c>
      <c r="C350" s="4">
        <v>22</v>
      </c>
      <c r="D350" s="4">
        <f t="shared" si="5"/>
        <v>6.875</v>
      </c>
      <c r="E350" s="4">
        <v>0.25</v>
      </c>
    </row>
    <row r="351" spans="1:5">
      <c r="A351" s="177" t="s">
        <v>23</v>
      </c>
      <c r="B351" s="178">
        <v>6</v>
      </c>
      <c r="C351" s="4">
        <v>22</v>
      </c>
      <c r="D351" s="4">
        <f t="shared" si="5"/>
        <v>5.875</v>
      </c>
      <c r="E351" s="4">
        <v>0.25</v>
      </c>
    </row>
    <row r="352" spans="1:5">
      <c r="A352" s="177" t="s">
        <v>32</v>
      </c>
      <c r="B352" s="178">
        <v>5</v>
      </c>
      <c r="C352" s="4">
        <v>22</v>
      </c>
      <c r="D352" s="4">
        <f t="shared" si="5"/>
        <v>4.875</v>
      </c>
      <c r="E352" s="4">
        <v>0.25</v>
      </c>
    </row>
    <row r="353" spans="1:6">
      <c r="A353" s="177" t="s">
        <v>33</v>
      </c>
      <c r="B353" s="178">
        <v>4</v>
      </c>
      <c r="C353" s="4">
        <v>22</v>
      </c>
      <c r="D353" s="4">
        <f t="shared" si="5"/>
        <v>3.875</v>
      </c>
      <c r="E353" s="4">
        <v>0.25</v>
      </c>
    </row>
    <row r="354" spans="1:6">
      <c r="A354" s="177" t="s">
        <v>21</v>
      </c>
      <c r="B354" s="178">
        <v>3</v>
      </c>
      <c r="C354" s="4">
        <v>22</v>
      </c>
      <c r="D354" s="4">
        <f t="shared" si="5"/>
        <v>2.875</v>
      </c>
      <c r="E354" s="4">
        <v>0.25</v>
      </c>
    </row>
    <row r="355" spans="1:6" ht="29">
      <c r="A355" s="177" t="s">
        <v>31</v>
      </c>
      <c r="B355" s="178">
        <v>2</v>
      </c>
      <c r="C355" s="4">
        <v>22</v>
      </c>
      <c r="D355" s="4">
        <f t="shared" si="5"/>
        <v>1.875</v>
      </c>
      <c r="E355" s="4">
        <v>0.25</v>
      </c>
    </row>
    <row r="356" spans="1:6">
      <c r="A356" s="177" t="s">
        <v>34</v>
      </c>
      <c r="B356" s="178">
        <v>1</v>
      </c>
      <c r="C356" s="4">
        <v>22</v>
      </c>
      <c r="D356" s="4">
        <f t="shared" si="5"/>
        <v>0.875</v>
      </c>
      <c r="E356" s="4">
        <v>0.25</v>
      </c>
    </row>
    <row r="358" spans="1:6" ht="29">
      <c r="A358" s="177" t="s">
        <v>18</v>
      </c>
      <c r="B358" s="178">
        <v>21</v>
      </c>
      <c r="C358" s="4">
        <v>22</v>
      </c>
      <c r="D358" s="4">
        <f t="shared" ref="D358:D378" si="6">B358-E358/2</f>
        <v>20.875</v>
      </c>
      <c r="E358" s="4">
        <v>0.25</v>
      </c>
      <c r="F358" s="395">
        <v>14.2</v>
      </c>
    </row>
    <row r="359" spans="1:6">
      <c r="A359" s="177" t="s">
        <v>23</v>
      </c>
      <c r="B359" s="178">
        <v>20</v>
      </c>
      <c r="C359" s="4">
        <v>22</v>
      </c>
      <c r="D359" s="4">
        <f t="shared" si="6"/>
        <v>19.875</v>
      </c>
      <c r="E359" s="4">
        <v>0.25</v>
      </c>
    </row>
    <row r="360" spans="1:6">
      <c r="A360" s="177" t="s">
        <v>33</v>
      </c>
      <c r="B360" s="178">
        <v>19</v>
      </c>
      <c r="C360" s="4">
        <v>22</v>
      </c>
      <c r="D360" s="4">
        <f t="shared" si="6"/>
        <v>18.875</v>
      </c>
      <c r="E360" s="4">
        <v>0.25</v>
      </c>
    </row>
    <row r="361" spans="1:6" ht="29">
      <c r="A361" s="177" t="s">
        <v>38</v>
      </c>
      <c r="B361" s="178">
        <v>18</v>
      </c>
      <c r="C361" s="4">
        <v>22</v>
      </c>
      <c r="D361" s="4">
        <f t="shared" si="6"/>
        <v>17.875</v>
      </c>
      <c r="E361" s="4">
        <v>0.25</v>
      </c>
    </row>
    <row r="362" spans="1:6">
      <c r="A362" s="177" t="s">
        <v>36</v>
      </c>
      <c r="B362" s="178">
        <v>17</v>
      </c>
      <c r="C362" s="4">
        <v>22</v>
      </c>
      <c r="D362" s="4">
        <f t="shared" si="6"/>
        <v>16.875</v>
      </c>
      <c r="E362" s="4">
        <v>0.25</v>
      </c>
    </row>
    <row r="363" spans="1:6">
      <c r="A363" s="177" t="s">
        <v>19</v>
      </c>
      <c r="B363" s="178">
        <v>16</v>
      </c>
      <c r="C363" s="4">
        <v>22</v>
      </c>
      <c r="D363" s="4">
        <f t="shared" si="6"/>
        <v>15.875</v>
      </c>
      <c r="E363" s="4">
        <v>0.25</v>
      </c>
    </row>
    <row r="364" spans="1:6" ht="29">
      <c r="A364" s="177" t="s">
        <v>25</v>
      </c>
      <c r="B364" s="178">
        <v>15</v>
      </c>
      <c r="C364" s="4">
        <v>22</v>
      </c>
      <c r="D364" s="4">
        <f t="shared" si="6"/>
        <v>14.875</v>
      </c>
      <c r="E364" s="4">
        <v>0.25</v>
      </c>
    </row>
    <row r="365" spans="1:6">
      <c r="A365" s="177" t="s">
        <v>21</v>
      </c>
      <c r="B365" s="178">
        <v>14</v>
      </c>
      <c r="C365" s="4">
        <v>22</v>
      </c>
      <c r="D365" s="4">
        <f t="shared" si="6"/>
        <v>13.875</v>
      </c>
      <c r="E365" s="4">
        <v>0.25</v>
      </c>
    </row>
    <row r="366" spans="1:6" ht="29">
      <c r="A366" s="177" t="s">
        <v>26</v>
      </c>
      <c r="B366" s="178">
        <v>13</v>
      </c>
      <c r="C366" s="4">
        <v>22</v>
      </c>
      <c r="D366" s="4">
        <f t="shared" si="6"/>
        <v>12.875</v>
      </c>
      <c r="E366" s="4">
        <v>0.25</v>
      </c>
    </row>
    <row r="367" spans="1:6">
      <c r="A367" s="177" t="s">
        <v>37</v>
      </c>
      <c r="B367" s="178">
        <v>12</v>
      </c>
      <c r="C367" s="4">
        <v>22</v>
      </c>
      <c r="D367" s="4">
        <f t="shared" si="6"/>
        <v>11.875</v>
      </c>
      <c r="E367" s="4">
        <v>0.25</v>
      </c>
    </row>
    <row r="368" spans="1:6" ht="29">
      <c r="A368" s="177" t="s">
        <v>24</v>
      </c>
      <c r="B368" s="178">
        <v>11</v>
      </c>
      <c r="C368" s="4">
        <v>22</v>
      </c>
      <c r="D368" s="4">
        <f t="shared" si="6"/>
        <v>10.875</v>
      </c>
      <c r="E368" s="4">
        <v>0.25</v>
      </c>
    </row>
    <row r="369" spans="1:6">
      <c r="A369" s="177" t="s">
        <v>30</v>
      </c>
      <c r="B369" s="178">
        <v>10</v>
      </c>
      <c r="C369" s="4">
        <v>22</v>
      </c>
      <c r="D369" s="4">
        <f t="shared" si="6"/>
        <v>9.875</v>
      </c>
      <c r="E369" s="4">
        <v>0.25</v>
      </c>
    </row>
    <row r="370" spans="1:6">
      <c r="A370" s="177" t="s">
        <v>35</v>
      </c>
      <c r="B370" s="178">
        <v>9</v>
      </c>
      <c r="C370" s="4">
        <v>22</v>
      </c>
      <c r="D370" s="4">
        <f t="shared" si="6"/>
        <v>8.875</v>
      </c>
      <c r="E370" s="4">
        <v>0.25</v>
      </c>
    </row>
    <row r="371" spans="1:6">
      <c r="A371" s="177" t="s">
        <v>20</v>
      </c>
      <c r="B371" s="178">
        <v>8</v>
      </c>
      <c r="C371" s="4">
        <v>22</v>
      </c>
      <c r="D371" s="4">
        <f t="shared" si="6"/>
        <v>7.875</v>
      </c>
      <c r="E371" s="4">
        <v>0.25</v>
      </c>
    </row>
    <row r="372" spans="1:6">
      <c r="A372" s="177" t="s">
        <v>34</v>
      </c>
      <c r="B372" s="178">
        <v>7</v>
      </c>
      <c r="C372" s="4">
        <v>22</v>
      </c>
      <c r="D372" s="4">
        <f t="shared" si="6"/>
        <v>6.875</v>
      </c>
      <c r="E372" s="4">
        <v>0.25</v>
      </c>
    </row>
    <row r="373" spans="1:6">
      <c r="A373" s="177" t="s">
        <v>28</v>
      </c>
      <c r="B373" s="178">
        <v>6</v>
      </c>
      <c r="C373" s="4">
        <v>22</v>
      </c>
      <c r="D373" s="4">
        <f t="shared" si="6"/>
        <v>5.875</v>
      </c>
      <c r="E373" s="4">
        <v>0.25</v>
      </c>
    </row>
    <row r="374" spans="1:6">
      <c r="A374" s="177" t="s">
        <v>27</v>
      </c>
      <c r="B374" s="178">
        <v>5</v>
      </c>
      <c r="C374" s="4">
        <v>22</v>
      </c>
      <c r="D374" s="4">
        <f t="shared" si="6"/>
        <v>4.875</v>
      </c>
      <c r="E374" s="4">
        <v>0.25</v>
      </c>
    </row>
    <row r="375" spans="1:6" ht="29">
      <c r="A375" s="177" t="s">
        <v>22</v>
      </c>
      <c r="B375" s="178">
        <v>4</v>
      </c>
      <c r="C375" s="4">
        <v>22</v>
      </c>
      <c r="D375" s="4">
        <f t="shared" si="6"/>
        <v>3.875</v>
      </c>
      <c r="E375" s="4">
        <v>0.25</v>
      </c>
    </row>
    <row r="376" spans="1:6" ht="29">
      <c r="A376" s="177" t="s">
        <v>31</v>
      </c>
      <c r="B376" s="178">
        <v>3</v>
      </c>
      <c r="C376" s="4">
        <v>22</v>
      </c>
      <c r="D376" s="4">
        <f t="shared" si="6"/>
        <v>2.875</v>
      </c>
      <c r="E376" s="4">
        <v>0.25</v>
      </c>
    </row>
    <row r="377" spans="1:6">
      <c r="A377" s="177" t="s">
        <v>29</v>
      </c>
      <c r="B377" s="178">
        <v>2</v>
      </c>
      <c r="C377" s="4">
        <v>22</v>
      </c>
      <c r="D377" s="4">
        <f t="shared" si="6"/>
        <v>1.875</v>
      </c>
      <c r="E377" s="4">
        <v>0.25</v>
      </c>
    </row>
    <row r="378" spans="1:6">
      <c r="A378" s="177" t="s">
        <v>32</v>
      </c>
      <c r="B378" s="178">
        <v>1</v>
      </c>
      <c r="C378" s="4">
        <v>22</v>
      </c>
      <c r="D378" s="4">
        <f t="shared" si="6"/>
        <v>0.875</v>
      </c>
      <c r="E378" s="4">
        <v>0.25</v>
      </c>
    </row>
    <row r="380" spans="1:6">
      <c r="A380" s="177" t="s">
        <v>23</v>
      </c>
      <c r="B380" s="178">
        <v>21</v>
      </c>
      <c r="C380" s="4">
        <v>22</v>
      </c>
      <c r="D380" s="4">
        <f t="shared" ref="D380:D400" si="7">B380-E380/2</f>
        <v>20.875</v>
      </c>
      <c r="E380" s="4">
        <v>0.25</v>
      </c>
      <c r="F380" s="395">
        <v>14.6</v>
      </c>
    </row>
    <row r="381" spans="1:6">
      <c r="A381" s="177" t="s">
        <v>33</v>
      </c>
      <c r="B381" s="178">
        <v>20</v>
      </c>
      <c r="C381" s="4">
        <v>22</v>
      </c>
      <c r="D381" s="4">
        <f t="shared" si="7"/>
        <v>19.875</v>
      </c>
      <c r="E381" s="4">
        <v>0.25</v>
      </c>
    </row>
    <row r="382" spans="1:6" ht="29">
      <c r="A382" s="177" t="s">
        <v>24</v>
      </c>
      <c r="B382" s="178">
        <v>19</v>
      </c>
      <c r="C382" s="4">
        <v>22</v>
      </c>
      <c r="D382" s="4">
        <f t="shared" si="7"/>
        <v>18.875</v>
      </c>
      <c r="E382" s="4">
        <v>0.25</v>
      </c>
    </row>
    <row r="383" spans="1:6" ht="29">
      <c r="A383" s="177" t="s">
        <v>25</v>
      </c>
      <c r="B383" s="178">
        <v>18</v>
      </c>
      <c r="C383" s="4">
        <v>22</v>
      </c>
      <c r="D383" s="4">
        <f t="shared" si="7"/>
        <v>17.875</v>
      </c>
      <c r="E383" s="4">
        <v>0.25</v>
      </c>
    </row>
    <row r="384" spans="1:6">
      <c r="A384" s="177" t="s">
        <v>27</v>
      </c>
      <c r="B384" s="178">
        <v>17</v>
      </c>
      <c r="C384" s="4">
        <v>22</v>
      </c>
      <c r="D384" s="4">
        <f t="shared" si="7"/>
        <v>16.875</v>
      </c>
      <c r="E384" s="4">
        <v>0.25</v>
      </c>
    </row>
    <row r="385" spans="1:5">
      <c r="A385" s="177" t="s">
        <v>19</v>
      </c>
      <c r="B385" s="178">
        <v>16</v>
      </c>
      <c r="C385" s="4">
        <v>22</v>
      </c>
      <c r="D385" s="4">
        <f t="shared" si="7"/>
        <v>15.875</v>
      </c>
      <c r="E385" s="4">
        <v>0.25</v>
      </c>
    </row>
    <row r="386" spans="1:5" ht="29">
      <c r="A386" s="177" t="s">
        <v>18</v>
      </c>
      <c r="B386" s="178">
        <v>15</v>
      </c>
      <c r="C386" s="4">
        <v>22</v>
      </c>
      <c r="D386" s="4">
        <f t="shared" si="7"/>
        <v>14.875</v>
      </c>
      <c r="E386" s="4">
        <v>0.25</v>
      </c>
    </row>
    <row r="387" spans="1:5" ht="29">
      <c r="A387" s="177" t="s">
        <v>22</v>
      </c>
      <c r="B387" s="178">
        <v>14</v>
      </c>
      <c r="C387" s="4">
        <v>22</v>
      </c>
      <c r="D387" s="4">
        <f t="shared" si="7"/>
        <v>13.875</v>
      </c>
      <c r="E387" s="4">
        <v>0.25</v>
      </c>
    </row>
    <row r="388" spans="1:5">
      <c r="A388" s="177" t="s">
        <v>30</v>
      </c>
      <c r="B388" s="178">
        <v>13</v>
      </c>
      <c r="C388" s="4">
        <v>22</v>
      </c>
      <c r="D388" s="4">
        <f t="shared" si="7"/>
        <v>12.875</v>
      </c>
      <c r="E388" s="4">
        <v>0.25</v>
      </c>
    </row>
    <row r="389" spans="1:5">
      <c r="A389" s="177" t="s">
        <v>28</v>
      </c>
      <c r="B389" s="178">
        <v>12</v>
      </c>
      <c r="C389" s="4">
        <v>22</v>
      </c>
      <c r="D389" s="4">
        <f t="shared" si="7"/>
        <v>11.875</v>
      </c>
      <c r="E389" s="4">
        <v>0.25</v>
      </c>
    </row>
    <row r="390" spans="1:5">
      <c r="A390" s="177" t="s">
        <v>37</v>
      </c>
      <c r="B390" s="178">
        <v>11</v>
      </c>
      <c r="C390" s="4">
        <v>22</v>
      </c>
      <c r="D390" s="4">
        <f t="shared" si="7"/>
        <v>10.875</v>
      </c>
      <c r="E390" s="4">
        <v>0.25</v>
      </c>
    </row>
    <row r="391" spans="1:5">
      <c r="A391" s="177" t="s">
        <v>34</v>
      </c>
      <c r="B391" s="178">
        <v>10</v>
      </c>
      <c r="C391" s="4">
        <v>22</v>
      </c>
      <c r="D391" s="4">
        <f t="shared" si="7"/>
        <v>9.875</v>
      </c>
      <c r="E391" s="4">
        <v>0.25</v>
      </c>
    </row>
    <row r="392" spans="1:5">
      <c r="A392" s="177" t="s">
        <v>21</v>
      </c>
      <c r="B392" s="178">
        <v>9</v>
      </c>
      <c r="C392" s="4">
        <v>22</v>
      </c>
      <c r="D392" s="4">
        <f t="shared" si="7"/>
        <v>8.875</v>
      </c>
      <c r="E392" s="4">
        <v>0.25</v>
      </c>
    </row>
    <row r="393" spans="1:5" ht="29">
      <c r="A393" s="177" t="s">
        <v>31</v>
      </c>
      <c r="B393" s="178">
        <v>8</v>
      </c>
      <c r="C393" s="4">
        <v>22</v>
      </c>
      <c r="D393" s="4">
        <f t="shared" si="7"/>
        <v>7.875</v>
      </c>
      <c r="E393" s="4">
        <v>0.25</v>
      </c>
    </row>
    <row r="394" spans="1:5">
      <c r="A394" s="177" t="s">
        <v>20</v>
      </c>
      <c r="B394" s="178">
        <v>7</v>
      </c>
      <c r="C394" s="4">
        <v>22</v>
      </c>
      <c r="D394" s="4">
        <f t="shared" si="7"/>
        <v>6.875</v>
      </c>
      <c r="E394" s="4">
        <v>0.25</v>
      </c>
    </row>
    <row r="395" spans="1:5">
      <c r="A395" s="177" t="s">
        <v>35</v>
      </c>
      <c r="B395" s="178">
        <v>6</v>
      </c>
      <c r="C395" s="4">
        <v>22</v>
      </c>
      <c r="D395" s="4">
        <f t="shared" si="7"/>
        <v>5.875</v>
      </c>
      <c r="E395" s="4">
        <v>0.25</v>
      </c>
    </row>
    <row r="396" spans="1:5" ht="29">
      <c r="A396" s="177" t="s">
        <v>26</v>
      </c>
      <c r="B396" s="178">
        <v>5</v>
      </c>
      <c r="C396" s="4">
        <v>22</v>
      </c>
      <c r="D396" s="4">
        <f t="shared" si="7"/>
        <v>4.875</v>
      </c>
      <c r="E396" s="4">
        <v>0.25</v>
      </c>
    </row>
    <row r="397" spans="1:5">
      <c r="A397" s="177" t="s">
        <v>36</v>
      </c>
      <c r="B397" s="178">
        <v>4</v>
      </c>
      <c r="C397" s="4">
        <v>22</v>
      </c>
      <c r="D397" s="4">
        <f t="shared" si="7"/>
        <v>3.875</v>
      </c>
      <c r="E397" s="4">
        <v>0.25</v>
      </c>
    </row>
    <row r="398" spans="1:5" ht="29">
      <c r="A398" s="177" t="s">
        <v>38</v>
      </c>
      <c r="B398" s="178">
        <v>3</v>
      </c>
      <c r="C398" s="4">
        <v>22</v>
      </c>
      <c r="D398" s="4">
        <f t="shared" si="7"/>
        <v>2.875</v>
      </c>
      <c r="E398" s="4">
        <v>0.25</v>
      </c>
    </row>
    <row r="399" spans="1:5">
      <c r="A399" s="177" t="s">
        <v>32</v>
      </c>
      <c r="B399" s="178">
        <v>2</v>
      </c>
      <c r="C399" s="4">
        <v>22</v>
      </c>
      <c r="D399" s="4">
        <f t="shared" si="7"/>
        <v>1.875</v>
      </c>
      <c r="E399" s="4">
        <v>0.25</v>
      </c>
    </row>
    <row r="400" spans="1:5">
      <c r="A400" s="177" t="s">
        <v>29</v>
      </c>
      <c r="B400" s="178">
        <v>1</v>
      </c>
      <c r="C400" s="4">
        <v>22</v>
      </c>
      <c r="D400" s="4">
        <f t="shared" si="7"/>
        <v>0.875</v>
      </c>
      <c r="E400" s="4">
        <v>0.25</v>
      </c>
    </row>
    <row r="404" spans="1:6">
      <c r="A404" s="162" t="s">
        <v>34</v>
      </c>
      <c r="B404" s="178">
        <v>21</v>
      </c>
      <c r="C404" s="4">
        <v>22</v>
      </c>
      <c r="D404" s="4">
        <f t="shared" ref="D404:D424" si="8">B404-E404/2</f>
        <v>20.875</v>
      </c>
      <c r="E404" s="4">
        <v>0.25</v>
      </c>
      <c r="F404" s="395">
        <v>15.1</v>
      </c>
    </row>
    <row r="405" spans="1:6">
      <c r="A405" s="162" t="s">
        <v>31</v>
      </c>
      <c r="B405" s="178">
        <v>20</v>
      </c>
      <c r="C405" s="4">
        <v>22</v>
      </c>
      <c r="D405" s="4">
        <f t="shared" si="8"/>
        <v>19.875</v>
      </c>
      <c r="E405" s="4">
        <v>0.25</v>
      </c>
    </row>
    <row r="406" spans="1:6">
      <c r="A406" s="162" t="s">
        <v>27</v>
      </c>
      <c r="B406" s="178">
        <v>19</v>
      </c>
      <c r="C406" s="4">
        <v>22</v>
      </c>
      <c r="D406" s="4">
        <f t="shared" si="8"/>
        <v>18.875</v>
      </c>
      <c r="E406" s="4">
        <v>0.25</v>
      </c>
    </row>
    <row r="407" spans="1:6" ht="26">
      <c r="A407" s="162" t="s">
        <v>18</v>
      </c>
      <c r="B407" s="178">
        <v>18</v>
      </c>
      <c r="C407" s="4">
        <v>22</v>
      </c>
      <c r="D407" s="4">
        <f t="shared" si="8"/>
        <v>17.875</v>
      </c>
      <c r="E407" s="4">
        <v>0.25</v>
      </c>
    </row>
    <row r="408" spans="1:6">
      <c r="A408" s="162" t="s">
        <v>21</v>
      </c>
      <c r="B408" s="178">
        <v>17</v>
      </c>
      <c r="C408" s="4">
        <v>22</v>
      </c>
      <c r="D408" s="4">
        <f t="shared" si="8"/>
        <v>16.875</v>
      </c>
      <c r="E408" s="4">
        <v>0.25</v>
      </c>
    </row>
    <row r="409" spans="1:6" ht="26">
      <c r="A409" s="162" t="s">
        <v>38</v>
      </c>
      <c r="B409" s="178">
        <v>16</v>
      </c>
      <c r="C409" s="4">
        <v>22</v>
      </c>
      <c r="D409" s="4">
        <f t="shared" si="8"/>
        <v>15.875</v>
      </c>
      <c r="E409" s="4">
        <v>0.25</v>
      </c>
    </row>
    <row r="410" spans="1:6">
      <c r="A410" s="430" t="s">
        <v>35</v>
      </c>
      <c r="B410" s="178">
        <v>15</v>
      </c>
      <c r="C410" s="4">
        <v>22</v>
      </c>
      <c r="D410" s="4">
        <f t="shared" si="8"/>
        <v>14.875</v>
      </c>
      <c r="E410" s="4">
        <v>0.25</v>
      </c>
    </row>
    <row r="411" spans="1:6" ht="26">
      <c r="A411" s="162" t="s">
        <v>26</v>
      </c>
      <c r="B411" s="178">
        <v>14</v>
      </c>
      <c r="C411" s="4">
        <v>22</v>
      </c>
      <c r="D411" s="4">
        <f t="shared" si="8"/>
        <v>13.875</v>
      </c>
      <c r="E411" s="4">
        <v>0.25</v>
      </c>
    </row>
    <row r="412" spans="1:6">
      <c r="A412" s="162" t="s">
        <v>20</v>
      </c>
      <c r="B412" s="178">
        <v>13</v>
      </c>
      <c r="C412" s="4">
        <v>22</v>
      </c>
      <c r="D412" s="4">
        <f t="shared" si="8"/>
        <v>12.875</v>
      </c>
      <c r="E412" s="4">
        <v>0.25</v>
      </c>
    </row>
    <row r="413" spans="1:6">
      <c r="A413" s="162" t="s">
        <v>29</v>
      </c>
      <c r="B413" s="178">
        <v>12</v>
      </c>
      <c r="C413" s="4">
        <v>22</v>
      </c>
      <c r="D413" s="4">
        <f t="shared" si="8"/>
        <v>11.875</v>
      </c>
      <c r="E413" s="4">
        <v>0.25</v>
      </c>
    </row>
    <row r="414" spans="1:6">
      <c r="A414" s="162" t="s">
        <v>36</v>
      </c>
      <c r="B414" s="178">
        <v>11</v>
      </c>
      <c r="C414" s="4">
        <v>22</v>
      </c>
      <c r="D414" s="4">
        <f t="shared" si="8"/>
        <v>10.875</v>
      </c>
      <c r="E414" s="4">
        <v>0.25</v>
      </c>
    </row>
    <row r="415" spans="1:6">
      <c r="A415" s="162" t="s">
        <v>19</v>
      </c>
      <c r="B415" s="178">
        <v>10</v>
      </c>
      <c r="C415" s="4">
        <v>22</v>
      </c>
      <c r="D415" s="4">
        <f t="shared" si="8"/>
        <v>9.875</v>
      </c>
      <c r="E415" s="4">
        <v>0.25</v>
      </c>
    </row>
    <row r="416" spans="1:6" ht="26">
      <c r="A416" s="162" t="s">
        <v>22</v>
      </c>
      <c r="B416" s="178">
        <v>9</v>
      </c>
      <c r="C416" s="4">
        <v>22</v>
      </c>
      <c r="D416" s="4">
        <f t="shared" si="8"/>
        <v>8.875</v>
      </c>
      <c r="E416" s="4">
        <v>0.25</v>
      </c>
    </row>
    <row r="417" spans="1:6">
      <c r="A417" s="259" t="s">
        <v>37</v>
      </c>
      <c r="B417" s="178">
        <v>8</v>
      </c>
      <c r="C417" s="4">
        <v>22</v>
      </c>
      <c r="D417" s="4">
        <f t="shared" si="8"/>
        <v>7.875</v>
      </c>
      <c r="E417" s="4">
        <v>0.25</v>
      </c>
    </row>
    <row r="418" spans="1:6">
      <c r="A418" s="162" t="s">
        <v>30</v>
      </c>
      <c r="B418" s="178">
        <v>7</v>
      </c>
      <c r="C418" s="4">
        <v>22</v>
      </c>
      <c r="D418" s="4">
        <f t="shared" si="8"/>
        <v>6.875</v>
      </c>
      <c r="E418" s="4">
        <v>0.25</v>
      </c>
    </row>
    <row r="419" spans="1:6">
      <c r="A419" s="162" t="s">
        <v>32</v>
      </c>
      <c r="B419" s="178">
        <v>6</v>
      </c>
      <c r="C419" s="4">
        <v>22</v>
      </c>
      <c r="D419" s="4">
        <f t="shared" si="8"/>
        <v>5.875</v>
      </c>
      <c r="E419" s="4">
        <v>0.25</v>
      </c>
    </row>
    <row r="420" spans="1:6">
      <c r="A420" s="162" t="s">
        <v>28</v>
      </c>
      <c r="B420" s="178">
        <v>5</v>
      </c>
      <c r="C420" s="4">
        <v>22</v>
      </c>
      <c r="D420" s="4">
        <f t="shared" si="8"/>
        <v>4.875</v>
      </c>
      <c r="E420" s="4">
        <v>0.25</v>
      </c>
    </row>
    <row r="421" spans="1:6" ht="26">
      <c r="A421" s="162" t="s">
        <v>24</v>
      </c>
      <c r="B421" s="178">
        <v>4</v>
      </c>
      <c r="C421" s="4">
        <v>22</v>
      </c>
      <c r="D421" s="4">
        <f t="shared" si="8"/>
        <v>3.875</v>
      </c>
      <c r="E421" s="4">
        <v>0.25</v>
      </c>
    </row>
    <row r="422" spans="1:6">
      <c r="A422" s="162" t="s">
        <v>25</v>
      </c>
      <c r="B422" s="178">
        <v>3</v>
      </c>
      <c r="C422" s="4">
        <v>22</v>
      </c>
      <c r="D422" s="4">
        <f t="shared" si="8"/>
        <v>2.875</v>
      </c>
      <c r="E422" s="4">
        <v>0.25</v>
      </c>
    </row>
    <row r="423" spans="1:6">
      <c r="A423" s="162" t="s">
        <v>33</v>
      </c>
      <c r="B423" s="178">
        <v>2</v>
      </c>
      <c r="C423" s="4">
        <v>22</v>
      </c>
      <c r="D423" s="4">
        <f t="shared" si="8"/>
        <v>1.875</v>
      </c>
      <c r="E423" s="4">
        <v>0.25</v>
      </c>
    </row>
    <row r="424" spans="1:6">
      <c r="A424" s="162" t="s">
        <v>23</v>
      </c>
      <c r="B424" s="178">
        <v>1</v>
      </c>
      <c r="C424" s="4">
        <v>22</v>
      </c>
      <c r="D424" s="4">
        <f t="shared" si="8"/>
        <v>0.875</v>
      </c>
      <c r="E424" s="4">
        <v>0.25</v>
      </c>
    </row>
    <row r="426" spans="1:6">
      <c r="A426" s="177" t="s">
        <v>34</v>
      </c>
      <c r="B426" s="178">
        <v>21</v>
      </c>
      <c r="C426" s="4">
        <v>22</v>
      </c>
      <c r="D426" s="4">
        <f t="shared" ref="D426:D446" si="9">B426-E426/2</f>
        <v>20.875</v>
      </c>
      <c r="E426" s="4">
        <v>0.25</v>
      </c>
      <c r="F426" s="395">
        <v>15.2</v>
      </c>
    </row>
    <row r="427" spans="1:6" ht="29">
      <c r="A427" s="177" t="s">
        <v>31</v>
      </c>
      <c r="B427" s="178">
        <v>20</v>
      </c>
      <c r="C427" s="4">
        <v>22</v>
      </c>
      <c r="D427" s="4">
        <f t="shared" si="9"/>
        <v>19.875</v>
      </c>
      <c r="E427" s="4">
        <v>0.25</v>
      </c>
    </row>
    <row r="428" spans="1:6">
      <c r="A428" s="177" t="s">
        <v>27</v>
      </c>
      <c r="B428" s="178">
        <v>19</v>
      </c>
      <c r="C428" s="4">
        <v>22</v>
      </c>
      <c r="D428" s="4">
        <f t="shared" si="9"/>
        <v>18.875</v>
      </c>
      <c r="E428" s="4">
        <v>0.25</v>
      </c>
    </row>
    <row r="429" spans="1:6" ht="29">
      <c r="A429" s="177" t="s">
        <v>18</v>
      </c>
      <c r="B429" s="178">
        <v>18</v>
      </c>
      <c r="C429" s="4">
        <v>22</v>
      </c>
      <c r="D429" s="4">
        <f t="shared" si="9"/>
        <v>17.875</v>
      </c>
      <c r="E429" s="4">
        <v>0.25</v>
      </c>
    </row>
    <row r="430" spans="1:6">
      <c r="A430" s="177" t="s">
        <v>21</v>
      </c>
      <c r="B430" s="178">
        <v>17</v>
      </c>
      <c r="C430" s="4">
        <v>22</v>
      </c>
      <c r="D430" s="4">
        <f t="shared" si="9"/>
        <v>16.875</v>
      </c>
      <c r="E430" s="4">
        <v>0.25</v>
      </c>
    </row>
    <row r="431" spans="1:6" ht="29">
      <c r="A431" s="177" t="s">
        <v>38</v>
      </c>
      <c r="B431" s="178">
        <v>16</v>
      </c>
      <c r="C431" s="4">
        <v>22</v>
      </c>
      <c r="D431" s="4">
        <f t="shared" si="9"/>
        <v>15.875</v>
      </c>
      <c r="E431" s="4">
        <v>0.25</v>
      </c>
    </row>
    <row r="432" spans="1:6">
      <c r="A432" s="177" t="s">
        <v>35</v>
      </c>
      <c r="B432" s="178">
        <v>15</v>
      </c>
      <c r="C432" s="4">
        <v>22</v>
      </c>
      <c r="D432" s="4">
        <f t="shared" si="9"/>
        <v>14.875</v>
      </c>
      <c r="E432" s="4">
        <v>0.25</v>
      </c>
    </row>
    <row r="433" spans="1:5">
      <c r="A433" s="177" t="s">
        <v>20</v>
      </c>
      <c r="B433" s="178">
        <v>14</v>
      </c>
      <c r="C433" s="4">
        <v>22</v>
      </c>
      <c r="D433" s="4">
        <f t="shared" si="9"/>
        <v>13.875</v>
      </c>
      <c r="E433" s="4">
        <v>0.25</v>
      </c>
    </row>
    <row r="434" spans="1:5" ht="29">
      <c r="A434" s="177" t="s">
        <v>26</v>
      </c>
      <c r="B434" s="178">
        <v>13</v>
      </c>
      <c r="C434" s="4">
        <v>22</v>
      </c>
      <c r="D434" s="4">
        <f t="shared" si="9"/>
        <v>12.875</v>
      </c>
      <c r="E434" s="4">
        <v>0.25</v>
      </c>
    </row>
    <row r="435" spans="1:5">
      <c r="A435" s="177" t="s">
        <v>29</v>
      </c>
      <c r="B435" s="178">
        <v>12</v>
      </c>
      <c r="C435" s="4">
        <v>22</v>
      </c>
      <c r="D435" s="4">
        <f t="shared" si="9"/>
        <v>11.875</v>
      </c>
      <c r="E435" s="4">
        <v>0.25</v>
      </c>
    </row>
    <row r="436" spans="1:5" ht="29">
      <c r="A436" s="177" t="s">
        <v>22</v>
      </c>
      <c r="B436" s="178">
        <v>11</v>
      </c>
      <c r="C436" s="4">
        <v>22</v>
      </c>
      <c r="D436" s="4">
        <f t="shared" si="9"/>
        <v>10.875</v>
      </c>
      <c r="E436" s="4">
        <v>0.25</v>
      </c>
    </row>
    <row r="437" spans="1:5">
      <c r="A437" s="177" t="s">
        <v>19</v>
      </c>
      <c r="B437" s="178">
        <v>10</v>
      </c>
      <c r="C437" s="4">
        <v>22</v>
      </c>
      <c r="D437" s="4">
        <f t="shared" si="9"/>
        <v>9.875</v>
      </c>
      <c r="E437" s="4">
        <v>0.25</v>
      </c>
    </row>
    <row r="438" spans="1:5">
      <c r="A438" s="177" t="s">
        <v>32</v>
      </c>
      <c r="B438" s="178">
        <v>9</v>
      </c>
      <c r="C438" s="4">
        <v>22</v>
      </c>
      <c r="D438" s="4">
        <f t="shared" si="9"/>
        <v>8.875</v>
      </c>
      <c r="E438" s="4">
        <v>0.25</v>
      </c>
    </row>
    <row r="439" spans="1:5" ht="29">
      <c r="A439" s="177" t="s">
        <v>24</v>
      </c>
      <c r="B439" s="178">
        <v>8</v>
      </c>
      <c r="C439" s="4">
        <v>22</v>
      </c>
      <c r="D439" s="4">
        <f t="shared" si="9"/>
        <v>7.875</v>
      </c>
      <c r="E439" s="4">
        <v>0.25</v>
      </c>
    </row>
    <row r="440" spans="1:5">
      <c r="A440" s="177" t="s">
        <v>28</v>
      </c>
      <c r="B440" s="178">
        <v>7</v>
      </c>
      <c r="C440" s="4">
        <v>22</v>
      </c>
      <c r="D440" s="4">
        <f t="shared" si="9"/>
        <v>6.875</v>
      </c>
      <c r="E440" s="4">
        <v>0.25</v>
      </c>
    </row>
    <row r="441" spans="1:5">
      <c r="A441" s="177" t="s">
        <v>36</v>
      </c>
      <c r="B441" s="178">
        <v>6</v>
      </c>
      <c r="C441" s="4">
        <v>22</v>
      </c>
      <c r="D441" s="4">
        <f t="shared" si="9"/>
        <v>5.875</v>
      </c>
      <c r="E441" s="4">
        <v>0.25</v>
      </c>
    </row>
    <row r="442" spans="1:5">
      <c r="A442" s="177" t="s">
        <v>37</v>
      </c>
      <c r="B442" s="178">
        <v>5</v>
      </c>
      <c r="C442" s="4">
        <v>22</v>
      </c>
      <c r="D442" s="4">
        <f t="shared" si="9"/>
        <v>4.875</v>
      </c>
      <c r="E442" s="4">
        <v>0.25</v>
      </c>
    </row>
    <row r="443" spans="1:5" ht="29">
      <c r="A443" s="177" t="s">
        <v>25</v>
      </c>
      <c r="B443" s="178">
        <v>4</v>
      </c>
      <c r="C443" s="4">
        <v>22</v>
      </c>
      <c r="D443" s="4">
        <f t="shared" si="9"/>
        <v>3.875</v>
      </c>
      <c r="E443" s="4">
        <v>0.25</v>
      </c>
    </row>
    <row r="444" spans="1:5">
      <c r="A444" s="177" t="s">
        <v>33</v>
      </c>
      <c r="B444" s="178">
        <v>3</v>
      </c>
      <c r="C444" s="4">
        <v>22</v>
      </c>
      <c r="D444" s="4">
        <f t="shared" si="9"/>
        <v>2.875</v>
      </c>
      <c r="E444" s="4">
        <v>0.25</v>
      </c>
    </row>
    <row r="445" spans="1:5">
      <c r="A445" s="177" t="s">
        <v>23</v>
      </c>
      <c r="B445" s="178">
        <v>2</v>
      </c>
      <c r="C445" s="4">
        <v>22</v>
      </c>
      <c r="D445" s="4">
        <f t="shared" si="9"/>
        <v>1.875</v>
      </c>
      <c r="E445" s="4">
        <v>0.25</v>
      </c>
    </row>
    <row r="446" spans="1:5">
      <c r="A446" s="177" t="s">
        <v>30</v>
      </c>
      <c r="B446" s="178">
        <v>1</v>
      </c>
      <c r="C446" s="4">
        <v>22</v>
      </c>
      <c r="D446" s="4">
        <f t="shared" si="9"/>
        <v>0.875</v>
      </c>
      <c r="E446" s="4">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8"/>
  <sheetViews>
    <sheetView zoomScale="70" zoomScaleNormal="70" workbookViewId="0">
      <selection activeCell="K400" sqref="K400"/>
    </sheetView>
  </sheetViews>
  <sheetFormatPr defaultColWidth="8.81640625" defaultRowHeight="14.5"/>
  <cols>
    <col min="2" max="2" width="24.26953125" customWidth="1"/>
    <col min="3" max="3" width="11.81640625" customWidth="1"/>
    <col min="4" max="4" width="8.453125" customWidth="1"/>
    <col min="5" max="5" width="11" customWidth="1"/>
    <col min="6" max="6" width="8" customWidth="1"/>
    <col min="7" max="7" width="9" customWidth="1"/>
    <col min="8" max="8" width="7.7265625" customWidth="1"/>
    <col min="9" max="9" width="9.453125" customWidth="1"/>
    <col min="10" max="10" width="8.453125" customWidth="1"/>
    <col min="11" max="11" width="7.81640625" customWidth="1"/>
    <col min="12" max="12" width="8.1796875" customWidth="1"/>
    <col min="13" max="13" width="9.453125" customWidth="1"/>
    <col min="14" max="14" width="7.81640625" customWidth="1"/>
    <col min="15" max="15" width="11.1796875" customWidth="1"/>
    <col min="16" max="16" width="7.453125" customWidth="1"/>
  </cols>
  <sheetData>
    <row r="1" spans="1:16" s="70" customFormat="1">
      <c r="A1" s="431" t="s">
        <v>453</v>
      </c>
      <c r="B1" s="431"/>
      <c r="C1" s="431"/>
      <c r="D1" s="431"/>
      <c r="E1" s="431"/>
      <c r="F1" s="431"/>
      <c r="G1" s="431"/>
      <c r="H1" s="431"/>
      <c r="I1" s="431"/>
      <c r="J1" s="152"/>
    </row>
    <row r="2" spans="1:16" s="179" customFormat="1"/>
    <row r="3" spans="1:16" s="179" customFormat="1"/>
    <row r="4" spans="1:16" s="28" customFormat="1" ht="48">
      <c r="B4" s="68"/>
      <c r="C4" s="68" t="s">
        <v>45</v>
      </c>
      <c r="D4" s="68" t="s">
        <v>46</v>
      </c>
      <c r="E4" s="68" t="s">
        <v>47</v>
      </c>
      <c r="F4" s="68" t="s">
        <v>46</v>
      </c>
      <c r="G4" s="68" t="s">
        <v>48</v>
      </c>
      <c r="H4" s="68" t="s">
        <v>46</v>
      </c>
      <c r="I4" s="69" t="s">
        <v>49</v>
      </c>
      <c r="J4" s="68" t="s">
        <v>46</v>
      </c>
      <c r="K4" s="69" t="s">
        <v>50</v>
      </c>
      <c r="L4" s="68" t="s">
        <v>46</v>
      </c>
      <c r="M4" s="69" t="s">
        <v>51</v>
      </c>
      <c r="N4" s="68" t="s">
        <v>46</v>
      </c>
      <c r="O4" s="69" t="s">
        <v>52</v>
      </c>
      <c r="P4" s="68" t="s">
        <v>46</v>
      </c>
    </row>
    <row r="5" spans="1:16" s="179" customFormat="1">
      <c r="B5" s="49" t="s">
        <v>35</v>
      </c>
      <c r="C5" s="158">
        <v>0.66800000000000004</v>
      </c>
      <c r="D5" s="31">
        <v>2.2000000000000002</v>
      </c>
      <c r="E5" s="158">
        <v>0.16400000000000001</v>
      </c>
      <c r="F5" s="31">
        <v>0.5</v>
      </c>
      <c r="G5" s="158">
        <v>1.0999999999999999E-2</v>
      </c>
      <c r="H5" s="31">
        <v>0.5</v>
      </c>
      <c r="I5" s="158">
        <v>0.09</v>
      </c>
      <c r="J5" s="31">
        <v>0.3</v>
      </c>
      <c r="K5" s="158" t="s">
        <v>208</v>
      </c>
      <c r="L5" s="31" t="s">
        <v>208</v>
      </c>
      <c r="M5" s="158">
        <v>0.105</v>
      </c>
      <c r="N5" s="31">
        <v>1.9</v>
      </c>
      <c r="O5" s="158">
        <v>0.19400000000000001</v>
      </c>
      <c r="P5" s="330" t="s">
        <v>538</v>
      </c>
    </row>
    <row r="6" spans="1:16" s="179" customFormat="1">
      <c r="B6" s="49" t="s">
        <v>23</v>
      </c>
      <c r="C6" s="158">
        <v>0.74299999999999999</v>
      </c>
      <c r="D6" s="31">
        <v>0.7</v>
      </c>
      <c r="E6" s="291">
        <v>7.0000000000000007E-2</v>
      </c>
      <c r="F6" s="4">
        <v>0.4</v>
      </c>
      <c r="G6" s="158">
        <v>4.0000000000000001E-3</v>
      </c>
      <c r="H6" s="31">
        <v>0.1</v>
      </c>
      <c r="I6" s="158">
        <v>0.18</v>
      </c>
      <c r="J6" s="31">
        <v>0.2</v>
      </c>
      <c r="K6" s="158">
        <v>2E-3</v>
      </c>
      <c r="L6" s="31">
        <v>0.1</v>
      </c>
      <c r="M6" s="158">
        <v>3.4000000000000002E-2</v>
      </c>
      <c r="N6" s="31">
        <v>0.7</v>
      </c>
      <c r="O6" s="158">
        <v>0.21</v>
      </c>
      <c r="P6" s="330" t="s">
        <v>538</v>
      </c>
    </row>
    <row r="7" spans="1:16" s="179" customFormat="1">
      <c r="B7" s="49" t="s">
        <v>22</v>
      </c>
      <c r="C7" s="158">
        <v>0.749</v>
      </c>
      <c r="D7" s="31">
        <v>0.9</v>
      </c>
      <c r="E7" s="158">
        <v>0.19700000000000001</v>
      </c>
      <c r="F7" s="31">
        <v>0.4</v>
      </c>
      <c r="G7" s="158">
        <v>8.0000000000000002E-3</v>
      </c>
      <c r="H7" s="31">
        <v>0.4</v>
      </c>
      <c r="I7" s="158">
        <v>6.4000000000000001E-2</v>
      </c>
      <c r="J7" s="31">
        <v>0.3</v>
      </c>
      <c r="K7" s="158">
        <v>2E-3</v>
      </c>
      <c r="L7" s="31">
        <v>0.1</v>
      </c>
      <c r="M7" s="158">
        <v>2.5000000000000001E-2</v>
      </c>
      <c r="N7" s="31">
        <v>0.6</v>
      </c>
      <c r="O7" s="158">
        <v>8.5000000000000006E-2</v>
      </c>
      <c r="P7" s="330" t="s">
        <v>538</v>
      </c>
    </row>
    <row r="8" spans="1:16" s="179" customFormat="1">
      <c r="B8" s="50" t="s">
        <v>32</v>
      </c>
      <c r="C8" s="243">
        <v>0.65700000000000003</v>
      </c>
      <c r="D8" s="32">
        <v>1.2</v>
      </c>
      <c r="E8" s="243">
        <v>0.21299999999999999</v>
      </c>
      <c r="F8" s="32">
        <v>0.6</v>
      </c>
      <c r="G8" s="243">
        <v>5.0000000000000001E-3</v>
      </c>
      <c r="H8" s="32">
        <v>0.1</v>
      </c>
      <c r="I8" s="243">
        <v>6.6000000000000003E-2</v>
      </c>
      <c r="J8" s="32">
        <v>0.2</v>
      </c>
      <c r="K8" s="243">
        <v>1E-3</v>
      </c>
      <c r="L8" s="32">
        <v>0.1</v>
      </c>
      <c r="M8" s="243">
        <v>0.09</v>
      </c>
      <c r="N8" s="32">
        <v>1.2</v>
      </c>
      <c r="O8" s="243">
        <v>0.17599999999999999</v>
      </c>
      <c r="P8" s="286" t="s">
        <v>538</v>
      </c>
    </row>
    <row r="9" spans="1:16" s="179" customFormat="1">
      <c r="B9" s="49" t="s">
        <v>31</v>
      </c>
      <c r="C9" s="158">
        <v>0.93500000000000005</v>
      </c>
      <c r="D9" s="31">
        <v>1.7</v>
      </c>
      <c r="E9" s="158">
        <v>5.3999999999999999E-2</v>
      </c>
      <c r="F9" s="31">
        <v>1.2</v>
      </c>
      <c r="G9" s="158" t="s">
        <v>208</v>
      </c>
      <c r="H9" s="31" t="s">
        <v>208</v>
      </c>
      <c r="I9" s="158">
        <v>1.0999999999999999E-2</v>
      </c>
      <c r="J9" s="31">
        <v>0.7</v>
      </c>
      <c r="K9" s="158" t="s">
        <v>208</v>
      </c>
      <c r="L9" s="31" t="s">
        <v>208</v>
      </c>
      <c r="M9" s="158">
        <v>1.4999999999999999E-2</v>
      </c>
      <c r="N9" s="31">
        <v>1.1000000000000001</v>
      </c>
      <c r="O9" s="158">
        <v>8.1000000000000003E-2</v>
      </c>
      <c r="P9" s="330" t="s">
        <v>538</v>
      </c>
    </row>
    <row r="10" spans="1:16" s="179" customFormat="1">
      <c r="B10" s="49" t="s">
        <v>38</v>
      </c>
      <c r="C10" s="158">
        <v>0.68799999999999994</v>
      </c>
      <c r="D10" s="31">
        <v>2.9</v>
      </c>
      <c r="E10" s="158">
        <v>0.23699999999999999</v>
      </c>
      <c r="F10" s="31">
        <v>1.6</v>
      </c>
      <c r="G10" s="158">
        <v>2.1999999999999999E-2</v>
      </c>
      <c r="H10" s="31">
        <v>0.9</v>
      </c>
      <c r="I10" s="158">
        <v>2.5999999999999999E-2</v>
      </c>
      <c r="J10" s="31">
        <v>0.9</v>
      </c>
      <c r="K10" s="158">
        <v>1E-3</v>
      </c>
      <c r="L10" s="31">
        <v>0.1</v>
      </c>
      <c r="M10" s="158">
        <v>8.2000000000000003E-2</v>
      </c>
      <c r="N10" s="31">
        <v>2.5</v>
      </c>
      <c r="O10" s="158">
        <v>0.318</v>
      </c>
      <c r="P10" s="330" t="s">
        <v>538</v>
      </c>
    </row>
    <row r="11" spans="1:16" s="179" customFormat="1">
      <c r="B11" s="49" t="s">
        <v>33</v>
      </c>
      <c r="C11" s="158">
        <v>0.46600000000000003</v>
      </c>
      <c r="D11" s="31">
        <v>1.1000000000000001</v>
      </c>
      <c r="E11" s="158">
        <v>0.41899999999999998</v>
      </c>
      <c r="F11" s="31">
        <v>0.6</v>
      </c>
      <c r="G11" s="158">
        <v>6.0000000000000001E-3</v>
      </c>
      <c r="H11" s="31">
        <v>0.2</v>
      </c>
      <c r="I11" s="158">
        <v>6.5000000000000002E-2</v>
      </c>
      <c r="J11" s="31">
        <v>0.2</v>
      </c>
      <c r="K11" s="158">
        <v>1E-3</v>
      </c>
      <c r="L11" s="31">
        <v>0.1</v>
      </c>
      <c r="M11" s="158">
        <v>7.8E-2</v>
      </c>
      <c r="N11" s="31">
        <v>1.1000000000000001</v>
      </c>
      <c r="O11" s="158">
        <v>0.23799999999999999</v>
      </c>
      <c r="P11" s="330" t="s">
        <v>538</v>
      </c>
    </row>
    <row r="12" spans="1:16" s="179" customFormat="1">
      <c r="B12" s="49" t="s">
        <v>26</v>
      </c>
      <c r="C12" s="158">
        <v>0.83299999999999996</v>
      </c>
      <c r="D12" s="31">
        <v>0.9</v>
      </c>
      <c r="E12" s="158">
        <v>0.128</v>
      </c>
      <c r="F12" s="31">
        <v>0.4</v>
      </c>
      <c r="G12" s="158">
        <v>5.0000000000000001E-3</v>
      </c>
      <c r="H12" s="31">
        <v>0.3</v>
      </c>
      <c r="I12" s="158">
        <v>3.9E-2</v>
      </c>
      <c r="J12" s="31">
        <v>0.3</v>
      </c>
      <c r="K12" s="158" t="s">
        <v>208</v>
      </c>
      <c r="L12" s="31" t="s">
        <v>208</v>
      </c>
      <c r="M12" s="158">
        <v>2.8000000000000001E-2</v>
      </c>
      <c r="N12" s="31">
        <v>0.7</v>
      </c>
      <c r="O12" s="158">
        <v>6.7000000000000004E-2</v>
      </c>
      <c r="P12" s="330" t="s">
        <v>538</v>
      </c>
    </row>
    <row r="13" spans="1:16" s="179" customFormat="1">
      <c r="B13" s="49" t="s">
        <v>36</v>
      </c>
      <c r="C13" s="158">
        <v>0.59499999999999997</v>
      </c>
      <c r="D13" s="31">
        <v>1.4</v>
      </c>
      <c r="E13" s="158">
        <v>0.14899999999999999</v>
      </c>
      <c r="F13" s="31">
        <v>0.7</v>
      </c>
      <c r="G13" s="158">
        <v>1.4E-2</v>
      </c>
      <c r="H13" s="31">
        <v>0.6</v>
      </c>
      <c r="I13" s="158">
        <v>0.17100000000000001</v>
      </c>
      <c r="J13" s="31">
        <v>0.3</v>
      </c>
      <c r="K13" s="158">
        <v>1E-3</v>
      </c>
      <c r="L13" s="31">
        <v>0.1</v>
      </c>
      <c r="M13" s="158">
        <v>0.11600000000000001</v>
      </c>
      <c r="N13" s="31">
        <v>1.3</v>
      </c>
      <c r="O13" s="158">
        <v>0.42699999999999999</v>
      </c>
      <c r="P13" s="330" t="s">
        <v>538</v>
      </c>
    </row>
    <row r="14" spans="1:16" s="179" customFormat="1">
      <c r="B14" s="49" t="s">
        <v>18</v>
      </c>
      <c r="C14" s="158">
        <v>0.90900000000000003</v>
      </c>
      <c r="D14" s="31">
        <v>1.5</v>
      </c>
      <c r="E14" s="158">
        <v>2.8000000000000001E-2</v>
      </c>
      <c r="F14" s="31">
        <v>0.1</v>
      </c>
      <c r="G14" s="158">
        <v>5.0000000000000001E-3</v>
      </c>
      <c r="H14" s="31">
        <v>0.4</v>
      </c>
      <c r="I14" s="158">
        <v>5.1999999999999998E-2</v>
      </c>
      <c r="J14" s="31">
        <v>0.4</v>
      </c>
      <c r="K14" s="158" t="s">
        <v>208</v>
      </c>
      <c r="L14" s="31" t="s">
        <v>208</v>
      </c>
      <c r="M14" s="158">
        <v>2.1000000000000001E-2</v>
      </c>
      <c r="N14" s="31">
        <v>1.5</v>
      </c>
      <c r="O14" s="158">
        <v>7.0000000000000007E-2</v>
      </c>
      <c r="P14" s="330" t="s">
        <v>538</v>
      </c>
    </row>
    <row r="15" spans="1:16" s="179" customFormat="1">
      <c r="B15" s="49" t="s">
        <v>29</v>
      </c>
      <c r="C15" s="158">
        <v>0.61599999999999999</v>
      </c>
      <c r="D15" s="31">
        <v>1.3</v>
      </c>
      <c r="E15" s="158">
        <v>0.215</v>
      </c>
      <c r="F15" s="31">
        <v>0.6</v>
      </c>
      <c r="G15" s="158">
        <v>6.0000000000000001E-3</v>
      </c>
      <c r="H15" s="31">
        <v>0.4</v>
      </c>
      <c r="I15" s="158">
        <v>0.127</v>
      </c>
      <c r="J15" s="31">
        <v>0.2</v>
      </c>
      <c r="K15" s="158" t="s">
        <v>208</v>
      </c>
      <c r="L15" s="31" t="s">
        <v>208</v>
      </c>
      <c r="M15" s="158">
        <v>0.06</v>
      </c>
      <c r="N15" s="31">
        <v>1.2</v>
      </c>
      <c r="O15" s="158">
        <v>0.185</v>
      </c>
      <c r="P15" s="330" t="s">
        <v>538</v>
      </c>
    </row>
    <row r="16" spans="1:16" s="179" customFormat="1">
      <c r="B16" s="49" t="s">
        <v>25</v>
      </c>
      <c r="C16" s="158">
        <v>0.57699999999999996</v>
      </c>
      <c r="D16" s="31">
        <v>1</v>
      </c>
      <c r="E16" s="158">
        <v>0.11899999999999999</v>
      </c>
      <c r="F16" s="31">
        <v>0.5</v>
      </c>
      <c r="G16" s="158">
        <v>8.0000000000000002E-3</v>
      </c>
      <c r="H16" s="31">
        <v>0.3</v>
      </c>
      <c r="I16" s="158">
        <v>0.25600000000000001</v>
      </c>
      <c r="J16" s="31">
        <v>0.2</v>
      </c>
      <c r="K16" s="158">
        <v>2E-3</v>
      </c>
      <c r="L16" s="31">
        <v>0.1</v>
      </c>
      <c r="M16" s="158">
        <v>7.6999999999999999E-2</v>
      </c>
      <c r="N16" s="31">
        <v>1.1000000000000001</v>
      </c>
      <c r="O16" s="158">
        <v>0.221</v>
      </c>
      <c r="P16" s="330" t="s">
        <v>538</v>
      </c>
    </row>
    <row r="17" spans="1:16" s="179" customFormat="1">
      <c r="B17" s="49" t="s">
        <v>24</v>
      </c>
      <c r="C17" s="158">
        <v>0.84399999999999997</v>
      </c>
      <c r="D17" s="31">
        <v>0.6</v>
      </c>
      <c r="E17" s="158">
        <v>8.3000000000000004E-2</v>
      </c>
      <c r="F17" s="31">
        <v>0.4</v>
      </c>
      <c r="G17" s="158">
        <v>4.0000000000000001E-3</v>
      </c>
      <c r="H17" s="31">
        <v>0.1</v>
      </c>
      <c r="I17" s="158">
        <v>6.2E-2</v>
      </c>
      <c r="J17" s="31">
        <v>0.1</v>
      </c>
      <c r="K17" s="158">
        <v>0</v>
      </c>
      <c r="L17" s="31">
        <v>0.1</v>
      </c>
      <c r="M17" s="158">
        <v>2.9000000000000001E-2</v>
      </c>
      <c r="N17" s="31">
        <v>0.7</v>
      </c>
      <c r="O17" s="158">
        <v>0.111</v>
      </c>
      <c r="P17" s="330" t="s">
        <v>538</v>
      </c>
    </row>
    <row r="18" spans="1:16" s="179" customFormat="1">
      <c r="B18" s="49" t="s">
        <v>19</v>
      </c>
      <c r="C18" s="158">
        <v>0.83299999999999996</v>
      </c>
      <c r="D18" s="31">
        <v>0.8</v>
      </c>
      <c r="E18" s="158">
        <v>4.2000000000000003E-2</v>
      </c>
      <c r="F18" s="31">
        <v>0.4</v>
      </c>
      <c r="G18" s="158">
        <v>5.0000000000000001E-3</v>
      </c>
      <c r="H18" s="31">
        <v>0.4</v>
      </c>
      <c r="I18" s="158">
        <v>0.12</v>
      </c>
      <c r="J18" s="31">
        <v>0.2</v>
      </c>
      <c r="K18" s="158">
        <v>1E-3</v>
      </c>
      <c r="L18" s="31">
        <v>0.1</v>
      </c>
      <c r="M18" s="158">
        <v>2.1000000000000001E-2</v>
      </c>
      <c r="N18" s="31">
        <v>0.8</v>
      </c>
      <c r="O18" s="158">
        <v>0.13900000000000001</v>
      </c>
      <c r="P18" s="330" t="s">
        <v>538</v>
      </c>
    </row>
    <row r="19" spans="1:16" s="179" customFormat="1">
      <c r="B19" s="49" t="s">
        <v>30</v>
      </c>
      <c r="C19" s="158">
        <v>0.93300000000000005</v>
      </c>
      <c r="D19" s="31">
        <v>0.7</v>
      </c>
      <c r="E19" s="158">
        <v>0.04</v>
      </c>
      <c r="F19" s="31">
        <v>0.2</v>
      </c>
      <c r="G19" s="158">
        <v>3.0000000000000001E-3</v>
      </c>
      <c r="H19" s="31">
        <v>0.2</v>
      </c>
      <c r="I19" s="158">
        <v>2.3E-2</v>
      </c>
      <c r="J19" s="31">
        <v>0.1</v>
      </c>
      <c r="K19" s="158">
        <v>1E-3</v>
      </c>
      <c r="L19" s="31">
        <v>0.1</v>
      </c>
      <c r="M19" s="158">
        <v>2.1000000000000001E-2</v>
      </c>
      <c r="N19" s="31">
        <v>0.7</v>
      </c>
      <c r="O19" s="158">
        <v>9.5000000000000001E-2</v>
      </c>
      <c r="P19" s="330" t="s">
        <v>538</v>
      </c>
    </row>
    <row r="20" spans="1:16" s="179" customFormat="1">
      <c r="B20" s="18" t="s">
        <v>37</v>
      </c>
      <c r="C20" s="158">
        <v>0.68400000000000005</v>
      </c>
      <c r="D20" s="31">
        <v>1.4</v>
      </c>
      <c r="E20" s="158">
        <v>0.123</v>
      </c>
      <c r="F20" s="31">
        <v>0.4</v>
      </c>
      <c r="G20" s="158">
        <v>4.0000000000000001E-3</v>
      </c>
      <c r="H20" s="31">
        <v>0.2</v>
      </c>
      <c r="I20" s="158">
        <v>6.0999999999999999E-2</v>
      </c>
      <c r="J20" s="31">
        <v>0.2</v>
      </c>
      <c r="K20" s="158">
        <v>2E-3</v>
      </c>
      <c r="L20" s="31">
        <v>0.1</v>
      </c>
      <c r="M20" s="158">
        <v>0.15</v>
      </c>
      <c r="N20" s="31">
        <v>1.4</v>
      </c>
      <c r="O20" s="158">
        <v>0.42899999999999999</v>
      </c>
      <c r="P20" s="330" t="s">
        <v>538</v>
      </c>
    </row>
    <row r="21" spans="1:16" s="179" customFormat="1">
      <c r="B21" s="49" t="s">
        <v>34</v>
      </c>
      <c r="C21" s="158">
        <v>0.82599999999999996</v>
      </c>
      <c r="D21" s="31">
        <v>2</v>
      </c>
      <c r="E21" s="158">
        <v>0.158</v>
      </c>
      <c r="F21" s="31">
        <v>1.1000000000000001</v>
      </c>
      <c r="G21" s="158">
        <v>8.9999999999999993E-3</v>
      </c>
      <c r="H21" s="31">
        <v>0.6</v>
      </c>
      <c r="I21" s="158">
        <v>1.7000000000000001E-2</v>
      </c>
      <c r="J21" s="31">
        <v>0.6</v>
      </c>
      <c r="K21" s="158" t="s">
        <v>208</v>
      </c>
      <c r="L21" s="31" t="s">
        <v>208</v>
      </c>
      <c r="M21" s="158">
        <v>2.5999999999999999E-2</v>
      </c>
      <c r="N21" s="31">
        <v>1.5</v>
      </c>
      <c r="O21" s="158">
        <v>9.8000000000000004E-2</v>
      </c>
      <c r="P21" s="330" t="s">
        <v>538</v>
      </c>
    </row>
    <row r="22" spans="1:16" s="179" customFormat="1">
      <c r="B22" s="49" t="s">
        <v>20</v>
      </c>
      <c r="C22" s="158">
        <v>0.628</v>
      </c>
      <c r="D22" s="31">
        <v>1.6</v>
      </c>
      <c r="E22" s="158">
        <v>0.108</v>
      </c>
      <c r="F22" s="31">
        <v>0.7</v>
      </c>
      <c r="G22" s="158">
        <v>8.0000000000000002E-3</v>
      </c>
      <c r="H22" s="31">
        <v>0.4</v>
      </c>
      <c r="I22" s="158">
        <v>0.19600000000000001</v>
      </c>
      <c r="J22" s="31">
        <v>0.3</v>
      </c>
      <c r="K22" s="158" t="s">
        <v>208</v>
      </c>
      <c r="L22" s="31" t="s">
        <v>208</v>
      </c>
      <c r="M22" s="158">
        <v>8.5000000000000006E-2</v>
      </c>
      <c r="N22" s="31">
        <v>1.8</v>
      </c>
      <c r="O22" s="158">
        <v>0.152</v>
      </c>
      <c r="P22" s="330" t="s">
        <v>538</v>
      </c>
    </row>
    <row r="23" spans="1:16" s="179" customFormat="1">
      <c r="B23" s="49" t="s">
        <v>21</v>
      </c>
      <c r="C23" s="158">
        <v>0.95099999999999996</v>
      </c>
      <c r="D23" s="31">
        <v>0.7</v>
      </c>
      <c r="E23" s="158">
        <v>3.1E-2</v>
      </c>
      <c r="F23" s="31">
        <v>0.4</v>
      </c>
      <c r="G23" s="158">
        <v>2E-3</v>
      </c>
      <c r="H23" s="31">
        <v>0.2</v>
      </c>
      <c r="I23" s="158">
        <v>2.9000000000000001E-2</v>
      </c>
      <c r="J23" s="31">
        <v>0.1</v>
      </c>
      <c r="K23" s="158" t="s">
        <v>208</v>
      </c>
      <c r="L23" s="31" t="s">
        <v>208</v>
      </c>
      <c r="M23" s="158">
        <v>8.9999999999999993E-3</v>
      </c>
      <c r="N23" s="31">
        <v>0.5</v>
      </c>
      <c r="O23" s="158">
        <v>9.1999999999999998E-2</v>
      </c>
      <c r="P23" s="330" t="s">
        <v>538</v>
      </c>
    </row>
    <row r="24" spans="1:16" s="179" customFormat="1">
      <c r="B24" s="49" t="s">
        <v>28</v>
      </c>
      <c r="C24" s="158">
        <v>0.52400000000000002</v>
      </c>
      <c r="D24" s="31">
        <v>1.5</v>
      </c>
      <c r="E24" s="158">
        <v>0.23</v>
      </c>
      <c r="F24" s="31">
        <v>0.6</v>
      </c>
      <c r="G24" s="158">
        <v>5.0000000000000001E-3</v>
      </c>
      <c r="H24" s="31">
        <v>0.2</v>
      </c>
      <c r="I24" s="158">
        <v>6.5000000000000002E-2</v>
      </c>
      <c r="J24" s="31">
        <v>0.3</v>
      </c>
      <c r="K24" s="158" t="s">
        <v>208</v>
      </c>
      <c r="L24" s="31" t="s">
        <v>208</v>
      </c>
      <c r="M24" s="158">
        <v>0.21</v>
      </c>
      <c r="N24" s="31">
        <v>1.6</v>
      </c>
      <c r="O24" s="158">
        <v>0.32800000000000001</v>
      </c>
      <c r="P24" s="330" t="s">
        <v>538</v>
      </c>
    </row>
    <row r="25" spans="1:16" s="179" customFormat="1">
      <c r="B25" s="49" t="s">
        <v>27</v>
      </c>
      <c r="C25" s="158">
        <v>0.90300000000000002</v>
      </c>
      <c r="D25" s="31">
        <v>1.2</v>
      </c>
      <c r="E25" s="158">
        <v>6.0999999999999999E-2</v>
      </c>
      <c r="F25" s="31">
        <v>0.7</v>
      </c>
      <c r="G25" s="158" t="s">
        <v>208</v>
      </c>
      <c r="H25" s="31" t="s">
        <v>208</v>
      </c>
      <c r="I25" s="158">
        <v>3.5000000000000003E-2</v>
      </c>
      <c r="J25" s="31">
        <v>0.6</v>
      </c>
      <c r="K25" s="158" t="s">
        <v>208</v>
      </c>
      <c r="L25" s="31" t="s">
        <v>208</v>
      </c>
      <c r="M25" s="158">
        <v>3.1E-2</v>
      </c>
      <c r="N25" s="31">
        <v>1.5</v>
      </c>
      <c r="O25" s="158">
        <v>0.10199999999999999</v>
      </c>
      <c r="P25" s="330" t="s">
        <v>538</v>
      </c>
    </row>
    <row r="26" spans="1:16" s="179" customFormat="1">
      <c r="B26" s="78" t="s">
        <v>53</v>
      </c>
      <c r="C26" s="158">
        <v>0.69499999999999995</v>
      </c>
      <c r="D26" s="330">
        <v>0.3</v>
      </c>
      <c r="E26" s="158">
        <v>0.151</v>
      </c>
      <c r="F26" s="330">
        <v>0.1</v>
      </c>
      <c r="G26" s="158">
        <v>6.0000000000000001E-3</v>
      </c>
      <c r="H26" s="330">
        <v>0.1</v>
      </c>
      <c r="I26" s="158">
        <v>0.107</v>
      </c>
      <c r="J26" s="330">
        <v>0.1</v>
      </c>
      <c r="K26" s="158">
        <v>1E-3</v>
      </c>
      <c r="L26" s="330">
        <v>0.1</v>
      </c>
      <c r="M26" s="158">
        <v>7.0999999999999994E-2</v>
      </c>
      <c r="N26" s="330">
        <v>0.3</v>
      </c>
      <c r="O26" s="158">
        <v>0.20899999999999999</v>
      </c>
      <c r="P26" s="330" t="s">
        <v>538</v>
      </c>
    </row>
    <row r="27" spans="1:16" s="179" customFormat="1">
      <c r="A27" s="4"/>
      <c r="B27" s="50" t="s">
        <v>32</v>
      </c>
      <c r="C27" s="243">
        <v>0.65700000000000003</v>
      </c>
      <c r="D27" s="32">
        <v>1.2</v>
      </c>
      <c r="E27" s="243">
        <v>0.21299999999999999</v>
      </c>
      <c r="F27" s="32">
        <v>0.6</v>
      </c>
      <c r="G27" s="243">
        <v>5.0000000000000001E-3</v>
      </c>
      <c r="H27" s="32">
        <v>0.1</v>
      </c>
      <c r="I27" s="243">
        <v>6.6000000000000003E-2</v>
      </c>
      <c r="J27" s="32">
        <v>0.2</v>
      </c>
      <c r="K27" s="243">
        <v>1E-3</v>
      </c>
      <c r="L27" s="32">
        <v>0.1</v>
      </c>
      <c r="M27" s="243">
        <v>0.09</v>
      </c>
      <c r="N27" s="32">
        <v>1.2</v>
      </c>
      <c r="O27" s="243">
        <v>0.17599999999999999</v>
      </c>
      <c r="P27" s="286" t="s">
        <v>538</v>
      </c>
    </row>
    <row r="28" spans="1:16" s="179" customFormat="1" ht="26.15" customHeight="1">
      <c r="A28" s="432" t="s">
        <v>454</v>
      </c>
      <c r="B28" s="432"/>
      <c r="C28" s="432"/>
      <c r="D28" s="432"/>
      <c r="E28" s="432"/>
      <c r="F28" s="432"/>
      <c r="G28" s="432"/>
      <c r="H28" s="432"/>
      <c r="I28" s="432"/>
      <c r="J28" s="153"/>
    </row>
    <row r="29" spans="1:16" s="179" customFormat="1" ht="15" customHeight="1">
      <c r="A29" s="432" t="s">
        <v>54</v>
      </c>
      <c r="B29" s="432"/>
      <c r="C29" s="432"/>
      <c r="D29" s="432"/>
      <c r="E29" s="432"/>
      <c r="F29" s="432"/>
      <c r="G29" s="432"/>
      <c r="H29" s="432"/>
      <c r="I29" s="432"/>
      <c r="J29" s="235"/>
    </row>
    <row r="30" spans="1:16">
      <c r="A30" s="201"/>
      <c r="B30" s="201"/>
      <c r="C30" s="201"/>
      <c r="D30" s="201"/>
      <c r="E30" s="201"/>
      <c r="F30" s="201"/>
      <c r="G30" s="201"/>
      <c r="H30" s="201"/>
      <c r="I30" s="201"/>
      <c r="J30" s="201"/>
      <c r="K30" s="179"/>
      <c r="L30" s="179"/>
      <c r="M30" s="179"/>
      <c r="N30" s="179"/>
      <c r="O30" s="179"/>
      <c r="P30" s="179"/>
    </row>
    <row r="31" spans="1:16" s="70" customFormat="1">
      <c r="A31" s="431" t="s">
        <v>359</v>
      </c>
      <c r="B31" s="431"/>
      <c r="C31" s="431"/>
      <c r="D31" s="431"/>
      <c r="E31" s="431"/>
      <c r="F31" s="431"/>
      <c r="G31" s="431"/>
      <c r="H31" s="431"/>
      <c r="I31" s="431"/>
      <c r="J31" s="152"/>
    </row>
    <row r="34" spans="1:16" s="28" customFormat="1" ht="48">
      <c r="B34" s="68"/>
      <c r="C34" s="68" t="s">
        <v>55</v>
      </c>
      <c r="D34" s="68" t="s">
        <v>46</v>
      </c>
      <c r="E34" s="68" t="s">
        <v>47</v>
      </c>
      <c r="F34" s="68" t="s">
        <v>46</v>
      </c>
      <c r="G34" s="68" t="s">
        <v>48</v>
      </c>
      <c r="H34" s="68" t="s">
        <v>46</v>
      </c>
      <c r="I34" s="69" t="s">
        <v>49</v>
      </c>
      <c r="J34" s="68" t="s">
        <v>46</v>
      </c>
      <c r="K34" s="69" t="s">
        <v>50</v>
      </c>
      <c r="L34" s="68" t="s">
        <v>46</v>
      </c>
      <c r="M34" s="69" t="s">
        <v>51</v>
      </c>
      <c r="N34" s="68" t="s">
        <v>46</v>
      </c>
      <c r="O34" s="69" t="s">
        <v>52</v>
      </c>
      <c r="P34" s="68" t="s">
        <v>46</v>
      </c>
    </row>
    <row r="35" spans="1:16">
      <c r="A35" s="179"/>
      <c r="B35" s="62">
        <v>2015</v>
      </c>
      <c r="C35" s="135">
        <v>0.65900000000000003</v>
      </c>
      <c r="D35" s="136">
        <v>1.2</v>
      </c>
      <c r="E35" s="135">
        <v>0.21199999999999999</v>
      </c>
      <c r="F35" s="136">
        <v>0.5</v>
      </c>
      <c r="G35" s="135">
        <v>1.2999999999999999E-2</v>
      </c>
      <c r="H35" s="136">
        <v>0.5</v>
      </c>
      <c r="I35" s="135">
        <v>6.6000000000000003E-2</v>
      </c>
      <c r="J35" s="136">
        <v>0.4</v>
      </c>
      <c r="K35" s="135">
        <v>2E-3</v>
      </c>
      <c r="L35" s="136">
        <v>0.1</v>
      </c>
      <c r="M35" s="138">
        <v>9.4E-2</v>
      </c>
      <c r="N35" s="137">
        <v>1.2</v>
      </c>
      <c r="O35" s="138">
        <v>0.16</v>
      </c>
      <c r="P35" s="137" t="s">
        <v>208</v>
      </c>
    </row>
    <row r="36" spans="1:16">
      <c r="A36" s="179"/>
      <c r="B36" s="63">
        <v>2016</v>
      </c>
      <c r="C36" s="135">
        <v>0.65900000000000003</v>
      </c>
      <c r="D36" s="136">
        <v>1.1000000000000001</v>
      </c>
      <c r="E36" s="135">
        <v>0.20799999999999999</v>
      </c>
      <c r="F36" s="136">
        <v>0.5</v>
      </c>
      <c r="G36" s="135">
        <v>7.0000000000000001E-3</v>
      </c>
      <c r="H36" s="136">
        <v>0.2</v>
      </c>
      <c r="I36" s="135">
        <v>6.6000000000000003E-2</v>
      </c>
      <c r="J36" s="136">
        <v>0.2</v>
      </c>
      <c r="K36" s="135">
        <v>1E-3</v>
      </c>
      <c r="L36" s="136">
        <v>0.1</v>
      </c>
      <c r="M36" s="138">
        <v>9.0999999999999998E-2</v>
      </c>
      <c r="N36" s="137">
        <v>0.9</v>
      </c>
      <c r="O36" s="138">
        <v>0.16400000000000001</v>
      </c>
      <c r="P36" s="137" t="s">
        <v>208</v>
      </c>
    </row>
    <row r="37" spans="1:16">
      <c r="A37" s="179"/>
      <c r="B37" s="63">
        <v>2017</v>
      </c>
      <c r="C37" s="135">
        <v>0.67300000000000004</v>
      </c>
      <c r="D37" s="136">
        <v>1.2</v>
      </c>
      <c r="E37" s="135">
        <v>0.21199999999999999</v>
      </c>
      <c r="F37" s="136">
        <v>0.6</v>
      </c>
      <c r="G37" s="135">
        <v>8.0000000000000002E-3</v>
      </c>
      <c r="H37" s="136">
        <v>0.3</v>
      </c>
      <c r="I37" s="135">
        <v>6.6000000000000003E-2</v>
      </c>
      <c r="J37" s="136">
        <v>0.1</v>
      </c>
      <c r="K37" s="135">
        <v>2E-3</v>
      </c>
      <c r="L37" s="136">
        <v>0.1</v>
      </c>
      <c r="M37" s="138">
        <v>7.3999999999999996E-2</v>
      </c>
      <c r="N37" s="137">
        <v>1.1000000000000001</v>
      </c>
      <c r="O37" s="138">
        <v>0.17</v>
      </c>
      <c r="P37" s="137" t="s">
        <v>208</v>
      </c>
    </row>
    <row r="38" spans="1:16">
      <c r="A38" s="179"/>
      <c r="B38" s="63">
        <v>2018</v>
      </c>
      <c r="C38" s="135">
        <v>0.63700000000000001</v>
      </c>
      <c r="D38" s="136">
        <v>1.1000000000000001</v>
      </c>
      <c r="E38" s="135">
        <v>0.224</v>
      </c>
      <c r="F38" s="136">
        <v>0.7</v>
      </c>
      <c r="G38" s="135">
        <v>6.0000000000000001E-3</v>
      </c>
      <c r="H38" s="136">
        <v>0.1</v>
      </c>
      <c r="I38" s="135">
        <v>6.7000000000000004E-2</v>
      </c>
      <c r="J38" s="136">
        <v>0.2</v>
      </c>
      <c r="K38" s="135">
        <v>1E-3</v>
      </c>
      <c r="L38" s="136">
        <v>0.1</v>
      </c>
      <c r="M38" s="138">
        <v>0.1</v>
      </c>
      <c r="N38" s="137">
        <v>1</v>
      </c>
      <c r="O38" s="138">
        <v>0.17199999999999999</v>
      </c>
      <c r="P38" s="137" t="s">
        <v>208</v>
      </c>
    </row>
    <row r="39" spans="1:16">
      <c r="A39" s="179"/>
      <c r="B39" s="63">
        <v>2019</v>
      </c>
      <c r="C39" s="244">
        <v>0.65700000000000003</v>
      </c>
      <c r="D39" s="31">
        <v>1.2</v>
      </c>
      <c r="E39" s="244">
        <v>0.21299999999999999</v>
      </c>
      <c r="F39" s="31">
        <v>0.6</v>
      </c>
      <c r="G39" s="244">
        <v>5.0000000000000001E-3</v>
      </c>
      <c r="H39" s="31">
        <v>0.1</v>
      </c>
      <c r="I39" s="244">
        <v>6.6000000000000003E-2</v>
      </c>
      <c r="J39" s="31">
        <v>0.2</v>
      </c>
      <c r="K39" s="244">
        <v>1E-3</v>
      </c>
      <c r="L39" s="31">
        <v>0.1</v>
      </c>
      <c r="M39" s="244">
        <v>0.09</v>
      </c>
      <c r="N39" s="31">
        <v>1.2</v>
      </c>
      <c r="O39" s="244">
        <v>0.17599999999999999</v>
      </c>
      <c r="P39" s="137" t="s">
        <v>208</v>
      </c>
    </row>
    <row r="40" spans="1:16">
      <c r="A40" s="4"/>
      <c r="B40" s="4"/>
      <c r="C40" s="4"/>
      <c r="D40" s="4"/>
      <c r="E40" s="4"/>
      <c r="F40" s="4"/>
      <c r="G40" s="4"/>
      <c r="H40" s="4"/>
      <c r="I40" s="4"/>
      <c r="J40" s="4"/>
      <c r="K40" s="179"/>
      <c r="L40" s="179"/>
      <c r="M40" s="179"/>
      <c r="N40" s="179"/>
      <c r="O40" s="179"/>
      <c r="P40" s="179"/>
    </row>
    <row r="41" spans="1:16" ht="23.9" customHeight="1">
      <c r="A41" s="432" t="s">
        <v>455</v>
      </c>
      <c r="B41" s="432"/>
      <c r="C41" s="432"/>
      <c r="D41" s="432"/>
      <c r="E41" s="432"/>
      <c r="F41" s="432"/>
      <c r="G41" s="432"/>
      <c r="H41" s="432"/>
      <c r="I41" s="432"/>
      <c r="J41" s="153"/>
      <c r="K41" s="179"/>
      <c r="L41" s="179"/>
      <c r="M41" s="179"/>
      <c r="N41" s="179"/>
      <c r="O41" s="179"/>
      <c r="P41" s="179"/>
    </row>
    <row r="42" spans="1:16" ht="15" customHeight="1">
      <c r="A42" s="432" t="s">
        <v>54</v>
      </c>
      <c r="B42" s="432"/>
      <c r="C42" s="432"/>
      <c r="D42" s="432"/>
      <c r="E42" s="432"/>
      <c r="F42" s="432"/>
      <c r="G42" s="432"/>
      <c r="H42" s="432"/>
      <c r="I42" s="432"/>
      <c r="J42" s="201"/>
      <c r="K42" s="179"/>
      <c r="L42" s="179"/>
      <c r="M42" s="179"/>
      <c r="N42" s="179"/>
      <c r="O42" s="179"/>
      <c r="P42" s="179"/>
    </row>
    <row r="43" spans="1:16">
      <c r="A43" s="201"/>
      <c r="B43" s="201"/>
      <c r="C43" s="201"/>
      <c r="D43" s="201"/>
      <c r="E43" s="201"/>
      <c r="F43" s="201"/>
      <c r="G43" s="201"/>
      <c r="H43" s="201"/>
      <c r="I43" s="201"/>
      <c r="J43" s="201"/>
      <c r="K43" s="179"/>
      <c r="L43" s="179"/>
      <c r="M43" s="179"/>
      <c r="N43" s="179"/>
      <c r="O43" s="179"/>
      <c r="P43" s="179"/>
    </row>
    <row r="44" spans="1:16" s="70" customFormat="1">
      <c r="A44" s="431" t="s">
        <v>456</v>
      </c>
      <c r="B44" s="431"/>
      <c r="C44" s="431"/>
      <c r="D44" s="431"/>
      <c r="E44" s="431"/>
      <c r="F44" s="431"/>
      <c r="G44" s="431"/>
      <c r="H44" s="431"/>
      <c r="I44" s="431"/>
      <c r="J44" s="152"/>
    </row>
    <row r="45" spans="1:16">
      <c r="A45" s="201"/>
      <c r="B45" s="201"/>
      <c r="C45" s="201"/>
      <c r="D45" s="201"/>
      <c r="E45" s="201"/>
      <c r="F45" s="201"/>
      <c r="G45" s="201"/>
      <c r="H45" s="201"/>
      <c r="I45" s="201"/>
      <c r="J45" s="201"/>
      <c r="K45" s="179"/>
      <c r="L45" s="179"/>
      <c r="M45" s="179"/>
      <c r="N45" s="179"/>
      <c r="O45" s="179"/>
      <c r="P45" s="179"/>
    </row>
    <row r="46" spans="1:16" s="28" customFormat="1" ht="48">
      <c r="A46" s="277"/>
      <c r="B46" s="266"/>
      <c r="C46" s="266" t="s">
        <v>45</v>
      </c>
      <c r="D46" s="266" t="s">
        <v>46</v>
      </c>
      <c r="E46" s="266" t="s">
        <v>47</v>
      </c>
      <c r="F46" s="266" t="s">
        <v>46</v>
      </c>
      <c r="G46" s="266" t="s">
        <v>48</v>
      </c>
      <c r="H46" s="266" t="s">
        <v>46</v>
      </c>
      <c r="I46" s="249" t="s">
        <v>49</v>
      </c>
      <c r="J46" s="266" t="s">
        <v>46</v>
      </c>
      <c r="K46" s="249" t="s">
        <v>50</v>
      </c>
      <c r="L46" s="266" t="s">
        <v>46</v>
      </c>
      <c r="M46" s="249" t="s">
        <v>51</v>
      </c>
      <c r="N46" s="266" t="s">
        <v>46</v>
      </c>
      <c r="O46" s="249" t="s">
        <v>52</v>
      </c>
      <c r="P46" s="266" t="s">
        <v>46</v>
      </c>
    </row>
    <row r="47" spans="1:16" s="28" customFormat="1">
      <c r="A47" s="28" t="s">
        <v>363</v>
      </c>
      <c r="B47" s="329" t="s">
        <v>292</v>
      </c>
      <c r="C47" s="307">
        <v>1</v>
      </c>
      <c r="D47" s="329">
        <v>4</v>
      </c>
      <c r="E47" s="387">
        <v>4.0000000000000001E-3</v>
      </c>
      <c r="F47" s="329">
        <v>0.6</v>
      </c>
      <c r="G47" s="387">
        <v>9.0000000000000011E-3</v>
      </c>
      <c r="H47" s="329">
        <v>1.1000000000000001</v>
      </c>
      <c r="I47" s="387">
        <v>0</v>
      </c>
      <c r="J47" s="329">
        <v>4</v>
      </c>
      <c r="K47" s="387">
        <v>0</v>
      </c>
      <c r="L47" s="329">
        <v>4</v>
      </c>
      <c r="M47" s="387">
        <f t="shared" ref="M47:M86" si="0">F47/100</f>
        <v>6.0000000000000001E-3</v>
      </c>
      <c r="N47" s="329">
        <v>4</v>
      </c>
      <c r="O47" s="387">
        <f t="shared" ref="O47:O86" si="1">J47/100</f>
        <v>0.04</v>
      </c>
      <c r="P47" s="329">
        <v>1.2</v>
      </c>
    </row>
    <row r="48" spans="1:16" s="28" customFormat="1">
      <c r="A48" s="277" t="s">
        <v>364</v>
      </c>
      <c r="B48" s="329" t="s">
        <v>294</v>
      </c>
      <c r="C48" s="307">
        <v>0.81299999999999994</v>
      </c>
      <c r="D48" s="329">
        <v>4</v>
      </c>
      <c r="E48" s="387">
        <v>0.03</v>
      </c>
      <c r="F48" s="329">
        <v>1.6</v>
      </c>
      <c r="G48" s="387">
        <v>2E-3</v>
      </c>
      <c r="H48" s="329">
        <v>0.2</v>
      </c>
      <c r="I48" s="387">
        <v>0.11599999999999999</v>
      </c>
      <c r="J48" s="329">
        <v>3.1</v>
      </c>
      <c r="K48" s="387">
        <v>0</v>
      </c>
      <c r="L48" s="329">
        <v>0.1</v>
      </c>
      <c r="M48" s="387">
        <f t="shared" si="0"/>
        <v>1.6E-2</v>
      </c>
      <c r="N48" s="329">
        <v>3.2</v>
      </c>
      <c r="O48" s="387">
        <f t="shared" si="1"/>
        <v>3.1E-2</v>
      </c>
      <c r="P48" s="329">
        <v>3.4</v>
      </c>
    </row>
    <row r="49" spans="1:22" s="28" customFormat="1">
      <c r="A49" s="277" t="s">
        <v>365</v>
      </c>
      <c r="B49" s="329" t="s">
        <v>310</v>
      </c>
      <c r="C49" s="307">
        <v>9.6000000000000002E-2</v>
      </c>
      <c r="D49" s="329">
        <v>4.5</v>
      </c>
      <c r="E49" s="387">
        <v>0.86699999999999999</v>
      </c>
      <c r="F49" s="329">
        <v>5</v>
      </c>
      <c r="G49" s="387">
        <v>1.6E-2</v>
      </c>
      <c r="H49" s="329">
        <v>1.7</v>
      </c>
      <c r="I49" s="387">
        <v>1.2E-2</v>
      </c>
      <c r="J49" s="329">
        <v>1.3</v>
      </c>
      <c r="K49" s="387">
        <v>6.0000000000000001E-3</v>
      </c>
      <c r="L49" s="329">
        <v>0.6</v>
      </c>
      <c r="M49" s="387">
        <f t="shared" si="0"/>
        <v>0.05</v>
      </c>
      <c r="N49" s="329">
        <v>4.7</v>
      </c>
      <c r="O49" s="387">
        <f t="shared" si="1"/>
        <v>1.3000000000000001E-2</v>
      </c>
      <c r="P49" s="329">
        <v>4.4000000000000004</v>
      </c>
    </row>
    <row r="50" spans="1:22">
      <c r="A50" s="401"/>
      <c r="B50" s="179" t="s">
        <v>292</v>
      </c>
      <c r="C50" s="307">
        <v>1</v>
      </c>
      <c r="D50" s="329">
        <v>4</v>
      </c>
      <c r="E50" s="387">
        <v>4.0000000000000001E-3</v>
      </c>
      <c r="F50" s="329">
        <v>0.6</v>
      </c>
      <c r="G50" s="387">
        <v>9.0000000000000011E-3</v>
      </c>
      <c r="H50" s="329">
        <v>1.1000000000000001</v>
      </c>
      <c r="I50" s="387">
        <v>0</v>
      </c>
      <c r="J50" s="329">
        <v>4</v>
      </c>
      <c r="K50" s="387">
        <v>0</v>
      </c>
      <c r="L50" s="329">
        <v>4</v>
      </c>
      <c r="M50" s="387">
        <f t="shared" si="0"/>
        <v>6.0000000000000001E-3</v>
      </c>
      <c r="N50" s="329">
        <v>4</v>
      </c>
      <c r="O50" s="387">
        <f t="shared" si="1"/>
        <v>0.04</v>
      </c>
      <c r="P50" s="329">
        <v>1.2</v>
      </c>
      <c r="V50" s="329"/>
    </row>
    <row r="51" spans="1:22">
      <c r="A51" s="201"/>
      <c r="B51" s="398" t="s">
        <v>316</v>
      </c>
      <c r="C51" s="307">
        <v>1</v>
      </c>
      <c r="D51" s="329">
        <v>100</v>
      </c>
      <c r="E51" s="387">
        <v>0</v>
      </c>
      <c r="F51" s="329">
        <v>100</v>
      </c>
      <c r="G51" s="387">
        <v>0</v>
      </c>
      <c r="H51" s="329">
        <v>100</v>
      </c>
      <c r="I51" s="387">
        <v>0</v>
      </c>
      <c r="J51" s="329">
        <v>100</v>
      </c>
      <c r="K51" s="387">
        <v>0</v>
      </c>
      <c r="L51" s="329">
        <v>100</v>
      </c>
      <c r="M51" s="387">
        <f t="shared" si="0"/>
        <v>1</v>
      </c>
      <c r="N51" s="329">
        <v>100</v>
      </c>
      <c r="O51" s="387">
        <f t="shared" si="1"/>
        <v>1</v>
      </c>
      <c r="P51" s="329">
        <v>100</v>
      </c>
      <c r="T51" s="329"/>
      <c r="V51" s="329"/>
    </row>
    <row r="52" spans="1:22">
      <c r="A52" s="201"/>
      <c r="B52" s="179" t="s">
        <v>320</v>
      </c>
      <c r="C52" s="307">
        <v>1</v>
      </c>
      <c r="D52" s="329">
        <v>100</v>
      </c>
      <c r="E52" s="387">
        <v>0</v>
      </c>
      <c r="F52" s="329">
        <v>100</v>
      </c>
      <c r="G52" s="387">
        <v>0</v>
      </c>
      <c r="H52" s="329">
        <v>100</v>
      </c>
      <c r="I52" s="387">
        <v>0</v>
      </c>
      <c r="J52" s="329">
        <v>100</v>
      </c>
      <c r="K52" s="387">
        <v>0</v>
      </c>
      <c r="L52" s="329">
        <v>100</v>
      </c>
      <c r="M52" s="387">
        <f t="shared" si="0"/>
        <v>1</v>
      </c>
      <c r="N52" s="329">
        <v>100</v>
      </c>
      <c r="O52" s="387">
        <f t="shared" si="1"/>
        <v>1</v>
      </c>
      <c r="P52" s="329">
        <v>100</v>
      </c>
      <c r="T52" s="329"/>
      <c r="V52" s="329"/>
    </row>
    <row r="53" spans="1:22">
      <c r="A53" s="201"/>
      <c r="B53" s="179" t="s">
        <v>306</v>
      </c>
      <c r="C53" s="307">
        <v>0.96799999999999997</v>
      </c>
      <c r="D53" s="329">
        <v>1.3</v>
      </c>
      <c r="E53" s="387">
        <v>2.3E-2</v>
      </c>
      <c r="F53" s="329">
        <v>1.2</v>
      </c>
      <c r="G53" s="387">
        <v>2E-3</v>
      </c>
      <c r="H53" s="329">
        <v>0.3</v>
      </c>
      <c r="I53" s="387">
        <v>2.5000000000000001E-2</v>
      </c>
      <c r="J53" s="329">
        <v>1.1000000000000001</v>
      </c>
      <c r="K53" s="387">
        <v>0</v>
      </c>
      <c r="L53" s="329">
        <v>0.3</v>
      </c>
      <c r="M53" s="387">
        <f t="shared" si="0"/>
        <v>1.2E-2</v>
      </c>
      <c r="N53" s="329">
        <v>0.2</v>
      </c>
      <c r="O53" s="387">
        <f t="shared" si="1"/>
        <v>1.1000000000000001E-2</v>
      </c>
      <c r="P53" s="329">
        <v>1.3</v>
      </c>
      <c r="T53" s="329"/>
      <c r="V53" s="329"/>
    </row>
    <row r="54" spans="1:22" s="179" customFormat="1">
      <c r="A54" s="228"/>
      <c r="B54" s="179" t="s">
        <v>327</v>
      </c>
      <c r="C54" s="307">
        <v>0.96700000000000008</v>
      </c>
      <c r="D54" s="329">
        <v>2.2999999999999998</v>
      </c>
      <c r="E54" s="387">
        <v>2.3E-2</v>
      </c>
      <c r="F54" s="329">
        <v>1.9</v>
      </c>
      <c r="G54" s="387">
        <v>6.9999999999999993E-3</v>
      </c>
      <c r="H54" s="329">
        <v>1.4</v>
      </c>
      <c r="I54" s="387">
        <v>0</v>
      </c>
      <c r="J54" s="329">
        <v>0.8</v>
      </c>
      <c r="K54" s="387">
        <v>0</v>
      </c>
      <c r="L54" s="329">
        <v>0.8</v>
      </c>
      <c r="M54" s="387">
        <f t="shared" si="0"/>
        <v>1.9E-2</v>
      </c>
      <c r="N54" s="329">
        <v>0.6</v>
      </c>
      <c r="O54" s="387">
        <f t="shared" si="1"/>
        <v>8.0000000000000002E-3</v>
      </c>
      <c r="P54" s="329">
        <v>2.7</v>
      </c>
      <c r="T54" s="329"/>
      <c r="V54" s="329"/>
    </row>
    <row r="55" spans="1:22">
      <c r="A55" s="201"/>
      <c r="B55" s="179" t="s">
        <v>307</v>
      </c>
      <c r="C55" s="307">
        <v>0.96599999999999997</v>
      </c>
      <c r="D55" s="329">
        <v>1.5</v>
      </c>
      <c r="E55" s="387">
        <v>1.7000000000000001E-2</v>
      </c>
      <c r="F55" s="329">
        <v>0.9</v>
      </c>
      <c r="G55" s="387">
        <v>0</v>
      </c>
      <c r="H55" s="329">
        <v>0.5</v>
      </c>
      <c r="I55" s="387">
        <v>2.2000000000000002E-2</v>
      </c>
      <c r="J55" s="329">
        <v>1.4</v>
      </c>
      <c r="K55" s="387">
        <v>0</v>
      </c>
      <c r="L55" s="329">
        <v>0.5</v>
      </c>
      <c r="M55" s="387">
        <f t="shared" si="0"/>
        <v>9.0000000000000011E-3</v>
      </c>
      <c r="N55" s="329">
        <v>1</v>
      </c>
      <c r="O55" s="387">
        <f t="shared" si="1"/>
        <v>1.3999999999999999E-2</v>
      </c>
      <c r="P55" s="329">
        <v>1.8</v>
      </c>
      <c r="T55" s="329"/>
      <c r="V55" s="329"/>
    </row>
    <row r="56" spans="1:22">
      <c r="A56" s="201"/>
      <c r="B56" s="179" t="s">
        <v>334</v>
      </c>
      <c r="C56" s="307">
        <v>0.95499999999999996</v>
      </c>
      <c r="D56" s="329">
        <v>2</v>
      </c>
      <c r="E56" s="387">
        <v>4.4999999999999998E-2</v>
      </c>
      <c r="F56" s="329">
        <v>2.2000000000000002</v>
      </c>
      <c r="G56" s="387">
        <v>0</v>
      </c>
      <c r="H56" s="329">
        <v>0.5</v>
      </c>
      <c r="I56" s="387">
        <v>2.5000000000000001E-2</v>
      </c>
      <c r="J56" s="329">
        <v>2.1</v>
      </c>
      <c r="K56" s="387">
        <v>0</v>
      </c>
      <c r="L56" s="329">
        <v>0.5</v>
      </c>
      <c r="M56" s="387">
        <f t="shared" si="0"/>
        <v>2.2000000000000002E-2</v>
      </c>
      <c r="N56" s="329">
        <v>0.5</v>
      </c>
      <c r="O56" s="387">
        <f t="shared" si="1"/>
        <v>2.1000000000000001E-2</v>
      </c>
      <c r="P56" s="329">
        <v>3.6</v>
      </c>
      <c r="T56" s="329"/>
      <c r="V56" s="329"/>
    </row>
    <row r="57" spans="1:22">
      <c r="A57" s="201"/>
      <c r="B57" s="179" t="s">
        <v>309</v>
      </c>
      <c r="C57" s="307">
        <v>0.94599999999999995</v>
      </c>
      <c r="D57" s="329">
        <v>3.8</v>
      </c>
      <c r="E57" s="387">
        <v>4.2000000000000003E-2</v>
      </c>
      <c r="F57" s="329">
        <v>3.7</v>
      </c>
      <c r="G57" s="387">
        <v>1.7000000000000001E-2</v>
      </c>
      <c r="H57" s="329">
        <v>1.4</v>
      </c>
      <c r="I57" s="387">
        <v>3.6000000000000004E-2</v>
      </c>
      <c r="J57" s="329">
        <v>1.8</v>
      </c>
      <c r="K57" s="387">
        <v>0</v>
      </c>
      <c r="L57" s="329">
        <v>1.8</v>
      </c>
      <c r="M57" s="387">
        <f t="shared" si="0"/>
        <v>3.7000000000000005E-2</v>
      </c>
      <c r="N57" s="329">
        <v>1.8</v>
      </c>
      <c r="O57" s="387">
        <f t="shared" si="1"/>
        <v>1.8000000000000002E-2</v>
      </c>
      <c r="P57" s="329">
        <v>1.8</v>
      </c>
      <c r="T57" s="329"/>
      <c r="V57" s="329"/>
    </row>
    <row r="58" spans="1:22">
      <c r="A58" s="201"/>
      <c r="B58" s="179" t="s">
        <v>305</v>
      </c>
      <c r="C58" s="307">
        <v>0.94</v>
      </c>
      <c r="D58" s="329">
        <v>2.7</v>
      </c>
      <c r="E58" s="387">
        <v>3.4000000000000002E-2</v>
      </c>
      <c r="F58" s="329">
        <v>2</v>
      </c>
      <c r="G58" s="387">
        <v>6.9999999999999993E-3</v>
      </c>
      <c r="H58" s="329">
        <v>0.8</v>
      </c>
      <c r="I58" s="387">
        <v>6.9999999999999993E-3</v>
      </c>
      <c r="J58" s="329">
        <v>0.5</v>
      </c>
      <c r="K58" s="387">
        <v>1E-3</v>
      </c>
      <c r="L58" s="329">
        <v>0.2</v>
      </c>
      <c r="M58" s="387">
        <f t="shared" si="0"/>
        <v>0.02</v>
      </c>
      <c r="N58" s="329">
        <v>2.1</v>
      </c>
      <c r="O58" s="387">
        <f t="shared" si="1"/>
        <v>5.0000000000000001E-3</v>
      </c>
      <c r="P58" s="329">
        <v>2.2999999999999998</v>
      </c>
      <c r="T58" s="329"/>
      <c r="V58" s="329"/>
    </row>
    <row r="59" spans="1:22">
      <c r="A59" s="201"/>
      <c r="B59" s="179" t="s">
        <v>291</v>
      </c>
      <c r="C59" s="307">
        <v>0.93400000000000005</v>
      </c>
      <c r="D59" s="329">
        <v>3.5</v>
      </c>
      <c r="E59" s="387">
        <v>6.4000000000000001E-2</v>
      </c>
      <c r="F59" s="329">
        <v>3.5</v>
      </c>
      <c r="G59" s="387">
        <v>9.0000000000000011E-3</v>
      </c>
      <c r="H59" s="329">
        <v>0.8</v>
      </c>
      <c r="I59" s="387">
        <v>4.0000000000000001E-3</v>
      </c>
      <c r="J59" s="329">
        <v>0.3</v>
      </c>
      <c r="K59" s="387">
        <v>0</v>
      </c>
      <c r="L59" s="329">
        <v>0.4</v>
      </c>
      <c r="M59" s="387">
        <f t="shared" si="0"/>
        <v>3.5000000000000003E-2</v>
      </c>
      <c r="N59" s="329">
        <v>0.5</v>
      </c>
      <c r="O59" s="387">
        <f t="shared" si="1"/>
        <v>3.0000000000000001E-3</v>
      </c>
      <c r="P59" s="329">
        <v>2.2000000000000002</v>
      </c>
      <c r="T59" s="329"/>
      <c r="V59" s="329"/>
    </row>
    <row r="60" spans="1:22">
      <c r="A60" s="201"/>
      <c r="B60" s="179" t="s">
        <v>325</v>
      </c>
      <c r="C60" s="307">
        <v>0.93200000000000005</v>
      </c>
      <c r="D60" s="329">
        <v>2.2000000000000002</v>
      </c>
      <c r="E60" s="387">
        <v>5.7000000000000002E-2</v>
      </c>
      <c r="F60" s="329">
        <v>2.6</v>
      </c>
      <c r="G60" s="387">
        <v>1.1000000000000001E-2</v>
      </c>
      <c r="H60" s="329">
        <v>1</v>
      </c>
      <c r="I60" s="387">
        <v>4.2000000000000003E-2</v>
      </c>
      <c r="J60" s="329">
        <v>3</v>
      </c>
      <c r="K60" s="387">
        <v>0</v>
      </c>
      <c r="L60" s="329">
        <v>0.5</v>
      </c>
      <c r="M60" s="387">
        <f t="shared" si="0"/>
        <v>2.6000000000000002E-2</v>
      </c>
      <c r="N60" s="329">
        <v>1.8</v>
      </c>
      <c r="O60" s="387">
        <f t="shared" si="1"/>
        <v>0.03</v>
      </c>
      <c r="P60" s="329">
        <v>3</v>
      </c>
      <c r="T60" s="329"/>
      <c r="V60" s="329"/>
    </row>
    <row r="61" spans="1:22">
      <c r="A61" s="201"/>
      <c r="B61" s="179" t="s">
        <v>302</v>
      </c>
      <c r="C61" s="307">
        <v>0.91900000000000004</v>
      </c>
      <c r="D61" s="329">
        <v>6</v>
      </c>
      <c r="E61" s="387">
        <v>0.03</v>
      </c>
      <c r="F61" s="329">
        <v>1.8</v>
      </c>
      <c r="G61" s="387">
        <v>6.9999999999999993E-3</v>
      </c>
      <c r="H61" s="329">
        <v>0.7</v>
      </c>
      <c r="I61" s="387">
        <v>2.3E-2</v>
      </c>
      <c r="J61" s="329">
        <v>1.6</v>
      </c>
      <c r="K61" s="387">
        <v>0</v>
      </c>
      <c r="L61" s="329">
        <v>1.6</v>
      </c>
      <c r="M61" s="387">
        <f t="shared" si="0"/>
        <v>1.8000000000000002E-2</v>
      </c>
      <c r="N61" s="329">
        <v>5.9</v>
      </c>
      <c r="O61" s="387">
        <f t="shared" si="1"/>
        <v>1.6E-2</v>
      </c>
      <c r="P61" s="329">
        <v>6</v>
      </c>
      <c r="T61" s="329"/>
      <c r="V61" s="329"/>
    </row>
    <row r="62" spans="1:22">
      <c r="A62" s="201"/>
      <c r="B62" s="179" t="s">
        <v>313</v>
      </c>
      <c r="C62" s="307">
        <v>0.91200000000000003</v>
      </c>
      <c r="D62" s="329">
        <v>3.5</v>
      </c>
      <c r="E62" s="387">
        <v>5.7999999999999996E-2</v>
      </c>
      <c r="F62" s="329">
        <v>3.1</v>
      </c>
      <c r="G62" s="387">
        <v>8.0000000000000002E-3</v>
      </c>
      <c r="H62" s="329">
        <v>0.7</v>
      </c>
      <c r="I62" s="387">
        <v>3.2000000000000001E-2</v>
      </c>
      <c r="J62" s="329">
        <v>1.7</v>
      </c>
      <c r="K62" s="387">
        <v>2E-3</v>
      </c>
      <c r="L62" s="329">
        <v>0.2</v>
      </c>
      <c r="M62" s="387">
        <f t="shared" si="0"/>
        <v>3.1E-2</v>
      </c>
      <c r="N62" s="329">
        <v>1.6</v>
      </c>
      <c r="O62" s="387">
        <f t="shared" si="1"/>
        <v>1.7000000000000001E-2</v>
      </c>
      <c r="P62" s="329">
        <v>2.1</v>
      </c>
      <c r="T62" s="329"/>
      <c r="V62" s="329"/>
    </row>
    <row r="63" spans="1:22">
      <c r="A63" s="201"/>
      <c r="B63" s="179" t="s">
        <v>322</v>
      </c>
      <c r="C63" s="307">
        <v>0.89900000000000002</v>
      </c>
      <c r="D63" s="329">
        <v>5.3</v>
      </c>
      <c r="E63" s="387">
        <v>5.5E-2</v>
      </c>
      <c r="F63" s="329">
        <v>1.5</v>
      </c>
      <c r="G63" s="387">
        <v>1.1000000000000001E-2</v>
      </c>
      <c r="H63" s="329">
        <v>1.3</v>
      </c>
      <c r="I63" s="387">
        <v>1.3999999999999999E-2</v>
      </c>
      <c r="J63" s="329">
        <v>1.7</v>
      </c>
      <c r="K63" s="387">
        <v>0</v>
      </c>
      <c r="L63" s="329">
        <v>0.3</v>
      </c>
      <c r="M63" s="387">
        <f t="shared" si="0"/>
        <v>1.4999999999999999E-2</v>
      </c>
      <c r="N63" s="329">
        <v>5.0999999999999996</v>
      </c>
      <c r="O63" s="387">
        <f t="shared" si="1"/>
        <v>1.7000000000000001E-2</v>
      </c>
      <c r="P63" s="329">
        <v>5</v>
      </c>
      <c r="T63" s="329"/>
      <c r="V63" s="329"/>
    </row>
    <row r="64" spans="1:22">
      <c r="A64" s="201"/>
      <c r="B64" s="179" t="s">
        <v>301</v>
      </c>
      <c r="C64" s="307">
        <v>0.84900000000000009</v>
      </c>
      <c r="D64" s="329">
        <v>3.2</v>
      </c>
      <c r="E64" s="387">
        <v>0.125</v>
      </c>
      <c r="F64" s="329">
        <v>2.8</v>
      </c>
      <c r="G64" s="387">
        <v>4.0000000000000001E-3</v>
      </c>
      <c r="H64" s="329">
        <v>0.3</v>
      </c>
      <c r="I64" s="387">
        <v>2.7000000000000003E-2</v>
      </c>
      <c r="J64" s="329">
        <v>1.3</v>
      </c>
      <c r="K64" s="387">
        <v>0</v>
      </c>
      <c r="L64" s="329">
        <v>0.3</v>
      </c>
      <c r="M64" s="387">
        <f t="shared" si="0"/>
        <v>2.7999999999999997E-2</v>
      </c>
      <c r="N64" s="329">
        <v>0.9</v>
      </c>
      <c r="O64" s="387">
        <f t="shared" si="1"/>
        <v>1.3000000000000001E-2</v>
      </c>
      <c r="P64" s="329">
        <v>2.4</v>
      </c>
      <c r="T64" s="329"/>
      <c r="V64" s="329"/>
    </row>
    <row r="65" spans="1:22">
      <c r="A65" s="201"/>
      <c r="B65" s="179" t="s">
        <v>339</v>
      </c>
      <c r="C65" s="307">
        <v>0.84200000000000008</v>
      </c>
      <c r="D65" s="329">
        <v>5.5</v>
      </c>
      <c r="E65" s="387">
        <v>4.8000000000000001E-2</v>
      </c>
      <c r="F65" s="329">
        <v>2.8</v>
      </c>
      <c r="G65" s="387">
        <v>1.3000000000000001E-2</v>
      </c>
      <c r="H65" s="329">
        <v>1.2</v>
      </c>
      <c r="I65" s="387">
        <v>5.7999999999999996E-2</v>
      </c>
      <c r="J65" s="329">
        <v>4.3</v>
      </c>
      <c r="K65" s="387">
        <v>4.0000000000000001E-3</v>
      </c>
      <c r="L65" s="329">
        <v>0.5</v>
      </c>
      <c r="M65" s="387">
        <f t="shared" si="0"/>
        <v>2.7999999999999997E-2</v>
      </c>
      <c r="N65" s="329">
        <v>3.7</v>
      </c>
      <c r="O65" s="387">
        <f t="shared" si="1"/>
        <v>4.2999999999999997E-2</v>
      </c>
      <c r="P65" s="329">
        <v>4</v>
      </c>
      <c r="T65" s="329"/>
      <c r="V65" s="329"/>
    </row>
    <row r="66" spans="1:22">
      <c r="A66" s="201"/>
      <c r="B66" s="179" t="s">
        <v>300</v>
      </c>
      <c r="C66" s="307">
        <v>0.84</v>
      </c>
      <c r="D66" s="329">
        <v>6.6</v>
      </c>
      <c r="E66" s="387">
        <v>7.6999999999999999E-2</v>
      </c>
      <c r="F66" s="329">
        <v>3</v>
      </c>
      <c r="G66" s="387">
        <v>3.0000000000000001E-3</v>
      </c>
      <c r="H66" s="329">
        <v>0.5</v>
      </c>
      <c r="I66" s="387">
        <v>6.0999999999999999E-2</v>
      </c>
      <c r="J66" s="329">
        <v>4.9000000000000004</v>
      </c>
      <c r="K66" s="387">
        <v>0</v>
      </c>
      <c r="L66" s="329">
        <v>1.7</v>
      </c>
      <c r="M66" s="387">
        <f t="shared" si="0"/>
        <v>0.03</v>
      </c>
      <c r="N66" s="329">
        <v>2.8</v>
      </c>
      <c r="O66" s="387">
        <f t="shared" si="1"/>
        <v>4.9000000000000002E-2</v>
      </c>
      <c r="P66" s="329">
        <v>3.3</v>
      </c>
      <c r="T66" s="329"/>
      <c r="V66" s="329"/>
    </row>
    <row r="67" spans="1:22" ht="16.399999999999999" customHeight="1">
      <c r="A67" s="201"/>
      <c r="B67" s="179" t="s">
        <v>317</v>
      </c>
      <c r="C67" s="307">
        <v>0.81700000000000006</v>
      </c>
      <c r="D67" s="329">
        <v>5.9</v>
      </c>
      <c r="E67" s="387">
        <v>0.11</v>
      </c>
      <c r="F67" s="329">
        <v>5</v>
      </c>
      <c r="G67" s="387">
        <v>1E-3</v>
      </c>
      <c r="H67" s="329">
        <v>0.2</v>
      </c>
      <c r="I67" s="387">
        <v>4.5999999999999999E-2</v>
      </c>
      <c r="J67" s="329">
        <v>2.6</v>
      </c>
      <c r="K67" s="387">
        <v>0</v>
      </c>
      <c r="L67" s="329">
        <v>0.4</v>
      </c>
      <c r="M67" s="387">
        <f t="shared" si="0"/>
        <v>0.05</v>
      </c>
      <c r="N67" s="329">
        <v>2.7</v>
      </c>
      <c r="O67" s="387">
        <f t="shared" si="1"/>
        <v>2.6000000000000002E-2</v>
      </c>
      <c r="P67" s="329">
        <v>3.8</v>
      </c>
      <c r="T67" s="329"/>
      <c r="V67" s="329"/>
    </row>
    <row r="68" spans="1:22" s="179" customFormat="1">
      <c r="A68" s="401"/>
      <c r="B68" s="179" t="s">
        <v>294</v>
      </c>
      <c r="C68" s="307">
        <v>0.81299999999999994</v>
      </c>
      <c r="D68" s="329">
        <v>4</v>
      </c>
      <c r="E68" s="387">
        <v>0.03</v>
      </c>
      <c r="F68" s="329">
        <v>1.6</v>
      </c>
      <c r="G68" s="387">
        <v>2E-3</v>
      </c>
      <c r="H68" s="329">
        <v>0.2</v>
      </c>
      <c r="I68" s="387">
        <v>0.11599999999999999</v>
      </c>
      <c r="J68" s="329">
        <v>3.1</v>
      </c>
      <c r="K68" s="387">
        <v>0</v>
      </c>
      <c r="L68" s="329">
        <v>0.1</v>
      </c>
      <c r="M68" s="387">
        <f t="shared" si="0"/>
        <v>1.6E-2</v>
      </c>
      <c r="N68" s="329">
        <v>3.2</v>
      </c>
      <c r="O68" s="387">
        <f t="shared" si="1"/>
        <v>3.1E-2</v>
      </c>
      <c r="P68" s="329">
        <v>3.4</v>
      </c>
      <c r="T68" s="329"/>
      <c r="V68" s="329"/>
    </row>
    <row r="69" spans="1:22" s="179" customFormat="1">
      <c r="A69" s="227"/>
      <c r="B69" s="179" t="s">
        <v>308</v>
      </c>
      <c r="C69" s="307">
        <v>0.80700000000000005</v>
      </c>
      <c r="D69" s="329">
        <v>6</v>
      </c>
      <c r="E69" s="387">
        <v>0.183</v>
      </c>
      <c r="F69" s="329">
        <v>7.5</v>
      </c>
      <c r="G69" s="387">
        <v>1.4999999999999999E-2</v>
      </c>
      <c r="H69" s="329">
        <v>1.5</v>
      </c>
      <c r="I69" s="387">
        <v>7.6999999999999999E-2</v>
      </c>
      <c r="J69" s="329">
        <v>4.2</v>
      </c>
      <c r="K69" s="387">
        <v>0</v>
      </c>
      <c r="L69" s="329">
        <v>3.5</v>
      </c>
      <c r="M69" s="387">
        <f t="shared" si="0"/>
        <v>7.4999999999999997E-2</v>
      </c>
      <c r="N69" s="329">
        <v>1.6</v>
      </c>
      <c r="O69" s="387">
        <f t="shared" si="1"/>
        <v>4.2000000000000003E-2</v>
      </c>
      <c r="P69" s="329">
        <v>4.9000000000000004</v>
      </c>
      <c r="T69" s="329"/>
      <c r="V69" s="329"/>
    </row>
    <row r="70" spans="1:22" s="179" customFormat="1">
      <c r="A70" s="227"/>
      <c r="B70" s="179" t="s">
        <v>319</v>
      </c>
      <c r="C70" s="307">
        <v>0.80599999999999994</v>
      </c>
      <c r="D70" s="329">
        <v>4.4000000000000004</v>
      </c>
      <c r="E70" s="387">
        <v>0.109</v>
      </c>
      <c r="F70" s="329">
        <v>3.3</v>
      </c>
      <c r="G70" s="387">
        <v>5.0000000000000001E-3</v>
      </c>
      <c r="H70" s="329">
        <v>0.5</v>
      </c>
      <c r="I70" s="387">
        <v>7.0000000000000007E-2</v>
      </c>
      <c r="J70" s="329">
        <v>3.1</v>
      </c>
      <c r="K70" s="387">
        <v>0</v>
      </c>
      <c r="L70" s="329">
        <v>0.5</v>
      </c>
      <c r="M70" s="387">
        <f t="shared" si="0"/>
        <v>3.3000000000000002E-2</v>
      </c>
      <c r="N70" s="329">
        <v>1.7</v>
      </c>
      <c r="O70" s="387">
        <f t="shared" si="1"/>
        <v>3.1E-2</v>
      </c>
      <c r="P70" s="329">
        <v>2.7</v>
      </c>
      <c r="T70" s="329"/>
      <c r="V70" s="329"/>
    </row>
    <row r="71" spans="1:22" s="179" customFormat="1">
      <c r="A71" s="227"/>
      <c r="B71" s="179" t="s">
        <v>297</v>
      </c>
      <c r="C71" s="307">
        <v>0.76900000000000002</v>
      </c>
      <c r="D71" s="329">
        <v>1.5</v>
      </c>
      <c r="E71" s="387">
        <v>7.8E-2</v>
      </c>
      <c r="F71" s="329">
        <v>0.9</v>
      </c>
      <c r="G71" s="387">
        <v>5.0000000000000001E-3</v>
      </c>
      <c r="H71" s="329">
        <v>0.3</v>
      </c>
      <c r="I71" s="387">
        <v>0.153</v>
      </c>
      <c r="J71" s="329">
        <v>1</v>
      </c>
      <c r="K71" s="387">
        <v>0</v>
      </c>
      <c r="L71" s="329">
        <v>0.1</v>
      </c>
      <c r="M71" s="387">
        <f t="shared" si="0"/>
        <v>9.0000000000000011E-3</v>
      </c>
      <c r="N71" s="329">
        <v>0.9</v>
      </c>
      <c r="O71" s="387">
        <f t="shared" si="1"/>
        <v>0.01</v>
      </c>
      <c r="P71" s="329">
        <v>0.9</v>
      </c>
      <c r="T71" s="329"/>
      <c r="V71" s="329"/>
    </row>
    <row r="72" spans="1:22" s="179" customFormat="1">
      <c r="A72" s="227"/>
      <c r="B72" s="179" t="s">
        <v>303</v>
      </c>
      <c r="C72" s="307">
        <v>0.754</v>
      </c>
      <c r="D72" s="329">
        <v>1.9</v>
      </c>
      <c r="E72" s="387">
        <v>0.20399999999999999</v>
      </c>
      <c r="F72" s="329">
        <v>1.6</v>
      </c>
      <c r="G72" s="387">
        <v>6.0000000000000001E-3</v>
      </c>
      <c r="H72" s="329">
        <v>0.4</v>
      </c>
      <c r="I72" s="387">
        <v>4.0999999999999995E-2</v>
      </c>
      <c r="J72" s="329">
        <v>0.7</v>
      </c>
      <c r="K72" s="387">
        <v>0</v>
      </c>
      <c r="L72" s="329">
        <v>0.1</v>
      </c>
      <c r="M72" s="387">
        <f t="shared" si="0"/>
        <v>1.6E-2</v>
      </c>
      <c r="N72" s="329">
        <v>1.4</v>
      </c>
      <c r="O72" s="387">
        <f t="shared" si="1"/>
        <v>6.9999999999999993E-3</v>
      </c>
      <c r="P72" s="329">
        <v>1.5</v>
      </c>
      <c r="T72" s="329"/>
      <c r="V72" s="329"/>
    </row>
    <row r="73" spans="1:22" s="179" customFormat="1">
      <c r="A73" s="228"/>
      <c r="B73" s="179" t="s">
        <v>326</v>
      </c>
      <c r="C73" s="307">
        <v>0.71099999999999997</v>
      </c>
      <c r="D73" s="329">
        <v>10.3</v>
      </c>
      <c r="E73" s="387">
        <v>0.156</v>
      </c>
      <c r="F73" s="329">
        <v>6.9</v>
      </c>
      <c r="G73" s="387">
        <v>2E-3</v>
      </c>
      <c r="H73" s="329">
        <v>0.4</v>
      </c>
      <c r="I73" s="387">
        <v>5.5E-2</v>
      </c>
      <c r="J73" s="329">
        <v>6.3</v>
      </c>
      <c r="K73" s="387">
        <v>0</v>
      </c>
      <c r="L73" s="329">
        <v>0.9</v>
      </c>
      <c r="M73" s="387">
        <f t="shared" si="0"/>
        <v>6.9000000000000006E-2</v>
      </c>
      <c r="N73" s="329">
        <v>5.8</v>
      </c>
      <c r="O73" s="387">
        <f t="shared" si="1"/>
        <v>6.3E-2</v>
      </c>
      <c r="P73" s="329">
        <v>5.5</v>
      </c>
      <c r="T73" s="329"/>
      <c r="V73" s="329"/>
    </row>
    <row r="74" spans="1:22" s="179" customFormat="1">
      <c r="A74" s="228"/>
      <c r="B74" s="179" t="s">
        <v>312</v>
      </c>
      <c r="C74" s="307">
        <v>0.70599999999999996</v>
      </c>
      <c r="D74" s="329">
        <v>5.2</v>
      </c>
      <c r="E74" s="387">
        <v>0.20100000000000001</v>
      </c>
      <c r="F74" s="329">
        <v>3.7</v>
      </c>
      <c r="G74" s="387">
        <v>3.0000000000000001E-3</v>
      </c>
      <c r="H74" s="329">
        <v>0.4</v>
      </c>
      <c r="I74" s="387">
        <v>0.05</v>
      </c>
      <c r="J74" s="329">
        <v>4</v>
      </c>
      <c r="K74" s="387">
        <v>0</v>
      </c>
      <c r="L74" s="329">
        <v>0.8</v>
      </c>
      <c r="M74" s="387">
        <f t="shared" si="0"/>
        <v>3.7000000000000005E-2</v>
      </c>
      <c r="N74" s="329">
        <v>1.4</v>
      </c>
      <c r="O74" s="387">
        <f t="shared" si="1"/>
        <v>0.04</v>
      </c>
      <c r="P74" s="329">
        <v>2.9</v>
      </c>
      <c r="T74" s="329"/>
      <c r="V74" s="329"/>
    </row>
    <row r="75" spans="1:22" s="179" customFormat="1">
      <c r="A75" s="227"/>
      <c r="B75" s="179" t="s">
        <v>340</v>
      </c>
      <c r="C75" s="307">
        <v>0.68</v>
      </c>
      <c r="D75" s="329">
        <v>2.5</v>
      </c>
      <c r="E75" s="387">
        <v>0.12</v>
      </c>
      <c r="F75" s="329">
        <v>1.9</v>
      </c>
      <c r="G75" s="387">
        <v>6.0000000000000001E-3</v>
      </c>
      <c r="H75" s="329">
        <v>0.6</v>
      </c>
      <c r="I75" s="387">
        <v>0.20600000000000002</v>
      </c>
      <c r="J75" s="329">
        <v>1.8</v>
      </c>
      <c r="K75" s="387">
        <v>3.0000000000000001E-3</v>
      </c>
      <c r="L75" s="329">
        <v>0.3</v>
      </c>
      <c r="M75" s="387">
        <f t="shared" si="0"/>
        <v>1.9E-2</v>
      </c>
      <c r="N75" s="329">
        <v>0.8</v>
      </c>
      <c r="O75" s="387">
        <f t="shared" si="1"/>
        <v>1.8000000000000002E-2</v>
      </c>
      <c r="P75" s="329">
        <v>1.8</v>
      </c>
      <c r="T75" s="329"/>
      <c r="V75" s="329"/>
    </row>
    <row r="76" spans="1:22" s="179" customFormat="1">
      <c r="A76" s="227"/>
      <c r="B76" s="179" t="s">
        <v>295</v>
      </c>
      <c r="C76" s="307">
        <v>0.66599999999999993</v>
      </c>
      <c r="D76" s="329">
        <v>12.5</v>
      </c>
      <c r="E76" s="387">
        <v>0.122</v>
      </c>
      <c r="F76" s="329">
        <v>5.6</v>
      </c>
      <c r="G76" s="387">
        <v>3.0000000000000001E-3</v>
      </c>
      <c r="H76" s="329">
        <v>0.4</v>
      </c>
      <c r="I76" s="387">
        <v>0.08</v>
      </c>
      <c r="J76" s="329">
        <v>13.7</v>
      </c>
      <c r="K76" s="387">
        <v>6.0000000000000001E-3</v>
      </c>
      <c r="L76" s="329">
        <v>1.1000000000000001</v>
      </c>
      <c r="M76" s="387">
        <f t="shared" si="0"/>
        <v>5.5999999999999994E-2</v>
      </c>
      <c r="N76" s="329">
        <v>10.3</v>
      </c>
      <c r="O76" s="387">
        <f t="shared" si="1"/>
        <v>0.13699999999999998</v>
      </c>
      <c r="P76" s="329">
        <v>10.4</v>
      </c>
      <c r="T76" s="329"/>
      <c r="V76" s="329"/>
    </row>
    <row r="77" spans="1:22" s="179" customFormat="1">
      <c r="A77" s="227"/>
      <c r="B77" s="395" t="s">
        <v>318</v>
      </c>
      <c r="C77" s="307">
        <v>0.66299999999999992</v>
      </c>
      <c r="D77" s="329">
        <v>5.6</v>
      </c>
      <c r="E77" s="387">
        <v>0.28100000000000003</v>
      </c>
      <c r="F77" s="329">
        <v>5</v>
      </c>
      <c r="G77" s="387">
        <v>1.3999999999999999E-2</v>
      </c>
      <c r="H77" s="329">
        <v>1.2</v>
      </c>
      <c r="I77" s="387">
        <v>4.7E-2</v>
      </c>
      <c r="J77" s="329">
        <v>2.9</v>
      </c>
      <c r="K77" s="387">
        <v>5.0000000000000001E-3</v>
      </c>
      <c r="L77" s="329">
        <v>0.8</v>
      </c>
      <c r="M77" s="387">
        <f t="shared" si="0"/>
        <v>0.05</v>
      </c>
      <c r="N77" s="329">
        <v>3.5</v>
      </c>
      <c r="O77" s="387">
        <f t="shared" si="1"/>
        <v>2.8999999999999998E-2</v>
      </c>
      <c r="P77" s="329">
        <v>4.3</v>
      </c>
      <c r="T77" s="329"/>
      <c r="V77" s="329"/>
    </row>
    <row r="78" spans="1:22" s="179" customFormat="1">
      <c r="A78" s="227"/>
      <c r="B78" s="329" t="s">
        <v>315</v>
      </c>
      <c r="C78" s="307">
        <v>0.65799999999999992</v>
      </c>
      <c r="D78" s="329">
        <v>5.0999999999999996</v>
      </c>
      <c r="E78" s="387">
        <v>0.34600000000000003</v>
      </c>
      <c r="F78" s="329">
        <v>4.5999999999999996</v>
      </c>
      <c r="G78" s="387">
        <v>1.2E-2</v>
      </c>
      <c r="H78" s="329">
        <v>0.9</v>
      </c>
      <c r="I78" s="387">
        <v>2.4E-2</v>
      </c>
      <c r="J78" s="329">
        <v>1.7</v>
      </c>
      <c r="K78" s="387">
        <v>0</v>
      </c>
      <c r="L78" s="329">
        <v>0.3</v>
      </c>
      <c r="M78" s="387">
        <f t="shared" si="0"/>
        <v>4.5999999999999999E-2</v>
      </c>
      <c r="N78" s="329">
        <v>1.9</v>
      </c>
      <c r="O78" s="387">
        <f t="shared" si="1"/>
        <v>1.7000000000000001E-2</v>
      </c>
      <c r="P78" s="329">
        <v>3.2</v>
      </c>
      <c r="T78" s="329"/>
      <c r="V78" s="329"/>
    </row>
    <row r="79" spans="1:22" s="179" customFormat="1">
      <c r="A79" s="227"/>
      <c r="B79" s="179" t="s">
        <v>299</v>
      </c>
      <c r="C79" s="307">
        <v>0.60899999999999999</v>
      </c>
      <c r="D79" s="329">
        <v>8.3000000000000007</v>
      </c>
      <c r="E79" s="387">
        <v>0.34</v>
      </c>
      <c r="F79" s="329">
        <v>8.3000000000000007</v>
      </c>
      <c r="G79" s="387">
        <v>1.2E-2</v>
      </c>
      <c r="H79" s="329">
        <v>2.2999999999999998</v>
      </c>
      <c r="I79" s="387">
        <v>5.0000000000000001E-3</v>
      </c>
      <c r="J79" s="329">
        <v>0.7</v>
      </c>
      <c r="K79" s="387">
        <v>2.6000000000000002E-2</v>
      </c>
      <c r="L79" s="329">
        <v>4</v>
      </c>
      <c r="M79" s="387">
        <f t="shared" si="0"/>
        <v>8.3000000000000004E-2</v>
      </c>
      <c r="N79" s="329">
        <v>4.2</v>
      </c>
      <c r="O79" s="387">
        <f t="shared" si="1"/>
        <v>6.9999999999999993E-3</v>
      </c>
      <c r="P79" s="329">
        <v>6.1</v>
      </c>
      <c r="T79" s="329"/>
      <c r="V79" s="329"/>
    </row>
    <row r="80" spans="1:22" s="179" customFormat="1">
      <c r="A80" s="227"/>
      <c r="B80" s="179" t="s">
        <v>323</v>
      </c>
      <c r="C80" s="307">
        <v>0.55200000000000005</v>
      </c>
      <c r="D80" s="329">
        <v>2.9</v>
      </c>
      <c r="E80" s="387">
        <v>0.40899999999999997</v>
      </c>
      <c r="F80" s="329">
        <v>2.7</v>
      </c>
      <c r="G80" s="387">
        <v>1.3000000000000001E-2</v>
      </c>
      <c r="H80" s="329">
        <v>0.6</v>
      </c>
      <c r="I80" s="387">
        <v>4.0999999999999995E-2</v>
      </c>
      <c r="J80" s="329">
        <v>1.5</v>
      </c>
      <c r="K80" s="387">
        <v>1E-3</v>
      </c>
      <c r="L80" s="329">
        <v>0.1</v>
      </c>
      <c r="M80" s="387">
        <f t="shared" si="0"/>
        <v>2.7000000000000003E-2</v>
      </c>
      <c r="N80" s="329">
        <v>1.3</v>
      </c>
      <c r="O80" s="387">
        <f t="shared" si="1"/>
        <v>1.4999999999999999E-2</v>
      </c>
      <c r="P80" s="329">
        <v>2.2000000000000002</v>
      </c>
      <c r="T80" s="329"/>
      <c r="V80" s="329"/>
    </row>
    <row r="81" spans="1:22" s="179" customFormat="1">
      <c r="A81" s="227"/>
      <c r="B81" s="179" t="s">
        <v>298</v>
      </c>
      <c r="C81" s="307">
        <v>0.52900000000000003</v>
      </c>
      <c r="D81" s="329">
        <v>7.3</v>
      </c>
      <c r="E81" s="387">
        <v>0.38500000000000001</v>
      </c>
      <c r="F81" s="329">
        <v>4.9000000000000004</v>
      </c>
      <c r="G81" s="387">
        <v>8.0000000000000002E-3</v>
      </c>
      <c r="H81" s="329">
        <v>1.1000000000000001</v>
      </c>
      <c r="I81" s="387">
        <v>2.5000000000000001E-2</v>
      </c>
      <c r="J81" s="329">
        <v>3</v>
      </c>
      <c r="K81" s="387">
        <v>0</v>
      </c>
      <c r="L81" s="329">
        <v>0.7</v>
      </c>
      <c r="M81" s="387">
        <f t="shared" si="0"/>
        <v>4.9000000000000002E-2</v>
      </c>
      <c r="N81" s="329">
        <v>4.2</v>
      </c>
      <c r="O81" s="387">
        <f t="shared" si="1"/>
        <v>0.03</v>
      </c>
      <c r="P81" s="329">
        <v>3.3</v>
      </c>
      <c r="T81" s="329"/>
      <c r="V81" s="329"/>
    </row>
    <row r="82" spans="1:22" s="179" customFormat="1">
      <c r="A82" s="227"/>
      <c r="B82" s="179" t="s">
        <v>314</v>
      </c>
      <c r="C82" s="307">
        <v>0.498</v>
      </c>
      <c r="D82" s="329">
        <v>3</v>
      </c>
      <c r="E82" s="387">
        <v>0.25900000000000001</v>
      </c>
      <c r="F82" s="329">
        <v>2.2999999999999998</v>
      </c>
      <c r="G82" s="387">
        <v>9.0000000000000011E-3</v>
      </c>
      <c r="H82" s="329">
        <v>0.4</v>
      </c>
      <c r="I82" s="387">
        <v>8.5000000000000006E-2</v>
      </c>
      <c r="J82" s="329">
        <v>1.4</v>
      </c>
      <c r="K82" s="387">
        <v>2E-3</v>
      </c>
      <c r="L82" s="329">
        <v>0.2</v>
      </c>
      <c r="M82" s="387">
        <f t="shared" si="0"/>
        <v>2.3E-2</v>
      </c>
      <c r="N82" s="329">
        <v>2.9</v>
      </c>
      <c r="O82" s="387">
        <f t="shared" si="1"/>
        <v>1.3999999999999999E-2</v>
      </c>
      <c r="P82" s="329">
        <v>2</v>
      </c>
      <c r="T82" s="329"/>
      <c r="V82" s="329"/>
    </row>
    <row r="83" spans="1:22" s="179" customFormat="1">
      <c r="A83" s="227"/>
      <c r="B83" s="179" t="s">
        <v>311</v>
      </c>
      <c r="C83" s="307">
        <v>0.45600000000000002</v>
      </c>
      <c r="D83" s="329">
        <v>4.0999999999999996</v>
      </c>
      <c r="E83" s="387">
        <v>0.40399999999999997</v>
      </c>
      <c r="F83" s="329">
        <v>5</v>
      </c>
      <c r="G83" s="387">
        <v>5.0000000000000001E-3</v>
      </c>
      <c r="H83" s="329">
        <v>0.4</v>
      </c>
      <c r="I83" s="387">
        <v>2.2000000000000002E-2</v>
      </c>
      <c r="J83" s="329">
        <v>1.2</v>
      </c>
      <c r="K83" s="387">
        <v>0</v>
      </c>
      <c r="L83" s="329">
        <v>0.2</v>
      </c>
      <c r="M83" s="387">
        <f t="shared" si="0"/>
        <v>0.05</v>
      </c>
      <c r="N83" s="329">
        <v>3.9</v>
      </c>
      <c r="O83" s="387">
        <f t="shared" si="1"/>
        <v>1.2E-2</v>
      </c>
      <c r="P83" s="329">
        <v>4</v>
      </c>
      <c r="T83" s="329"/>
      <c r="V83" s="329"/>
    </row>
    <row r="84" spans="1:22" s="179" customFormat="1">
      <c r="A84" s="227"/>
      <c r="B84" s="179" t="s">
        <v>324</v>
      </c>
      <c r="C84" s="307">
        <v>0.27300000000000002</v>
      </c>
      <c r="D84" s="329">
        <v>7.3</v>
      </c>
      <c r="E84" s="387">
        <v>0.40200000000000002</v>
      </c>
      <c r="F84" s="329">
        <v>5.0999999999999996</v>
      </c>
      <c r="G84" s="387">
        <v>0</v>
      </c>
      <c r="H84" s="329">
        <v>1.2</v>
      </c>
      <c r="I84" s="387">
        <v>9.0999999999999998E-2</v>
      </c>
      <c r="J84" s="329">
        <v>3</v>
      </c>
      <c r="K84" s="387">
        <v>0</v>
      </c>
      <c r="L84" s="329">
        <v>1.2</v>
      </c>
      <c r="M84" s="387">
        <f t="shared" si="0"/>
        <v>5.0999999999999997E-2</v>
      </c>
      <c r="N84" s="329">
        <v>9.3000000000000007</v>
      </c>
      <c r="O84" s="387">
        <f t="shared" si="1"/>
        <v>0.03</v>
      </c>
      <c r="P84" s="329">
        <v>8</v>
      </c>
      <c r="T84" s="329"/>
      <c r="V84" s="329"/>
    </row>
    <row r="85" spans="1:22" s="179" customFormat="1">
      <c r="A85" s="227"/>
      <c r="B85" s="179" t="s">
        <v>335</v>
      </c>
      <c r="C85" s="307">
        <v>0.26</v>
      </c>
      <c r="D85" s="329">
        <v>2.6</v>
      </c>
      <c r="E85" s="387">
        <v>0.44400000000000001</v>
      </c>
      <c r="F85" s="329">
        <v>1.8</v>
      </c>
      <c r="G85" s="387">
        <v>1.8000000000000002E-2</v>
      </c>
      <c r="H85" s="329">
        <v>0.7</v>
      </c>
      <c r="I85" s="387">
        <v>2.6000000000000002E-2</v>
      </c>
      <c r="J85" s="329">
        <v>0.6</v>
      </c>
      <c r="K85" s="387">
        <v>2E-3</v>
      </c>
      <c r="L85" s="329">
        <v>0.1</v>
      </c>
      <c r="M85" s="387">
        <f t="shared" si="0"/>
        <v>1.8000000000000002E-2</v>
      </c>
      <c r="N85" s="329">
        <v>2.5</v>
      </c>
      <c r="O85" s="387">
        <f t="shared" si="1"/>
        <v>6.0000000000000001E-3</v>
      </c>
      <c r="P85" s="329">
        <v>1.6</v>
      </c>
      <c r="T85" s="329"/>
      <c r="V85" s="329"/>
    </row>
    <row r="86" spans="1:22" s="179" customFormat="1">
      <c r="A86" s="401"/>
      <c r="B86" s="395" t="s">
        <v>310</v>
      </c>
      <c r="C86" s="307">
        <v>9.6000000000000002E-2</v>
      </c>
      <c r="D86" s="395">
        <v>4.5</v>
      </c>
      <c r="E86" s="387">
        <v>0.86699999999999999</v>
      </c>
      <c r="F86" s="395">
        <v>5</v>
      </c>
      <c r="G86" s="387">
        <v>1.6E-2</v>
      </c>
      <c r="H86" s="395">
        <v>1.7</v>
      </c>
      <c r="I86" s="387">
        <v>1.2E-2</v>
      </c>
      <c r="J86" s="395">
        <v>1.3</v>
      </c>
      <c r="K86" s="387">
        <v>6.0000000000000001E-3</v>
      </c>
      <c r="L86" s="395">
        <v>0.6</v>
      </c>
      <c r="M86" s="387">
        <f t="shared" si="0"/>
        <v>0.05</v>
      </c>
      <c r="N86" s="395">
        <v>4.7</v>
      </c>
      <c r="O86" s="387">
        <f t="shared" si="1"/>
        <v>1.3000000000000001E-2</v>
      </c>
      <c r="P86" s="395">
        <v>4.4000000000000004</v>
      </c>
      <c r="T86" s="329"/>
      <c r="V86" s="329"/>
    </row>
    <row r="87" spans="1:22" s="306" customFormat="1">
      <c r="A87" s="313"/>
      <c r="C87" s="307"/>
      <c r="D87" s="329"/>
      <c r="E87" s="307"/>
      <c r="F87" s="329"/>
      <c r="G87" s="307"/>
      <c r="H87" s="329"/>
      <c r="I87" s="307"/>
      <c r="J87" s="329"/>
      <c r="K87" s="307"/>
      <c r="L87" s="329"/>
      <c r="M87" s="307"/>
      <c r="N87" s="329"/>
      <c r="O87" s="307"/>
      <c r="P87" s="329"/>
    </row>
    <row r="88" spans="1:22" s="306" customFormat="1">
      <c r="A88" s="313"/>
      <c r="C88" s="307"/>
      <c r="E88" s="307"/>
      <c r="G88" s="307"/>
      <c r="I88" s="307"/>
      <c r="K88" s="307"/>
      <c r="M88" s="307"/>
      <c r="O88" s="307"/>
    </row>
    <row r="89" spans="1:22" s="306" customFormat="1">
      <c r="A89" s="313"/>
      <c r="C89" s="307"/>
      <c r="E89" s="307"/>
      <c r="G89" s="307"/>
      <c r="I89" s="307"/>
      <c r="K89" s="307"/>
      <c r="M89" s="307"/>
      <c r="O89" s="307"/>
    </row>
    <row r="90" spans="1:22" s="306" customFormat="1">
      <c r="A90" s="313"/>
      <c r="C90" s="307"/>
      <c r="E90" s="307"/>
      <c r="G90" s="307"/>
      <c r="I90" s="307"/>
      <c r="K90" s="307"/>
      <c r="M90" s="307"/>
      <c r="O90" s="307"/>
    </row>
    <row r="91" spans="1:22" s="306" customFormat="1">
      <c r="A91" s="322"/>
      <c r="C91" s="307"/>
      <c r="E91" s="307"/>
      <c r="G91" s="307"/>
      <c r="I91" s="307"/>
      <c r="K91" s="307"/>
      <c r="M91" s="307"/>
      <c r="O91" s="307"/>
    </row>
    <row r="92" spans="1:22" s="306" customFormat="1">
      <c r="A92" s="313"/>
      <c r="C92" s="307"/>
      <c r="E92" s="307"/>
      <c r="G92" s="307"/>
      <c r="I92" s="307"/>
      <c r="K92" s="307"/>
      <c r="M92" s="307"/>
      <c r="O92" s="307"/>
    </row>
    <row r="93" spans="1:22" s="179" customFormat="1">
      <c r="A93" s="231"/>
    </row>
    <row r="94" spans="1:22" s="306" customFormat="1"/>
    <row r="95" spans="1:22" s="306" customFormat="1"/>
    <row r="96" spans="1:22" s="306" customFormat="1"/>
    <row r="97" s="306" customFormat="1"/>
    <row r="98" s="306" customFormat="1"/>
    <row r="99" s="306" customFormat="1"/>
    <row r="100" s="306" customFormat="1"/>
    <row r="101" s="306" customFormat="1"/>
    <row r="102" s="306" customFormat="1"/>
    <row r="103" s="306" customFormat="1"/>
    <row r="104" s="306" customFormat="1"/>
    <row r="105" s="306" customFormat="1"/>
    <row r="106" s="306" customFormat="1"/>
    <row r="107" s="306" customFormat="1"/>
    <row r="108" s="306" customFormat="1"/>
    <row r="109" s="306" customFormat="1"/>
    <row r="110" s="306" customFormat="1"/>
    <row r="111" s="306" customFormat="1"/>
    <row r="112" s="306" customFormat="1"/>
    <row r="113" spans="1:16" s="306" customFormat="1"/>
    <row r="114" spans="1:16" s="306" customFormat="1"/>
    <row r="115" spans="1:16" s="306" customFormat="1"/>
    <row r="116" spans="1:16" s="306" customFormat="1"/>
    <row r="117" spans="1:16" s="306" customFormat="1"/>
    <row r="118" spans="1:16" s="306" customFormat="1"/>
    <row r="119" spans="1:16" s="306" customFormat="1"/>
    <row r="120" spans="1:16" s="306" customFormat="1"/>
    <row r="121" spans="1:16" s="306" customFormat="1">
      <c r="A121" s="433" t="s">
        <v>457</v>
      </c>
      <c r="B121" s="433"/>
      <c r="C121" s="433"/>
      <c r="D121" s="433"/>
      <c r="E121" s="433"/>
      <c r="F121" s="433"/>
      <c r="G121" s="433"/>
      <c r="H121" s="433"/>
      <c r="I121" s="433"/>
      <c r="J121" s="153"/>
    </row>
    <row r="122" spans="1:16" s="306" customFormat="1" ht="15" customHeight="1">
      <c r="A122" s="432" t="s">
        <v>54</v>
      </c>
      <c r="B122" s="432"/>
      <c r="C122" s="432"/>
      <c r="D122" s="432"/>
      <c r="E122" s="432"/>
      <c r="F122" s="432"/>
      <c r="G122" s="432"/>
      <c r="H122" s="432"/>
      <c r="I122" s="432"/>
      <c r="J122" s="313"/>
    </row>
    <row r="123" spans="1:16" s="306" customFormat="1">
      <c r="A123" s="313"/>
      <c r="B123" s="313"/>
      <c r="C123" s="313"/>
      <c r="D123" s="313"/>
      <c r="E123" s="313"/>
      <c r="F123" s="313"/>
      <c r="G123" s="313"/>
      <c r="H123" s="313"/>
      <c r="I123" s="313"/>
      <c r="J123" s="313"/>
    </row>
    <row r="124" spans="1:16" s="70" customFormat="1">
      <c r="A124" s="431" t="s">
        <v>392</v>
      </c>
      <c r="B124" s="431"/>
      <c r="C124" s="431"/>
      <c r="D124" s="431"/>
      <c r="E124" s="431"/>
      <c r="F124" s="431"/>
      <c r="G124" s="431"/>
      <c r="H124" s="431"/>
      <c r="I124" s="431"/>
      <c r="J124" s="152"/>
    </row>
    <row r="125" spans="1:16" s="306" customFormat="1">
      <c r="A125" s="313"/>
      <c r="B125" s="313"/>
      <c r="C125" s="313"/>
      <c r="D125" s="313"/>
      <c r="E125" s="313"/>
      <c r="F125" s="313"/>
      <c r="G125" s="313"/>
      <c r="H125" s="313"/>
      <c r="I125" s="313"/>
      <c r="J125" s="313"/>
    </row>
    <row r="126" spans="1:16" s="277" customFormat="1" ht="24">
      <c r="B126" s="266"/>
      <c r="C126" s="266" t="s">
        <v>56</v>
      </c>
      <c r="D126" s="266" t="s">
        <v>46</v>
      </c>
      <c r="E126" s="266" t="s">
        <v>70</v>
      </c>
      <c r="F126" s="266" t="s">
        <v>539</v>
      </c>
      <c r="G126" s="25"/>
      <c r="H126" s="25"/>
      <c r="I126" s="26"/>
      <c r="J126" s="25"/>
      <c r="K126" s="26"/>
      <c r="L126" s="25"/>
      <c r="M126" s="26"/>
      <c r="N126" s="25"/>
      <c r="O126" s="26"/>
      <c r="P126" s="25"/>
    </row>
    <row r="127" spans="1:16" s="306" customFormat="1">
      <c r="B127" s="292" t="s">
        <v>34</v>
      </c>
      <c r="C127" s="237">
        <v>2.5999999999999999E-2</v>
      </c>
      <c r="D127" s="238">
        <v>0.8</v>
      </c>
      <c r="E127" s="151"/>
      <c r="F127" s="267">
        <v>0.23</v>
      </c>
      <c r="G127" s="285"/>
      <c r="H127" s="285"/>
      <c r="I127" s="285"/>
      <c r="J127" s="285"/>
    </row>
    <row r="128" spans="1:16" s="306" customFormat="1">
      <c r="B128" s="292" t="s">
        <v>31</v>
      </c>
      <c r="C128" s="237">
        <v>4.8000000000000001E-2</v>
      </c>
      <c r="D128" s="238">
        <v>1.5</v>
      </c>
      <c r="E128" s="151"/>
      <c r="F128" s="267">
        <v>0.23</v>
      </c>
      <c r="G128" s="285"/>
      <c r="H128" s="285"/>
      <c r="I128" s="285"/>
      <c r="J128" s="285"/>
    </row>
    <row r="129" spans="2:10" s="306" customFormat="1">
      <c r="B129" s="292" t="s">
        <v>26</v>
      </c>
      <c r="C129" s="237">
        <v>0.05</v>
      </c>
      <c r="D129" s="238">
        <v>0.6</v>
      </c>
      <c r="E129" s="151"/>
      <c r="F129" s="267">
        <v>0.23</v>
      </c>
      <c r="G129" s="285"/>
      <c r="H129" s="285"/>
      <c r="I129" s="285"/>
      <c r="J129" s="285"/>
    </row>
    <row r="130" spans="2:10" s="306" customFormat="1">
      <c r="B130" s="292" t="s">
        <v>30</v>
      </c>
      <c r="C130" s="237">
        <v>7.4999999999999997E-2</v>
      </c>
      <c r="D130" s="238">
        <v>0.7</v>
      </c>
      <c r="E130" s="151"/>
      <c r="F130" s="267">
        <v>0.23</v>
      </c>
      <c r="G130" s="285"/>
      <c r="H130" s="285"/>
      <c r="I130" s="285"/>
      <c r="J130" s="285"/>
    </row>
    <row r="131" spans="2:10" s="179" customFormat="1">
      <c r="B131" s="49" t="s">
        <v>21</v>
      </c>
      <c r="C131" s="237">
        <v>7.9000000000000001E-2</v>
      </c>
      <c r="D131" s="238">
        <v>1.2</v>
      </c>
      <c r="E131" s="151"/>
      <c r="F131" s="267">
        <v>0.23</v>
      </c>
      <c r="G131" s="1"/>
      <c r="H131" s="1"/>
      <c r="I131" s="1"/>
      <c r="J131" s="1"/>
    </row>
    <row r="132" spans="2:10" s="179" customFormat="1">
      <c r="B132" s="49" t="s">
        <v>27</v>
      </c>
      <c r="C132" s="237">
        <v>9.2999999999999999E-2</v>
      </c>
      <c r="D132" s="238">
        <v>1.5</v>
      </c>
      <c r="E132" s="151"/>
      <c r="F132" s="267">
        <v>0.23</v>
      </c>
      <c r="G132" s="1"/>
      <c r="H132" s="1"/>
      <c r="I132" s="1"/>
      <c r="J132" s="1"/>
    </row>
    <row r="133" spans="2:10" s="179" customFormat="1">
      <c r="B133" s="49" t="s">
        <v>22</v>
      </c>
      <c r="C133" s="237">
        <v>0.10199999999999999</v>
      </c>
      <c r="D133" s="238">
        <v>0.8</v>
      </c>
      <c r="E133" s="151"/>
      <c r="F133" s="267">
        <v>0.23</v>
      </c>
      <c r="G133" s="1"/>
      <c r="H133" s="1"/>
      <c r="I133" s="1"/>
      <c r="J133" s="1"/>
    </row>
    <row r="134" spans="2:10" s="179" customFormat="1">
      <c r="B134" s="50" t="s">
        <v>32</v>
      </c>
      <c r="C134" s="282"/>
      <c r="D134" s="239">
        <v>0.9</v>
      </c>
      <c r="E134" s="342">
        <v>0.106</v>
      </c>
      <c r="F134" s="400">
        <v>0.23</v>
      </c>
      <c r="G134" s="1"/>
      <c r="H134" s="1"/>
      <c r="I134" s="1"/>
      <c r="J134" s="1"/>
    </row>
    <row r="135" spans="2:10" s="179" customFormat="1">
      <c r="B135" s="49" t="s">
        <v>38</v>
      </c>
      <c r="C135" s="237">
        <v>0.11700000000000001</v>
      </c>
      <c r="D135" s="238">
        <v>2.8</v>
      </c>
      <c r="E135" s="151"/>
      <c r="F135" s="267">
        <v>0.23</v>
      </c>
      <c r="G135" s="1"/>
      <c r="H135" s="1"/>
      <c r="I135" s="1"/>
      <c r="J135" s="1"/>
    </row>
    <row r="136" spans="2:10" s="179" customFormat="1">
      <c r="B136" s="49" t="s">
        <v>18</v>
      </c>
      <c r="C136" s="237">
        <v>0.122</v>
      </c>
      <c r="D136" s="238">
        <v>1.6</v>
      </c>
      <c r="E136" s="151"/>
      <c r="F136" s="267">
        <v>0.23</v>
      </c>
      <c r="G136" s="1"/>
      <c r="H136" s="1"/>
      <c r="I136" s="1"/>
      <c r="J136" s="1"/>
    </row>
    <row r="137" spans="2:10" s="179" customFormat="1">
      <c r="B137" s="292" t="s">
        <v>24</v>
      </c>
      <c r="C137" s="237">
        <v>0.13700000000000001</v>
      </c>
      <c r="D137" s="238">
        <v>0.9</v>
      </c>
      <c r="F137" s="267">
        <v>0.23</v>
      </c>
      <c r="G137" s="1"/>
      <c r="H137" s="1"/>
      <c r="I137" s="1"/>
      <c r="J137" s="1"/>
    </row>
    <row r="138" spans="2:10" s="179" customFormat="1">
      <c r="B138" s="292" t="s">
        <v>35</v>
      </c>
      <c r="C138" s="237">
        <v>0.16300000000000001</v>
      </c>
      <c r="D138" s="238">
        <v>1.4</v>
      </c>
      <c r="E138" s="151"/>
      <c r="F138" s="267">
        <v>0.23</v>
      </c>
      <c r="G138" s="1"/>
      <c r="H138" s="1"/>
      <c r="I138" s="1"/>
      <c r="J138" s="1"/>
    </row>
    <row r="139" spans="2:10" s="179" customFormat="1">
      <c r="B139" s="49" t="s">
        <v>19</v>
      </c>
      <c r="C139" s="237">
        <v>0.20599999999999999</v>
      </c>
      <c r="D139" s="238">
        <v>1</v>
      </c>
      <c r="E139" s="151"/>
      <c r="F139" s="267">
        <v>0.23</v>
      </c>
      <c r="G139" s="1"/>
      <c r="H139" s="1"/>
      <c r="I139" s="1"/>
      <c r="J139" s="1"/>
    </row>
    <row r="140" spans="2:10" s="179" customFormat="1">
      <c r="B140" s="49" t="s">
        <v>29</v>
      </c>
      <c r="C140" s="237">
        <v>0.24199999999999999</v>
      </c>
      <c r="D140" s="238">
        <v>1.7</v>
      </c>
      <c r="E140" s="151"/>
      <c r="F140" s="267">
        <v>0.23</v>
      </c>
      <c r="G140" s="1"/>
      <c r="H140" s="1"/>
      <c r="I140" s="1"/>
      <c r="J140" s="1"/>
    </row>
    <row r="141" spans="2:10" s="179" customFormat="1">
      <c r="B141" s="292" t="s">
        <v>20</v>
      </c>
      <c r="C141" s="237">
        <v>0.26100000000000001</v>
      </c>
      <c r="D141" s="238">
        <v>1.4</v>
      </c>
      <c r="E141" s="151"/>
      <c r="F141" s="267">
        <v>0.23</v>
      </c>
      <c r="G141" s="1"/>
      <c r="H141" s="1"/>
      <c r="I141" s="1"/>
      <c r="J141" s="1"/>
    </row>
    <row r="142" spans="2:10" s="179" customFormat="1">
      <c r="B142" s="49" t="s">
        <v>33</v>
      </c>
      <c r="C142" s="237">
        <v>0.28999999999999998</v>
      </c>
      <c r="D142" s="238">
        <v>1.2</v>
      </c>
      <c r="E142" s="151"/>
      <c r="F142" s="267">
        <v>0.23</v>
      </c>
      <c r="G142" s="1"/>
      <c r="H142" s="1"/>
      <c r="I142" s="1"/>
      <c r="J142" s="1"/>
    </row>
    <row r="143" spans="2:10" s="179" customFormat="1">
      <c r="B143" s="49" t="s">
        <v>23</v>
      </c>
      <c r="C143" s="237">
        <v>0.315</v>
      </c>
      <c r="D143" s="238">
        <v>1</v>
      </c>
      <c r="E143" s="151"/>
      <c r="F143" s="267">
        <v>0.23</v>
      </c>
      <c r="G143" s="1"/>
      <c r="H143" s="1"/>
      <c r="I143" s="1"/>
      <c r="J143" s="1"/>
    </row>
    <row r="144" spans="2:10" s="179" customFormat="1">
      <c r="B144" s="292" t="s">
        <v>28</v>
      </c>
      <c r="C144" s="237">
        <v>0.32</v>
      </c>
      <c r="D144" s="238">
        <v>1.3</v>
      </c>
      <c r="E144" s="151"/>
      <c r="F144" s="267">
        <v>0.23</v>
      </c>
      <c r="G144" s="1"/>
      <c r="H144" s="1"/>
      <c r="I144" s="1"/>
      <c r="J144" s="1"/>
    </row>
    <row r="145" spans="1:10" s="179" customFormat="1">
      <c r="B145" s="49" t="s">
        <v>25</v>
      </c>
      <c r="C145" s="237">
        <v>0.33600000000000002</v>
      </c>
      <c r="D145" s="238">
        <v>1.1000000000000001</v>
      </c>
      <c r="E145" s="151"/>
      <c r="F145" s="267">
        <v>0.23</v>
      </c>
      <c r="G145" s="1"/>
      <c r="H145" s="1"/>
      <c r="I145" s="1"/>
      <c r="J145" s="1"/>
    </row>
    <row r="146" spans="1:10" s="179" customFormat="1">
      <c r="B146" s="259" t="s">
        <v>37</v>
      </c>
      <c r="C146" s="237">
        <v>0.34200000000000003</v>
      </c>
      <c r="D146" s="238">
        <v>1.2</v>
      </c>
      <c r="E146" s="151"/>
      <c r="F146" s="267">
        <v>0.23</v>
      </c>
      <c r="G146" s="1"/>
      <c r="H146" s="1"/>
      <c r="I146" s="1"/>
      <c r="J146" s="1"/>
    </row>
    <row r="147" spans="1:10" s="179" customFormat="1">
      <c r="B147" s="49" t="s">
        <v>36</v>
      </c>
      <c r="C147" s="237">
        <v>0.44600000000000001</v>
      </c>
      <c r="D147" s="238">
        <v>1.4</v>
      </c>
      <c r="E147" s="151"/>
      <c r="F147" s="267">
        <v>0.23</v>
      </c>
    </row>
    <row r="148" spans="1:10" s="179" customFormat="1">
      <c r="B148" s="78" t="s">
        <v>53</v>
      </c>
      <c r="C148" s="237">
        <v>0.23400000000000001</v>
      </c>
      <c r="D148" s="238">
        <v>0.3</v>
      </c>
      <c r="E148" s="151"/>
      <c r="F148" s="147"/>
      <c r="G148" s="1"/>
      <c r="H148" s="1"/>
      <c r="I148" s="1"/>
      <c r="J148" s="1"/>
    </row>
    <row r="149" spans="1:10" s="179" customFormat="1">
      <c r="B149" s="78" t="s">
        <v>57</v>
      </c>
      <c r="C149" s="237">
        <v>0.13700000000000001</v>
      </c>
      <c r="D149" s="238">
        <v>0.1</v>
      </c>
      <c r="E149" s="151"/>
      <c r="F149" s="4"/>
      <c r="G149" s="4"/>
      <c r="H149" s="4"/>
      <c r="I149" s="4"/>
      <c r="J149" s="4"/>
    </row>
    <row r="150" spans="1:10" s="306" customFormat="1">
      <c r="C150" s="237"/>
      <c r="D150" s="238"/>
      <c r="E150" s="151"/>
      <c r="F150" s="4"/>
      <c r="G150" s="4"/>
      <c r="H150" s="4"/>
      <c r="I150" s="4"/>
      <c r="J150" s="4"/>
    </row>
    <row r="151" spans="1:10" s="179" customFormat="1" ht="14.25" customHeight="1">
      <c r="A151" s="432" t="s">
        <v>458</v>
      </c>
      <c r="B151" s="432"/>
      <c r="C151" s="432"/>
      <c r="D151" s="432"/>
      <c r="E151" s="432"/>
      <c r="F151" s="432"/>
      <c r="G151" s="432"/>
      <c r="H151" s="432"/>
      <c r="I151" s="432"/>
      <c r="J151" s="233"/>
    </row>
    <row r="152" spans="1:10" s="179" customFormat="1" ht="14.25" customHeight="1">
      <c r="A152" s="233"/>
      <c r="B152" s="233"/>
      <c r="C152" s="233"/>
      <c r="D152" s="233"/>
      <c r="E152" s="233"/>
      <c r="F152" s="233"/>
      <c r="G152" s="233"/>
      <c r="H152" s="233"/>
      <c r="I152" s="233"/>
      <c r="J152" s="233"/>
    </row>
    <row r="153" spans="1:10" s="70" customFormat="1">
      <c r="A153" s="431" t="s">
        <v>341</v>
      </c>
      <c r="B153" s="431"/>
      <c r="C153" s="431"/>
      <c r="D153" s="431"/>
      <c r="E153" s="431"/>
      <c r="F153" s="431"/>
      <c r="G153" s="431"/>
      <c r="H153" s="431"/>
      <c r="I153" s="431"/>
      <c r="J153" s="152"/>
    </row>
    <row r="154" spans="1:10">
      <c r="A154" s="201"/>
      <c r="B154" s="201"/>
      <c r="C154" s="201"/>
      <c r="D154" s="201"/>
      <c r="E154" s="201"/>
      <c r="F154" s="201"/>
      <c r="G154" s="201"/>
      <c r="H154" s="201"/>
      <c r="I154" s="201"/>
      <c r="J154" s="201"/>
    </row>
    <row r="155" spans="1:10">
      <c r="A155" s="201"/>
      <c r="B155" s="25"/>
      <c r="C155" s="66" t="s">
        <v>56</v>
      </c>
      <c r="D155" s="66" t="s">
        <v>46</v>
      </c>
      <c r="E155" s="201"/>
      <c r="F155" s="201"/>
      <c r="G155" s="201"/>
      <c r="H155" s="201"/>
      <c r="I155" s="201"/>
      <c r="J155" s="201"/>
    </row>
    <row r="156" spans="1:10">
      <c r="A156" s="201"/>
      <c r="B156" s="68">
        <v>2015</v>
      </c>
      <c r="C156" s="240">
        <v>0.112</v>
      </c>
      <c r="D156" s="139">
        <v>1.1000000000000001</v>
      </c>
      <c r="E156" s="201"/>
      <c r="F156" s="201"/>
      <c r="G156" s="201"/>
      <c r="H156" s="201"/>
      <c r="I156" s="201"/>
      <c r="J156" s="201"/>
    </row>
    <row r="157" spans="1:10">
      <c r="A157" s="201"/>
      <c r="B157" s="69">
        <v>2016</v>
      </c>
      <c r="C157" s="240">
        <v>0.114</v>
      </c>
      <c r="D157" s="139">
        <v>0.8</v>
      </c>
      <c r="E157" s="201"/>
      <c r="F157" s="201"/>
      <c r="G157" s="201"/>
      <c r="H157" s="201"/>
      <c r="I157" s="201"/>
      <c r="J157" s="201"/>
    </row>
    <row r="158" spans="1:10">
      <c r="A158" s="201"/>
      <c r="B158" s="69">
        <v>2017</v>
      </c>
      <c r="C158" s="240">
        <v>0.109</v>
      </c>
      <c r="D158" s="343">
        <v>1</v>
      </c>
      <c r="E158" s="201"/>
      <c r="F158" s="201"/>
      <c r="G158" s="201"/>
      <c r="H158" s="201"/>
      <c r="I158" s="201"/>
      <c r="J158" s="201"/>
    </row>
    <row r="159" spans="1:10">
      <c r="A159" s="201"/>
      <c r="B159" s="288">
        <v>2018</v>
      </c>
      <c r="C159" s="240">
        <v>0.11</v>
      </c>
      <c r="D159" s="343">
        <v>1</v>
      </c>
      <c r="E159" s="201"/>
      <c r="F159" s="201"/>
      <c r="G159" s="201"/>
      <c r="H159" s="201"/>
      <c r="I159" s="201"/>
      <c r="J159" s="201"/>
    </row>
    <row r="160" spans="1:10">
      <c r="A160" s="201"/>
      <c r="B160" s="288">
        <v>2019</v>
      </c>
      <c r="C160" s="240">
        <v>0.106</v>
      </c>
      <c r="D160" s="139">
        <v>0.9</v>
      </c>
      <c r="E160" s="201"/>
      <c r="F160" s="201"/>
      <c r="G160" s="201"/>
      <c r="H160" s="201"/>
      <c r="I160" s="201"/>
      <c r="J160" s="201"/>
    </row>
    <row r="161" spans="1:10">
      <c r="A161" s="201"/>
      <c r="B161" s="201"/>
      <c r="C161" s="201"/>
      <c r="D161" s="201"/>
      <c r="E161" s="201"/>
      <c r="F161" s="201"/>
      <c r="G161" s="201"/>
      <c r="H161" s="201"/>
      <c r="I161" s="201"/>
      <c r="J161" s="201"/>
    </row>
    <row r="162" spans="1:10" ht="14.25" customHeight="1">
      <c r="A162" s="432" t="s">
        <v>459</v>
      </c>
      <c r="B162" s="432"/>
      <c r="C162" s="432"/>
      <c r="D162" s="432"/>
      <c r="E162" s="432"/>
      <c r="F162" s="432"/>
      <c r="G162" s="432"/>
      <c r="H162" s="432"/>
      <c r="I162" s="432"/>
      <c r="J162" s="201"/>
    </row>
    <row r="163" spans="1:10">
      <c r="A163" s="432"/>
      <c r="B163" s="432"/>
      <c r="C163" s="432"/>
      <c r="D163" s="432"/>
      <c r="E163" s="432"/>
      <c r="F163" s="432"/>
      <c r="G163" s="432"/>
      <c r="H163" s="432"/>
      <c r="I163" s="432"/>
      <c r="J163" s="201"/>
    </row>
    <row r="165" spans="1:10" s="70" customFormat="1">
      <c r="A165" s="431" t="s">
        <v>393</v>
      </c>
      <c r="B165" s="431"/>
      <c r="C165" s="431"/>
      <c r="D165" s="431"/>
      <c r="E165" s="431"/>
      <c r="F165" s="431"/>
      <c r="G165" s="431"/>
      <c r="H165" s="431"/>
      <c r="I165" s="431"/>
      <c r="J165" s="152"/>
    </row>
    <row r="167" spans="1:10" ht="24">
      <c r="A167" s="179"/>
      <c r="B167" s="25"/>
      <c r="C167" s="67" t="s">
        <v>56</v>
      </c>
      <c r="D167" s="67" t="s">
        <v>46</v>
      </c>
      <c r="E167" s="67" t="s">
        <v>622</v>
      </c>
      <c r="F167" s="67"/>
      <c r="G167" s="179"/>
      <c r="H167" s="179"/>
      <c r="I167" s="179"/>
      <c r="J167" s="179"/>
    </row>
    <row r="168" spans="1:10">
      <c r="A168" s="179"/>
      <c r="B168" s="401" t="s">
        <v>321</v>
      </c>
      <c r="C168" s="307">
        <v>0.22500000000000001</v>
      </c>
      <c r="D168" s="329">
        <v>2</v>
      </c>
      <c r="E168" s="246">
        <v>0.11</v>
      </c>
      <c r="F168" s="164"/>
      <c r="G168" s="179"/>
      <c r="H168" s="329"/>
      <c r="I168" s="329"/>
      <c r="J168" s="179"/>
    </row>
    <row r="169" spans="1:10">
      <c r="A169" s="179"/>
      <c r="B169" s="401" t="s">
        <v>324</v>
      </c>
      <c r="C169" s="307">
        <v>0.191</v>
      </c>
      <c r="D169" s="329">
        <v>5.4</v>
      </c>
      <c r="E169" s="246">
        <v>0.11</v>
      </c>
      <c r="F169" s="148"/>
      <c r="G169" s="179"/>
      <c r="H169" s="329"/>
      <c r="I169" s="329"/>
      <c r="J169" s="179"/>
    </row>
    <row r="170" spans="1:10">
      <c r="A170" s="179"/>
      <c r="B170" s="330" t="s">
        <v>294</v>
      </c>
      <c r="C170" s="307">
        <v>0.18</v>
      </c>
      <c r="D170" s="329">
        <v>3.5</v>
      </c>
      <c r="E170" s="246">
        <v>0.11</v>
      </c>
      <c r="F170" s="148"/>
      <c r="G170" s="179"/>
      <c r="H170" s="329"/>
      <c r="I170" s="329"/>
      <c r="J170" s="179"/>
    </row>
    <row r="171" spans="1:10">
      <c r="A171" s="179"/>
      <c r="B171" s="29" t="s">
        <v>295</v>
      </c>
      <c r="C171" s="307">
        <v>0.17599999999999999</v>
      </c>
      <c r="D171" s="329">
        <v>12.9</v>
      </c>
      <c r="E171" s="246">
        <v>0.11</v>
      </c>
      <c r="F171" s="148"/>
      <c r="G171" s="179"/>
      <c r="H171" s="329"/>
      <c r="I171" s="329"/>
      <c r="J171" s="179"/>
    </row>
    <row r="172" spans="1:10" s="179" customFormat="1">
      <c r="B172" s="256" t="s">
        <v>297</v>
      </c>
      <c r="C172" s="307">
        <v>0.17299999999999999</v>
      </c>
      <c r="D172" s="329">
        <v>1.4</v>
      </c>
      <c r="E172" s="246">
        <v>0.11</v>
      </c>
      <c r="F172" s="148"/>
      <c r="H172" s="329"/>
      <c r="I172" s="329"/>
    </row>
    <row r="173" spans="1:10">
      <c r="A173" s="179"/>
      <c r="B173" s="401" t="s">
        <v>314</v>
      </c>
      <c r="C173" s="307">
        <v>0.156</v>
      </c>
      <c r="D173" s="329">
        <v>2.2999999999999998</v>
      </c>
      <c r="E173" s="246">
        <v>0.11</v>
      </c>
      <c r="F173" s="148"/>
      <c r="G173" s="179"/>
      <c r="H173" s="329"/>
      <c r="I173" s="329"/>
      <c r="J173" s="179"/>
    </row>
    <row r="174" spans="1:10">
      <c r="A174" s="179"/>
      <c r="B174" s="29" t="s">
        <v>296</v>
      </c>
      <c r="C174" s="307">
        <v>0.14000000000000001</v>
      </c>
      <c r="D174" s="329">
        <v>1.4</v>
      </c>
      <c r="E174" s="246">
        <v>0.11</v>
      </c>
      <c r="F174" s="148"/>
      <c r="G174" s="179"/>
      <c r="H174" s="329"/>
      <c r="I174" s="329"/>
      <c r="J174" s="179"/>
    </row>
    <row r="175" spans="1:10">
      <c r="A175" s="179"/>
      <c r="B175" s="401" t="s">
        <v>311</v>
      </c>
      <c r="C175" s="307">
        <v>0.13900000000000001</v>
      </c>
      <c r="D175" s="329">
        <v>2.8</v>
      </c>
      <c r="E175" s="246">
        <v>0.11</v>
      </c>
      <c r="F175" s="148"/>
      <c r="G175" s="179"/>
      <c r="H175" s="329"/>
      <c r="I175" s="329"/>
      <c r="J175" s="179"/>
    </row>
    <row r="176" spans="1:10">
      <c r="A176" s="179"/>
      <c r="B176" s="256" t="s">
        <v>300</v>
      </c>
      <c r="C176" s="307">
        <v>0.108</v>
      </c>
      <c r="D176" s="329">
        <v>5</v>
      </c>
      <c r="E176" s="246">
        <v>0.11</v>
      </c>
      <c r="F176" s="148"/>
      <c r="G176" s="179"/>
      <c r="H176" s="329"/>
      <c r="I176" s="329"/>
      <c r="J176" s="179"/>
    </row>
    <row r="177" spans="1:10">
      <c r="A177" s="179"/>
      <c r="B177" s="401" t="s">
        <v>308</v>
      </c>
      <c r="C177" s="307">
        <v>8.5999999999999993E-2</v>
      </c>
      <c r="D177" s="329">
        <v>3.9</v>
      </c>
      <c r="E177" s="246">
        <v>0.11</v>
      </c>
      <c r="F177" s="164"/>
      <c r="G177" s="179"/>
      <c r="H177" s="329"/>
      <c r="I177" s="329"/>
      <c r="J177" s="179"/>
    </row>
    <row r="178" spans="1:10" s="179" customFormat="1">
      <c r="B178" s="401" t="s">
        <v>317</v>
      </c>
      <c r="C178" s="307">
        <v>0.08</v>
      </c>
      <c r="D178" s="329">
        <v>3.1</v>
      </c>
      <c r="E178" s="246">
        <v>0.11</v>
      </c>
      <c r="F178" s="164"/>
      <c r="H178" s="329"/>
      <c r="I178" s="329"/>
    </row>
    <row r="179" spans="1:10" s="179" customFormat="1">
      <c r="B179" s="401" t="s">
        <v>319</v>
      </c>
      <c r="C179" s="307">
        <v>0.08</v>
      </c>
      <c r="D179" s="329">
        <v>2.4</v>
      </c>
      <c r="E179" s="246">
        <v>0.11</v>
      </c>
      <c r="F179" s="164"/>
      <c r="H179" s="329"/>
      <c r="I179" s="329"/>
    </row>
    <row r="180" spans="1:10" s="179" customFormat="1">
      <c r="B180" s="401" t="s">
        <v>326</v>
      </c>
      <c r="C180" s="307">
        <v>7.2999999999999995E-2</v>
      </c>
      <c r="D180" s="329">
        <v>4</v>
      </c>
      <c r="E180" s="246">
        <v>0.11</v>
      </c>
      <c r="F180" s="164"/>
      <c r="H180" s="329"/>
      <c r="I180" s="329"/>
    </row>
    <row r="181" spans="1:10" s="179" customFormat="1">
      <c r="B181" s="29" t="s">
        <v>304</v>
      </c>
      <c r="C181" s="307">
        <v>7.0000000000000007E-2</v>
      </c>
      <c r="D181" s="329">
        <v>1.2</v>
      </c>
      <c r="E181" s="246">
        <v>0.11</v>
      </c>
      <c r="F181" s="164"/>
      <c r="H181" s="329"/>
      <c r="I181" s="329"/>
    </row>
    <row r="182" spans="1:10" s="179" customFormat="1">
      <c r="B182" s="256" t="s">
        <v>303</v>
      </c>
      <c r="C182" s="307">
        <v>7.0000000000000007E-2</v>
      </c>
      <c r="D182" s="329">
        <v>3.7</v>
      </c>
      <c r="E182" s="246">
        <v>0.11</v>
      </c>
      <c r="F182" s="164"/>
      <c r="H182" s="329"/>
      <c r="I182" s="329"/>
    </row>
    <row r="183" spans="1:10">
      <c r="A183" s="179"/>
      <c r="B183" s="250" t="s">
        <v>323</v>
      </c>
      <c r="C183" s="307">
        <v>6.9000000000000006E-2</v>
      </c>
      <c r="D183" s="329">
        <v>1.5</v>
      </c>
      <c r="E183" s="246">
        <v>0.11</v>
      </c>
      <c r="F183" s="164"/>
      <c r="G183" s="179"/>
      <c r="H183" s="329"/>
      <c r="I183" s="329"/>
      <c r="J183" s="179"/>
    </row>
    <row r="184" spans="1:10" s="179" customFormat="1">
      <c r="B184" s="256" t="s">
        <v>298</v>
      </c>
      <c r="C184" s="307">
        <v>6.8000000000000005E-2</v>
      </c>
      <c r="D184" s="329">
        <v>3.5</v>
      </c>
      <c r="E184" s="246">
        <v>0.11</v>
      </c>
      <c r="F184" s="164"/>
      <c r="H184" s="329"/>
      <c r="I184" s="329"/>
    </row>
    <row r="185" spans="1:10" ht="15" customHeight="1">
      <c r="A185" s="179"/>
      <c r="B185" s="401" t="s">
        <v>318</v>
      </c>
      <c r="C185" s="307">
        <v>6.8000000000000005E-2</v>
      </c>
      <c r="D185" s="329">
        <v>2.2000000000000002</v>
      </c>
      <c r="E185" s="246">
        <v>0.11</v>
      </c>
      <c r="F185" s="164"/>
      <c r="G185" s="179"/>
      <c r="H185" s="329"/>
      <c r="I185" s="329"/>
      <c r="J185" s="179"/>
    </row>
    <row r="186" spans="1:10" s="179" customFormat="1">
      <c r="B186" s="330" t="s">
        <v>302</v>
      </c>
      <c r="C186" s="307">
        <v>6.6000000000000003E-2</v>
      </c>
      <c r="D186" s="329">
        <v>3.3</v>
      </c>
      <c r="E186" s="246">
        <v>0.11</v>
      </c>
      <c r="F186" s="164"/>
      <c r="H186" s="329"/>
      <c r="I186" s="329"/>
    </row>
    <row r="187" spans="1:10" s="179" customFormat="1">
      <c r="B187" s="330" t="s">
        <v>293</v>
      </c>
      <c r="C187" s="307">
        <v>6.2E-2</v>
      </c>
      <c r="D187" s="329">
        <v>3.4</v>
      </c>
      <c r="E187" s="246">
        <v>0.11</v>
      </c>
      <c r="F187" s="164"/>
      <c r="H187" s="329"/>
      <c r="I187" s="329"/>
    </row>
    <row r="188" spans="1:10" s="179" customFormat="1">
      <c r="B188" s="264" t="s">
        <v>312</v>
      </c>
      <c r="C188" s="307">
        <v>6.2E-2</v>
      </c>
      <c r="D188" s="329">
        <v>3</v>
      </c>
      <c r="E188" s="246">
        <v>0.11</v>
      </c>
      <c r="F188" s="164"/>
      <c r="H188" s="329"/>
      <c r="I188" s="329"/>
    </row>
    <row r="189" spans="1:10">
      <c r="A189" s="179"/>
      <c r="B189" s="227" t="s">
        <v>322</v>
      </c>
      <c r="C189" s="307">
        <v>5.7000000000000002E-2</v>
      </c>
      <c r="D189" s="329">
        <v>4.0999999999999996</v>
      </c>
      <c r="E189" s="246">
        <v>0.11</v>
      </c>
      <c r="F189" s="164"/>
      <c r="G189" s="179"/>
      <c r="H189" s="329"/>
      <c r="I189" s="329"/>
      <c r="J189" s="179"/>
    </row>
    <row r="190" spans="1:10">
      <c r="A190" s="179"/>
      <c r="B190" s="330" t="s">
        <v>301</v>
      </c>
      <c r="C190" s="307">
        <v>4.9000000000000002E-2</v>
      </c>
      <c r="D190" s="329">
        <v>1.6</v>
      </c>
      <c r="E190" s="246">
        <v>0.11</v>
      </c>
      <c r="F190" s="164"/>
      <c r="G190" s="179"/>
      <c r="H190" s="329"/>
      <c r="I190" s="329"/>
      <c r="J190" s="179"/>
    </row>
    <row r="191" spans="1:10" s="179" customFormat="1">
      <c r="B191" s="337" t="s">
        <v>307</v>
      </c>
      <c r="C191" s="307">
        <v>4.2000000000000003E-2</v>
      </c>
      <c r="D191" s="329">
        <v>1.9</v>
      </c>
      <c r="E191" s="246">
        <v>0.11</v>
      </c>
      <c r="F191" s="164"/>
      <c r="H191" s="329"/>
      <c r="I191" s="329"/>
    </row>
    <row r="192" spans="1:10" s="179" customFormat="1">
      <c r="B192" s="337" t="s">
        <v>310</v>
      </c>
      <c r="C192" s="307">
        <v>4.1000000000000002E-2</v>
      </c>
      <c r="D192" s="329">
        <v>2.2000000000000002</v>
      </c>
      <c r="E192" s="246">
        <v>0.11</v>
      </c>
      <c r="F192" s="164"/>
      <c r="H192" s="329"/>
      <c r="I192" s="329"/>
    </row>
    <row r="193" spans="1:10" s="179" customFormat="1">
      <c r="B193" s="337" t="s">
        <v>309</v>
      </c>
      <c r="C193" s="307">
        <v>3.7999999999999999E-2</v>
      </c>
      <c r="D193" s="329">
        <v>2.7</v>
      </c>
      <c r="E193" s="246">
        <v>0.11</v>
      </c>
      <c r="F193" s="164"/>
      <c r="H193" s="329"/>
      <c r="I193" s="329"/>
    </row>
    <row r="194" spans="1:10">
      <c r="A194" s="179"/>
      <c r="B194" s="337" t="s">
        <v>313</v>
      </c>
      <c r="C194" s="307">
        <v>3.7999999999999999E-2</v>
      </c>
      <c r="D194" s="329">
        <v>1.6</v>
      </c>
      <c r="E194" s="246">
        <v>0.11</v>
      </c>
      <c r="F194" s="164"/>
      <c r="G194" s="179"/>
      <c r="H194" s="329"/>
      <c r="I194" s="329"/>
      <c r="J194" s="179"/>
    </row>
    <row r="195" spans="1:10" s="179" customFormat="1">
      <c r="B195" s="330" t="s">
        <v>305</v>
      </c>
      <c r="C195" s="307">
        <v>3.5999999999999997E-2</v>
      </c>
      <c r="D195" s="329">
        <v>0.9</v>
      </c>
      <c r="E195" s="246">
        <v>0.11</v>
      </c>
      <c r="F195" s="164"/>
      <c r="H195" s="329"/>
      <c r="I195" s="329"/>
    </row>
    <row r="196" spans="1:10" s="179" customFormat="1">
      <c r="B196" s="330" t="s">
        <v>299</v>
      </c>
      <c r="C196" s="307">
        <v>3.4000000000000002E-2</v>
      </c>
      <c r="D196" s="329">
        <v>2.9</v>
      </c>
      <c r="E196" s="246">
        <v>0.11</v>
      </c>
      <c r="F196" s="164"/>
      <c r="H196" s="329"/>
      <c r="I196" s="329"/>
    </row>
    <row r="197" spans="1:10" s="179" customFormat="1">
      <c r="B197" s="227" t="s">
        <v>315</v>
      </c>
      <c r="C197" s="307">
        <v>3.3000000000000002E-2</v>
      </c>
      <c r="D197" s="329">
        <v>1.6</v>
      </c>
      <c r="E197" s="246">
        <v>0.11</v>
      </c>
      <c r="F197" s="164"/>
      <c r="H197" s="329"/>
      <c r="I197" s="329"/>
    </row>
    <row r="198" spans="1:10">
      <c r="A198" s="179"/>
      <c r="B198" s="330" t="s">
        <v>291</v>
      </c>
      <c r="C198" s="307">
        <v>2.8000000000000001E-2</v>
      </c>
      <c r="D198" s="329">
        <v>1.3</v>
      </c>
      <c r="E198" s="246">
        <v>0.11</v>
      </c>
      <c r="F198" s="164"/>
      <c r="G198" s="179"/>
      <c r="H198" s="329"/>
      <c r="I198" s="329"/>
      <c r="J198" s="179"/>
    </row>
    <row r="199" spans="1:10" s="179" customFormat="1">
      <c r="B199" s="330" t="s">
        <v>325</v>
      </c>
      <c r="C199" s="307">
        <v>2.8000000000000001E-2</v>
      </c>
      <c r="D199" s="329">
        <v>1.6</v>
      </c>
      <c r="E199" s="246">
        <v>0.11</v>
      </c>
      <c r="F199" s="164"/>
      <c r="H199" s="329"/>
      <c r="I199" s="329"/>
    </row>
    <row r="200" spans="1:10">
      <c r="A200" s="179"/>
      <c r="B200" s="330" t="s">
        <v>306</v>
      </c>
      <c r="C200" s="307">
        <v>2.4E-2</v>
      </c>
      <c r="D200" s="329">
        <v>1.1000000000000001</v>
      </c>
      <c r="E200" s="246">
        <v>0.11</v>
      </c>
      <c r="F200" s="164"/>
      <c r="G200" s="179"/>
      <c r="H200" s="329"/>
      <c r="I200" s="329"/>
      <c r="J200" s="179"/>
    </row>
    <row r="201" spans="1:10" s="179" customFormat="1">
      <c r="B201" s="330" t="s">
        <v>292</v>
      </c>
      <c r="C201" s="307">
        <v>8.9999999999999993E-3</v>
      </c>
      <c r="D201" s="329">
        <v>1.1000000000000001</v>
      </c>
      <c r="E201" s="246">
        <v>0.11</v>
      </c>
      <c r="F201" s="164"/>
      <c r="H201" s="329"/>
      <c r="I201" s="329"/>
    </row>
    <row r="202" spans="1:10" s="179" customFormat="1">
      <c r="B202" s="337" t="s">
        <v>327</v>
      </c>
      <c r="C202" s="307">
        <v>8.9999999999999993E-3</v>
      </c>
      <c r="D202" s="329">
        <v>0.7</v>
      </c>
      <c r="E202" s="246">
        <v>0.11</v>
      </c>
      <c r="F202" s="164"/>
      <c r="H202" s="329"/>
      <c r="I202" s="329"/>
    </row>
    <row r="203" spans="1:10" s="179" customFormat="1">
      <c r="B203" s="227" t="s">
        <v>316</v>
      </c>
      <c r="C203" s="307">
        <v>0</v>
      </c>
      <c r="D203" s="329">
        <v>100</v>
      </c>
      <c r="E203" s="246">
        <v>0.11</v>
      </c>
      <c r="F203" s="164"/>
      <c r="H203" s="329"/>
      <c r="I203" s="329"/>
    </row>
    <row r="204" spans="1:10" s="179" customFormat="1">
      <c r="B204" s="227" t="s">
        <v>320</v>
      </c>
      <c r="C204" s="307">
        <v>0</v>
      </c>
      <c r="D204" s="329">
        <v>100</v>
      </c>
      <c r="E204" s="246">
        <v>0.11</v>
      </c>
      <c r="F204" s="164"/>
      <c r="H204" s="329"/>
      <c r="I204" s="329"/>
    </row>
    <row r="205" spans="1:10" s="306" customFormat="1">
      <c r="B205" s="313"/>
      <c r="C205" s="307"/>
      <c r="D205" s="329"/>
      <c r="E205" s="246"/>
      <c r="F205" s="164"/>
      <c r="H205" s="329"/>
      <c r="I205" s="329"/>
    </row>
    <row r="206" spans="1:10" s="306" customFormat="1">
      <c r="B206" s="313"/>
      <c r="C206" s="307"/>
      <c r="D206" s="329"/>
      <c r="E206" s="246"/>
      <c r="F206" s="164"/>
    </row>
    <row r="207" spans="1:10" s="306" customFormat="1">
      <c r="B207" s="313"/>
      <c r="C207" s="307"/>
      <c r="D207" s="329"/>
      <c r="E207" s="246"/>
      <c r="F207" s="164"/>
    </row>
    <row r="208" spans="1:10" s="306" customFormat="1">
      <c r="B208" s="313"/>
      <c r="C208" s="307"/>
      <c r="D208" s="329"/>
      <c r="E208" s="246"/>
      <c r="F208" s="164"/>
    </row>
    <row r="209" spans="1:29" s="306" customFormat="1">
      <c r="B209" s="313"/>
      <c r="C209" s="307"/>
      <c r="E209" s="246"/>
      <c r="F209" s="164"/>
    </row>
    <row r="210" spans="1:29" s="306" customFormat="1">
      <c r="A210" s="313"/>
      <c r="B210" s="313"/>
      <c r="C210" s="313"/>
      <c r="D210" s="313"/>
      <c r="E210" s="313"/>
      <c r="F210" s="313"/>
      <c r="G210" s="313"/>
      <c r="H210" s="313"/>
      <c r="I210" s="313"/>
      <c r="J210" s="313"/>
      <c r="K210" s="313"/>
      <c r="L210" s="313"/>
      <c r="M210" s="313"/>
      <c r="N210" s="313"/>
      <c r="O210" s="313"/>
      <c r="P210" s="313"/>
      <c r="Q210" s="313"/>
      <c r="R210" s="313"/>
      <c r="S210" s="313"/>
      <c r="T210" s="313"/>
      <c r="U210" s="313"/>
      <c r="V210" s="313"/>
      <c r="W210" s="313"/>
      <c r="X210" s="313"/>
      <c r="Y210" s="313"/>
      <c r="Z210" s="313"/>
      <c r="AA210" s="313"/>
      <c r="AB210" s="313"/>
      <c r="AC210" s="313"/>
    </row>
    <row r="211" spans="1:29" s="306" customFormat="1">
      <c r="A211" s="313"/>
      <c r="B211" s="313"/>
      <c r="C211" s="313"/>
      <c r="D211" s="313"/>
      <c r="E211" s="313"/>
      <c r="F211" s="313"/>
      <c r="G211" s="313"/>
      <c r="H211" s="313"/>
      <c r="I211" s="313"/>
      <c r="J211" s="313"/>
      <c r="K211" s="313"/>
      <c r="L211" s="313"/>
      <c r="M211" s="313"/>
      <c r="N211" s="313"/>
      <c r="O211" s="313"/>
      <c r="P211" s="313"/>
      <c r="Q211" s="313"/>
      <c r="R211" s="313"/>
      <c r="S211" s="313"/>
      <c r="T211" s="313"/>
      <c r="U211" s="313"/>
      <c r="V211" s="313"/>
      <c r="W211" s="313"/>
      <c r="X211" s="313"/>
      <c r="Y211" s="313"/>
      <c r="Z211" s="313"/>
      <c r="AA211" s="313"/>
      <c r="AB211" s="313"/>
      <c r="AC211" s="313"/>
    </row>
    <row r="212" spans="1:29" s="306" customFormat="1">
      <c r="A212" s="313"/>
      <c r="B212" s="313"/>
      <c r="C212" s="313"/>
      <c r="D212" s="313"/>
      <c r="E212" s="313"/>
      <c r="F212" s="313"/>
      <c r="G212" s="313"/>
      <c r="H212" s="313"/>
      <c r="I212" s="313"/>
      <c r="J212" s="313"/>
      <c r="K212" s="313"/>
      <c r="L212" s="313"/>
      <c r="M212" s="313"/>
      <c r="N212" s="313"/>
      <c r="O212" s="313"/>
      <c r="P212" s="313"/>
      <c r="Q212" s="313"/>
      <c r="R212" s="313"/>
      <c r="S212" s="313"/>
      <c r="T212" s="313"/>
      <c r="U212" s="313"/>
      <c r="V212" s="313"/>
      <c r="W212" s="313"/>
      <c r="X212" s="313"/>
      <c r="Y212" s="313"/>
      <c r="Z212" s="313"/>
      <c r="AA212" s="313"/>
      <c r="AB212" s="313"/>
      <c r="AC212" s="313"/>
    </row>
    <row r="213" spans="1:29" s="306" customFormat="1">
      <c r="A213" s="313"/>
      <c r="B213" s="313"/>
      <c r="C213" s="313"/>
      <c r="D213" s="313"/>
      <c r="E213" s="313"/>
      <c r="F213" s="313"/>
      <c r="G213" s="313"/>
      <c r="H213" s="313"/>
      <c r="I213" s="313"/>
      <c r="J213" s="313"/>
      <c r="K213" s="313"/>
      <c r="L213" s="313"/>
      <c r="M213" s="313"/>
      <c r="N213" s="313"/>
      <c r="O213" s="313"/>
      <c r="P213" s="313"/>
      <c r="Q213" s="313"/>
      <c r="R213" s="313"/>
      <c r="S213" s="313"/>
      <c r="T213" s="313"/>
      <c r="U213" s="313"/>
      <c r="V213" s="313"/>
      <c r="W213" s="313"/>
      <c r="X213" s="313"/>
      <c r="Y213" s="313"/>
      <c r="Z213" s="313"/>
      <c r="AA213" s="313"/>
      <c r="AB213" s="313"/>
      <c r="AC213" s="313"/>
    </row>
    <row r="214" spans="1:29" s="306" customFormat="1">
      <c r="A214" s="313"/>
      <c r="B214" s="313"/>
      <c r="C214" s="313"/>
      <c r="D214" s="313"/>
      <c r="E214" s="313"/>
      <c r="F214" s="313"/>
      <c r="G214" s="313"/>
      <c r="H214" s="313"/>
      <c r="I214" s="313"/>
      <c r="J214" s="313"/>
      <c r="K214" s="313"/>
      <c r="L214" s="313"/>
      <c r="M214" s="313"/>
      <c r="N214" s="313"/>
      <c r="O214" s="313"/>
      <c r="P214" s="313"/>
      <c r="Q214" s="313"/>
      <c r="R214" s="313"/>
      <c r="S214" s="313"/>
      <c r="T214" s="313"/>
      <c r="U214" s="313"/>
      <c r="V214" s="313"/>
      <c r="W214" s="313"/>
      <c r="X214" s="313"/>
      <c r="Y214" s="313"/>
      <c r="Z214" s="313"/>
      <c r="AA214" s="313"/>
      <c r="AB214" s="313"/>
      <c r="AC214" s="313"/>
    </row>
    <row r="215" spans="1:29" s="179" customFormat="1">
      <c r="B215" s="233"/>
      <c r="E215" s="164"/>
      <c r="F215" s="164"/>
    </row>
    <row r="216" spans="1:29" s="306" customFormat="1">
      <c r="A216" s="313"/>
      <c r="B216" s="313"/>
      <c r="C216" s="313"/>
      <c r="D216" s="313"/>
      <c r="E216" s="313"/>
      <c r="F216" s="313"/>
      <c r="G216" s="313"/>
      <c r="H216" s="313"/>
      <c r="I216" s="313"/>
      <c r="J216" s="313"/>
      <c r="K216" s="313"/>
      <c r="L216" s="313"/>
      <c r="M216" s="313"/>
      <c r="N216" s="313"/>
      <c r="O216" s="313"/>
      <c r="P216" s="313"/>
      <c r="Q216" s="313"/>
      <c r="R216" s="313"/>
      <c r="S216" s="313"/>
      <c r="T216" s="313"/>
      <c r="U216" s="313"/>
      <c r="V216" s="313"/>
      <c r="W216" s="313"/>
      <c r="X216" s="313"/>
      <c r="Y216" s="313"/>
      <c r="Z216" s="313"/>
      <c r="AA216" s="313"/>
      <c r="AB216" s="313"/>
      <c r="AC216" s="313"/>
    </row>
    <row r="217" spans="1:29" s="306" customFormat="1">
      <c r="A217" s="313"/>
      <c r="B217" s="313"/>
      <c r="C217" s="313"/>
      <c r="D217" s="313"/>
      <c r="E217" s="313"/>
      <c r="F217" s="313"/>
      <c r="G217" s="313"/>
      <c r="H217" s="313"/>
      <c r="I217" s="313"/>
      <c r="J217" s="313"/>
      <c r="K217" s="313"/>
      <c r="L217" s="313"/>
      <c r="M217" s="313"/>
      <c r="N217" s="313"/>
      <c r="O217" s="313"/>
      <c r="P217" s="313"/>
      <c r="Q217" s="313"/>
      <c r="R217" s="313"/>
      <c r="S217" s="313"/>
      <c r="T217" s="313"/>
      <c r="U217" s="313"/>
      <c r="V217" s="313"/>
      <c r="W217" s="313"/>
      <c r="X217" s="313"/>
      <c r="Y217" s="313"/>
      <c r="Z217" s="313"/>
      <c r="AA217" s="313"/>
      <c r="AB217" s="313"/>
      <c r="AC217" s="313"/>
    </row>
    <row r="218" spans="1:29" s="306" customFormat="1">
      <c r="A218" s="313"/>
      <c r="B218" s="313"/>
      <c r="C218" s="313"/>
      <c r="D218" s="313"/>
      <c r="E218" s="313"/>
      <c r="F218" s="313"/>
      <c r="G218" s="313"/>
      <c r="H218" s="313"/>
      <c r="I218" s="313"/>
      <c r="J218" s="313"/>
      <c r="K218" s="313"/>
      <c r="L218" s="313"/>
      <c r="M218" s="313"/>
      <c r="N218" s="313"/>
      <c r="O218" s="313"/>
      <c r="P218" s="313"/>
      <c r="Q218" s="313"/>
      <c r="R218" s="313"/>
      <c r="S218" s="313"/>
      <c r="T218" s="313"/>
      <c r="U218" s="313"/>
      <c r="V218" s="313"/>
      <c r="W218" s="313"/>
      <c r="X218" s="313"/>
      <c r="Y218" s="313"/>
      <c r="Z218" s="313"/>
      <c r="AA218" s="313"/>
      <c r="AB218" s="313"/>
      <c r="AC218" s="313"/>
    </row>
    <row r="219" spans="1:29" s="306" customFormat="1">
      <c r="A219" s="313"/>
      <c r="B219" s="313"/>
      <c r="C219" s="313"/>
      <c r="D219" s="313"/>
      <c r="E219" s="313"/>
      <c r="F219" s="313"/>
      <c r="G219" s="313"/>
      <c r="H219" s="313"/>
      <c r="I219" s="313"/>
      <c r="J219" s="313"/>
      <c r="K219" s="313"/>
      <c r="L219" s="313"/>
      <c r="M219" s="313"/>
      <c r="N219" s="313"/>
      <c r="O219" s="313"/>
      <c r="P219" s="313"/>
      <c r="Q219" s="313"/>
      <c r="R219" s="313"/>
      <c r="S219" s="313"/>
      <c r="T219" s="313"/>
      <c r="U219" s="313"/>
      <c r="V219" s="313"/>
      <c r="W219" s="313"/>
      <c r="X219" s="313"/>
      <c r="Y219" s="313"/>
      <c r="Z219" s="313"/>
      <c r="AA219" s="313"/>
      <c r="AB219" s="313"/>
      <c r="AC219" s="313"/>
    </row>
    <row r="220" spans="1:29" s="306" customFormat="1">
      <c r="A220" s="313"/>
      <c r="B220" s="313"/>
      <c r="C220" s="313"/>
      <c r="D220" s="313"/>
      <c r="E220" s="313"/>
      <c r="F220" s="313"/>
      <c r="G220" s="313"/>
      <c r="H220" s="313"/>
      <c r="I220" s="313"/>
      <c r="J220" s="313"/>
      <c r="K220" s="313"/>
      <c r="L220" s="313"/>
      <c r="M220" s="313"/>
      <c r="N220" s="313"/>
      <c r="O220" s="313"/>
      <c r="P220" s="313"/>
      <c r="Q220" s="313"/>
      <c r="R220" s="313"/>
      <c r="S220" s="313"/>
      <c r="T220" s="313"/>
      <c r="U220" s="313"/>
      <c r="V220" s="313"/>
      <c r="W220" s="313"/>
      <c r="X220" s="313"/>
      <c r="Y220" s="313"/>
      <c r="Z220" s="313"/>
      <c r="AA220" s="313"/>
      <c r="AB220" s="313"/>
      <c r="AC220" s="313"/>
    </row>
    <row r="221" spans="1:29" s="306" customFormat="1">
      <c r="A221" s="313"/>
      <c r="B221" s="313"/>
      <c r="C221" s="313"/>
      <c r="D221" s="313"/>
      <c r="E221" s="313"/>
      <c r="F221" s="313"/>
      <c r="G221" s="313"/>
      <c r="H221" s="313"/>
      <c r="I221" s="313"/>
      <c r="J221" s="313"/>
      <c r="K221" s="313"/>
      <c r="L221" s="313"/>
      <c r="M221" s="313"/>
      <c r="N221" s="313"/>
      <c r="O221" s="313"/>
      <c r="P221" s="313"/>
      <c r="Q221" s="313"/>
      <c r="R221" s="313"/>
      <c r="S221" s="313"/>
      <c r="T221" s="313"/>
      <c r="U221" s="313"/>
      <c r="V221" s="313"/>
      <c r="W221" s="313"/>
      <c r="X221" s="313"/>
      <c r="Y221" s="313"/>
      <c r="Z221" s="313"/>
      <c r="AA221" s="313"/>
      <c r="AB221" s="313"/>
      <c r="AC221" s="313"/>
    </row>
    <row r="222" spans="1:29" s="306" customFormat="1">
      <c r="A222" s="313"/>
      <c r="B222" s="313"/>
      <c r="C222" s="313"/>
      <c r="D222" s="313"/>
      <c r="E222" s="313"/>
      <c r="F222" s="313"/>
      <c r="G222" s="313"/>
      <c r="H222" s="313"/>
      <c r="I222" s="313"/>
      <c r="J222" s="313"/>
      <c r="K222" s="313"/>
      <c r="L222" s="313"/>
      <c r="M222" s="313"/>
      <c r="N222" s="313"/>
      <c r="O222" s="313"/>
      <c r="P222" s="313"/>
      <c r="Q222" s="313"/>
      <c r="R222" s="313"/>
      <c r="S222" s="313"/>
      <c r="T222" s="313"/>
      <c r="U222" s="313"/>
      <c r="V222" s="313"/>
      <c r="W222" s="313"/>
      <c r="X222" s="313"/>
      <c r="Y222" s="313"/>
      <c r="Z222" s="313"/>
      <c r="AA222" s="313"/>
      <c r="AB222" s="313"/>
      <c r="AC222" s="313"/>
    </row>
    <row r="223" spans="1:29" s="306" customFormat="1">
      <c r="A223" s="313"/>
      <c r="B223" s="313"/>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c r="AA223" s="313"/>
      <c r="AB223" s="313"/>
      <c r="AC223" s="313"/>
    </row>
    <row r="224" spans="1:29" s="306" customFormat="1">
      <c r="A224" s="313"/>
      <c r="B224" s="313"/>
      <c r="C224" s="313"/>
      <c r="D224" s="313"/>
      <c r="E224" s="313"/>
      <c r="F224" s="313"/>
      <c r="G224" s="313"/>
      <c r="H224" s="313"/>
      <c r="I224" s="313"/>
      <c r="J224" s="313"/>
      <c r="K224" s="313"/>
      <c r="L224" s="313"/>
      <c r="M224" s="313"/>
      <c r="N224" s="313"/>
      <c r="O224" s="313"/>
      <c r="P224" s="313"/>
      <c r="Q224" s="313"/>
      <c r="R224" s="313"/>
      <c r="S224" s="313"/>
      <c r="T224" s="313"/>
      <c r="U224" s="313"/>
      <c r="V224" s="313"/>
      <c r="W224" s="313"/>
      <c r="X224" s="313"/>
      <c r="Y224" s="313"/>
      <c r="Z224" s="313"/>
      <c r="AA224" s="313"/>
      <c r="AB224" s="313"/>
      <c r="AC224" s="313"/>
    </row>
    <row r="225" spans="1:29" s="306" customFormat="1">
      <c r="A225" s="313"/>
      <c r="B225" s="313"/>
      <c r="C225" s="313"/>
      <c r="D225" s="313"/>
      <c r="E225" s="313"/>
      <c r="F225" s="313"/>
      <c r="G225" s="313"/>
      <c r="H225" s="313"/>
      <c r="I225" s="313"/>
      <c r="J225" s="313"/>
      <c r="K225" s="313"/>
      <c r="L225" s="313"/>
      <c r="M225" s="313"/>
      <c r="N225" s="313"/>
      <c r="O225" s="313"/>
      <c r="P225" s="313"/>
      <c r="Q225" s="313"/>
      <c r="R225" s="313"/>
      <c r="S225" s="313"/>
      <c r="T225" s="313"/>
      <c r="U225" s="313"/>
      <c r="V225" s="313"/>
      <c r="W225" s="313"/>
      <c r="X225" s="313"/>
      <c r="Y225" s="313"/>
      <c r="Z225" s="313"/>
      <c r="AA225" s="313"/>
      <c r="AB225" s="313"/>
      <c r="AC225" s="313"/>
    </row>
    <row r="226" spans="1:29" s="306" customFormat="1">
      <c r="A226" s="313"/>
      <c r="B226" s="313"/>
      <c r="C226" s="313"/>
      <c r="D226" s="313"/>
      <c r="E226" s="313"/>
      <c r="F226" s="313"/>
      <c r="G226" s="313"/>
      <c r="H226" s="313"/>
      <c r="I226" s="313"/>
      <c r="J226" s="313"/>
      <c r="K226" s="313"/>
      <c r="L226" s="313"/>
      <c r="M226" s="313"/>
      <c r="N226" s="313"/>
      <c r="O226" s="313"/>
      <c r="P226" s="313"/>
      <c r="Q226" s="313"/>
      <c r="R226" s="313"/>
      <c r="S226" s="313"/>
      <c r="T226" s="313"/>
      <c r="U226" s="313"/>
      <c r="V226" s="313"/>
      <c r="W226" s="313"/>
      <c r="X226" s="313"/>
      <c r="Y226" s="313"/>
      <c r="Z226" s="313"/>
      <c r="AA226" s="313"/>
      <c r="AB226" s="313"/>
      <c r="AC226" s="313"/>
    </row>
    <row r="227" spans="1:29" s="306" customFormat="1">
      <c r="A227" s="313"/>
      <c r="B227" s="313"/>
      <c r="C227" s="313"/>
      <c r="D227" s="313"/>
      <c r="E227" s="313"/>
      <c r="F227" s="313"/>
      <c r="G227" s="313"/>
      <c r="H227" s="313"/>
      <c r="I227" s="313"/>
      <c r="J227" s="313"/>
      <c r="K227" s="313"/>
      <c r="L227" s="313"/>
      <c r="M227" s="313"/>
      <c r="N227" s="313"/>
      <c r="O227" s="313"/>
      <c r="P227" s="313"/>
      <c r="Q227" s="313"/>
      <c r="R227" s="313"/>
      <c r="S227" s="313"/>
      <c r="T227" s="313"/>
      <c r="U227" s="313"/>
      <c r="V227" s="313"/>
      <c r="W227" s="313"/>
      <c r="X227" s="313"/>
      <c r="Y227" s="313"/>
      <c r="Z227" s="313"/>
      <c r="AA227" s="313"/>
      <c r="AB227" s="313"/>
      <c r="AC227" s="313"/>
    </row>
    <row r="228" spans="1:29" s="306" customFormat="1">
      <c r="A228" s="313"/>
      <c r="B228" s="313"/>
      <c r="C228" s="313"/>
      <c r="D228" s="313"/>
      <c r="E228" s="313"/>
      <c r="F228" s="313"/>
      <c r="G228" s="313"/>
      <c r="H228" s="313"/>
      <c r="I228" s="313"/>
      <c r="J228" s="313"/>
      <c r="K228" s="313"/>
      <c r="L228" s="313"/>
      <c r="M228" s="313"/>
      <c r="N228" s="313"/>
      <c r="O228" s="313"/>
      <c r="P228" s="313"/>
      <c r="Q228" s="313"/>
      <c r="R228" s="313"/>
      <c r="S228" s="313"/>
      <c r="T228" s="313"/>
      <c r="U228" s="313"/>
      <c r="V228" s="313"/>
      <c r="W228" s="313"/>
      <c r="X228" s="313"/>
      <c r="Y228" s="313"/>
      <c r="Z228" s="313"/>
      <c r="AA228" s="313"/>
      <c r="AB228" s="313"/>
      <c r="AC228" s="313"/>
    </row>
    <row r="229" spans="1:29" s="306" customFormat="1">
      <c r="A229" s="313"/>
      <c r="B229" s="313"/>
      <c r="C229" s="313"/>
      <c r="D229" s="313"/>
      <c r="E229" s="313"/>
      <c r="F229" s="313"/>
      <c r="G229" s="313"/>
      <c r="H229" s="313"/>
      <c r="I229" s="313"/>
      <c r="J229" s="313"/>
      <c r="K229" s="313"/>
      <c r="L229" s="313"/>
      <c r="M229" s="313"/>
      <c r="N229" s="313"/>
      <c r="O229" s="313"/>
      <c r="P229" s="313"/>
      <c r="Q229" s="313"/>
      <c r="R229" s="313"/>
      <c r="S229" s="313"/>
      <c r="T229" s="313"/>
      <c r="U229" s="313"/>
      <c r="V229" s="313"/>
      <c r="W229" s="313"/>
      <c r="X229" s="313"/>
      <c r="Y229" s="313"/>
      <c r="Z229" s="313"/>
      <c r="AA229" s="313"/>
      <c r="AB229" s="313"/>
      <c r="AC229" s="313"/>
    </row>
    <row r="230" spans="1:29" s="306" customFormat="1">
      <c r="A230" s="313"/>
      <c r="B230" s="313"/>
      <c r="C230" s="313"/>
      <c r="D230" s="313"/>
      <c r="E230" s="313"/>
      <c r="F230" s="313"/>
      <c r="G230" s="313"/>
      <c r="H230" s="313"/>
      <c r="I230" s="313"/>
      <c r="J230" s="313"/>
      <c r="K230" s="313"/>
      <c r="L230" s="313"/>
      <c r="M230" s="313"/>
      <c r="N230" s="313"/>
      <c r="O230" s="313"/>
      <c r="P230" s="313"/>
      <c r="Q230" s="313"/>
      <c r="R230" s="313"/>
      <c r="S230" s="313"/>
      <c r="T230" s="313"/>
      <c r="U230" s="313"/>
      <c r="V230" s="313"/>
      <c r="W230" s="313"/>
      <c r="X230" s="313"/>
      <c r="Y230" s="313"/>
      <c r="Z230" s="313"/>
      <c r="AA230" s="313"/>
      <c r="AB230" s="313"/>
      <c r="AC230" s="313"/>
    </row>
    <row r="231" spans="1:29" s="306" customFormat="1">
      <c r="A231" s="313"/>
      <c r="B231" s="313"/>
      <c r="C231" s="313"/>
      <c r="D231" s="313"/>
      <c r="E231" s="313"/>
      <c r="F231" s="313"/>
      <c r="G231" s="313"/>
      <c r="H231" s="313"/>
      <c r="I231" s="313"/>
      <c r="J231" s="313"/>
      <c r="K231" s="313"/>
      <c r="L231" s="313"/>
      <c r="M231" s="313"/>
      <c r="N231" s="313"/>
      <c r="O231" s="313"/>
      <c r="P231" s="313"/>
      <c r="Q231" s="313"/>
      <c r="R231" s="313"/>
      <c r="S231" s="313"/>
      <c r="T231" s="313"/>
      <c r="U231" s="313"/>
      <c r="V231" s="313"/>
      <c r="W231" s="313"/>
      <c r="X231" s="313"/>
      <c r="Y231" s="313"/>
      <c r="Z231" s="313"/>
      <c r="AA231" s="313"/>
      <c r="AB231" s="313"/>
      <c r="AC231" s="313"/>
    </row>
    <row r="232" spans="1:29" s="306" customFormat="1">
      <c r="A232" s="313"/>
      <c r="B232" s="313"/>
      <c r="C232" s="313"/>
      <c r="D232" s="313"/>
      <c r="E232" s="313"/>
      <c r="F232" s="313"/>
      <c r="G232" s="313"/>
      <c r="H232" s="313"/>
      <c r="I232" s="313"/>
      <c r="J232" s="313"/>
      <c r="K232" s="313"/>
      <c r="L232" s="313"/>
      <c r="M232" s="313"/>
      <c r="N232" s="313"/>
      <c r="O232" s="313"/>
      <c r="P232" s="313"/>
      <c r="Q232" s="313"/>
      <c r="R232" s="313"/>
      <c r="S232" s="313"/>
      <c r="T232" s="313"/>
      <c r="U232" s="313"/>
      <c r="V232" s="313"/>
      <c r="W232" s="313"/>
      <c r="X232" s="313"/>
      <c r="Y232" s="313"/>
      <c r="Z232" s="313"/>
      <c r="AA232" s="313"/>
      <c r="AB232" s="313"/>
      <c r="AC232" s="313"/>
    </row>
    <row r="233" spans="1:29" s="306" customFormat="1">
      <c r="A233" s="313"/>
      <c r="B233" s="313"/>
      <c r="C233" s="313"/>
      <c r="D233" s="313"/>
      <c r="E233" s="313"/>
      <c r="F233" s="313"/>
      <c r="G233" s="313"/>
      <c r="H233" s="313"/>
      <c r="I233" s="313"/>
      <c r="J233" s="313"/>
      <c r="K233" s="313"/>
      <c r="L233" s="313"/>
      <c r="M233" s="313"/>
      <c r="N233" s="313"/>
      <c r="O233" s="313"/>
      <c r="P233" s="313"/>
      <c r="Q233" s="313"/>
      <c r="R233" s="313"/>
      <c r="S233" s="313"/>
      <c r="T233" s="313"/>
      <c r="U233" s="313"/>
      <c r="V233" s="313"/>
      <c r="W233" s="313"/>
      <c r="X233" s="313"/>
      <c r="Y233" s="313"/>
      <c r="Z233" s="313"/>
      <c r="AA233" s="313"/>
      <c r="AB233" s="313"/>
      <c r="AC233" s="313"/>
    </row>
    <row r="234" spans="1:29" s="306" customFormat="1">
      <c r="A234" s="313"/>
      <c r="B234" s="313"/>
      <c r="C234" s="313"/>
      <c r="D234" s="313"/>
      <c r="E234" s="313"/>
      <c r="F234" s="313"/>
      <c r="G234" s="313"/>
      <c r="H234" s="313"/>
      <c r="I234" s="313"/>
      <c r="J234" s="313"/>
      <c r="K234" s="313"/>
      <c r="L234" s="313"/>
      <c r="M234" s="313"/>
      <c r="N234" s="313"/>
      <c r="O234" s="313"/>
      <c r="P234" s="313"/>
      <c r="Q234" s="313"/>
      <c r="R234" s="313"/>
      <c r="S234" s="313"/>
      <c r="T234" s="313"/>
      <c r="U234" s="313"/>
      <c r="V234" s="313"/>
      <c r="W234" s="313"/>
      <c r="X234" s="313"/>
      <c r="Y234" s="313"/>
      <c r="Z234" s="313"/>
      <c r="AA234" s="313"/>
      <c r="AB234" s="313"/>
      <c r="AC234" s="313"/>
    </row>
    <row r="235" spans="1:29" s="306" customFormat="1">
      <c r="A235" s="313"/>
      <c r="B235" s="313"/>
      <c r="C235" s="313"/>
      <c r="D235" s="313"/>
      <c r="E235" s="313"/>
      <c r="F235" s="313"/>
      <c r="G235" s="313"/>
      <c r="H235" s="313"/>
      <c r="I235" s="313"/>
      <c r="J235" s="313"/>
      <c r="K235" s="313"/>
      <c r="L235" s="313"/>
      <c r="M235" s="313"/>
      <c r="N235" s="313"/>
      <c r="O235" s="313"/>
      <c r="P235" s="313"/>
      <c r="Q235" s="313"/>
      <c r="R235" s="313"/>
      <c r="S235" s="313"/>
      <c r="T235" s="313"/>
      <c r="U235" s="313"/>
      <c r="V235" s="313"/>
      <c r="W235" s="313"/>
      <c r="X235" s="313"/>
      <c r="Y235" s="313"/>
      <c r="Z235" s="313"/>
      <c r="AA235" s="313"/>
      <c r="AB235" s="313"/>
      <c r="AC235" s="313"/>
    </row>
    <row r="236" spans="1:29" s="306" customFormat="1">
      <c r="A236" s="313"/>
      <c r="B236" s="313"/>
      <c r="C236" s="313"/>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3"/>
      <c r="AB236" s="313"/>
      <c r="AC236" s="313"/>
    </row>
    <row r="237" spans="1:29" s="306" customFormat="1">
      <c r="A237" s="313"/>
      <c r="B237" s="313"/>
      <c r="C237" s="313"/>
      <c r="D237" s="313"/>
      <c r="E237" s="313"/>
      <c r="F237" s="313"/>
      <c r="G237" s="313"/>
      <c r="H237" s="313"/>
      <c r="I237" s="313"/>
      <c r="J237" s="313"/>
      <c r="K237" s="313"/>
      <c r="L237" s="313"/>
      <c r="M237" s="313"/>
      <c r="N237" s="313"/>
      <c r="O237" s="313"/>
      <c r="P237" s="313"/>
      <c r="Q237" s="313"/>
      <c r="R237" s="313"/>
      <c r="S237" s="313"/>
      <c r="T237" s="313"/>
      <c r="U237" s="313"/>
      <c r="V237" s="313"/>
      <c r="W237" s="313"/>
      <c r="X237" s="313"/>
      <c r="Y237" s="313"/>
      <c r="Z237" s="313"/>
      <c r="AA237" s="313"/>
      <c r="AB237" s="313"/>
      <c r="AC237" s="313"/>
    </row>
    <row r="238" spans="1:29" s="306" customFormat="1">
      <c r="A238" s="313"/>
      <c r="B238" s="313"/>
      <c r="C238" s="313"/>
      <c r="D238" s="313"/>
      <c r="E238" s="313"/>
      <c r="F238" s="313"/>
      <c r="G238" s="313"/>
      <c r="H238" s="313"/>
      <c r="I238" s="313"/>
      <c r="J238" s="313"/>
      <c r="K238" s="313"/>
      <c r="L238" s="313"/>
      <c r="M238" s="313"/>
      <c r="N238" s="313"/>
      <c r="O238" s="313"/>
      <c r="P238" s="313"/>
      <c r="Q238" s="313"/>
      <c r="R238" s="313"/>
      <c r="S238" s="313"/>
      <c r="T238" s="313"/>
      <c r="U238" s="313"/>
      <c r="V238" s="313"/>
      <c r="W238" s="313"/>
      <c r="X238" s="313"/>
      <c r="Y238" s="313"/>
      <c r="Z238" s="313"/>
      <c r="AA238" s="313"/>
      <c r="AB238" s="313"/>
      <c r="AC238" s="313"/>
    </row>
    <row r="239" spans="1:29" s="306" customFormat="1" ht="14.25" customHeight="1">
      <c r="A239" s="432" t="s">
        <v>460</v>
      </c>
      <c r="B239" s="432"/>
      <c r="C239" s="432"/>
      <c r="D239" s="432"/>
      <c r="E239" s="432"/>
      <c r="F239" s="432"/>
      <c r="G239" s="432"/>
      <c r="H239" s="432"/>
      <c r="I239" s="432"/>
      <c r="J239" s="313"/>
    </row>
    <row r="240" spans="1:29" s="306" customFormat="1">
      <c r="A240" s="432"/>
      <c r="B240" s="432"/>
      <c r="C240" s="432"/>
      <c r="D240" s="432"/>
      <c r="E240" s="432"/>
      <c r="F240" s="432"/>
      <c r="G240" s="432"/>
      <c r="H240" s="432"/>
      <c r="I240" s="432"/>
      <c r="J240" s="313"/>
    </row>
    <row r="241" spans="1:16" s="306" customFormat="1">
      <c r="A241" s="313"/>
      <c r="B241" s="313"/>
      <c r="C241" s="313"/>
      <c r="D241" s="313"/>
      <c r="E241" s="313"/>
      <c r="F241" s="313"/>
      <c r="G241" s="313"/>
      <c r="H241" s="313"/>
      <c r="I241" s="313"/>
      <c r="J241" s="313"/>
    </row>
    <row r="242" spans="1:16" s="70" customFormat="1">
      <c r="A242" s="431" t="s">
        <v>461</v>
      </c>
      <c r="B242" s="431"/>
      <c r="C242" s="431"/>
      <c r="D242" s="431"/>
      <c r="E242" s="431"/>
      <c r="F242" s="431"/>
      <c r="G242" s="431"/>
      <c r="H242" s="431"/>
      <c r="I242" s="431"/>
      <c r="J242" s="152"/>
    </row>
    <row r="243" spans="1:16" s="173" customFormat="1">
      <c r="A243" s="172"/>
      <c r="B243" s="172"/>
      <c r="C243" s="172"/>
      <c r="D243" s="172"/>
      <c r="E243" s="172"/>
      <c r="F243" s="172"/>
      <c r="G243" s="172"/>
      <c r="H243" s="172"/>
      <c r="I243" s="172"/>
      <c r="J243" s="168"/>
    </row>
    <row r="244" spans="1:16" s="306" customFormat="1">
      <c r="C244" s="253" t="s">
        <v>58</v>
      </c>
      <c r="D244" s="253" t="s">
        <v>46</v>
      </c>
      <c r="E244" s="306" t="s">
        <v>70</v>
      </c>
      <c r="F244" s="306" t="s">
        <v>643</v>
      </c>
      <c r="J244" s="285"/>
    </row>
    <row r="245" spans="1:16" s="277" customFormat="1">
      <c r="A245" s="306"/>
      <c r="B245" s="292" t="s">
        <v>36</v>
      </c>
      <c r="C245" s="241">
        <v>0.40400000000000003</v>
      </c>
      <c r="D245" s="169">
        <v>1.4</v>
      </c>
      <c r="E245" s="329"/>
      <c r="F245" s="299">
        <v>0.68</v>
      </c>
      <c r="G245" s="306"/>
      <c r="H245" s="306"/>
      <c r="I245" s="306"/>
      <c r="J245" s="25"/>
      <c r="K245" s="26"/>
      <c r="L245" s="25"/>
      <c r="M245" s="26"/>
      <c r="N245" s="25"/>
      <c r="O245" s="26"/>
      <c r="P245" s="25"/>
    </row>
    <row r="246" spans="1:16" s="306" customFormat="1">
      <c r="B246" s="292" t="s">
        <v>37</v>
      </c>
      <c r="C246" s="241">
        <v>0.50600000000000001</v>
      </c>
      <c r="D246" s="169">
        <v>1.4</v>
      </c>
      <c r="E246" s="329"/>
      <c r="F246" s="299">
        <v>0.68</v>
      </c>
      <c r="J246" s="285"/>
    </row>
    <row r="247" spans="1:16" s="179" customFormat="1">
      <c r="B247" s="292" t="s">
        <v>25</v>
      </c>
      <c r="C247" s="166">
        <v>0.52700000000000002</v>
      </c>
      <c r="D247" s="169">
        <v>1.3</v>
      </c>
      <c r="E247" s="329"/>
      <c r="F247" s="299">
        <v>0.68</v>
      </c>
      <c r="J247" s="1"/>
    </row>
    <row r="248" spans="1:16" s="179" customFormat="1">
      <c r="B248" s="292" t="s">
        <v>28</v>
      </c>
      <c r="C248" s="241">
        <v>0.54</v>
      </c>
      <c r="D248" s="169">
        <v>1.6</v>
      </c>
      <c r="E248" s="329"/>
      <c r="F248" s="299">
        <v>0.68</v>
      </c>
      <c r="J248" s="1"/>
    </row>
    <row r="249" spans="1:16" s="179" customFormat="1">
      <c r="B249" s="292" t="s">
        <v>23</v>
      </c>
      <c r="C249" s="241">
        <v>0.59</v>
      </c>
      <c r="D249" s="169">
        <v>1.2</v>
      </c>
      <c r="E249" s="329"/>
      <c r="F249" s="299">
        <v>0.68</v>
      </c>
      <c r="J249" s="1"/>
    </row>
    <row r="250" spans="1:16" s="179" customFormat="1">
      <c r="B250" s="292" t="s">
        <v>33</v>
      </c>
      <c r="C250" s="241">
        <v>0.628</v>
      </c>
      <c r="D250" s="169">
        <v>1.4</v>
      </c>
      <c r="E250" s="329"/>
      <c r="F250" s="299">
        <v>0.68</v>
      </c>
      <c r="J250" s="1"/>
    </row>
    <row r="251" spans="1:16" s="179" customFormat="1">
      <c r="B251" s="292" t="s">
        <v>20</v>
      </c>
      <c r="C251" s="241">
        <v>0.64800000000000002</v>
      </c>
      <c r="D251" s="169">
        <v>2.1</v>
      </c>
      <c r="E251" s="329"/>
      <c r="F251" s="299">
        <v>0.68</v>
      </c>
      <c r="J251" s="1"/>
    </row>
    <row r="252" spans="1:16" s="179" customFormat="1">
      <c r="B252" s="292" t="s">
        <v>29</v>
      </c>
      <c r="C252" s="241">
        <v>0.68</v>
      </c>
      <c r="D252" s="169">
        <v>1.6</v>
      </c>
      <c r="E252" s="329"/>
      <c r="F252" s="299">
        <v>0.68</v>
      </c>
      <c r="J252" s="1"/>
    </row>
    <row r="253" spans="1:16" s="179" customFormat="1">
      <c r="B253" s="292" t="s">
        <v>38</v>
      </c>
      <c r="C253" s="241">
        <v>0.71199999999999997</v>
      </c>
      <c r="D253" s="169">
        <v>2.1</v>
      </c>
      <c r="E253" s="329"/>
      <c r="F253" s="299">
        <v>0.68</v>
      </c>
      <c r="J253" s="1"/>
    </row>
    <row r="254" spans="1:16" s="179" customFormat="1">
      <c r="B254" s="292" t="s">
        <v>35</v>
      </c>
      <c r="C254" s="241">
        <v>0.73</v>
      </c>
      <c r="D254" s="169">
        <v>1.5</v>
      </c>
      <c r="E254" s="329"/>
      <c r="F254" s="299">
        <v>0.68</v>
      </c>
      <c r="J254" s="1"/>
    </row>
    <row r="255" spans="1:16" s="179" customFormat="1">
      <c r="B255" s="292" t="s">
        <v>19</v>
      </c>
      <c r="C255" s="241">
        <v>0.746</v>
      </c>
      <c r="D255" s="169">
        <v>1.4</v>
      </c>
      <c r="E255" s="329"/>
      <c r="F255" s="299">
        <v>0.68</v>
      </c>
      <c r="J255" s="1"/>
    </row>
    <row r="256" spans="1:16" s="179" customFormat="1">
      <c r="B256" s="50" t="s">
        <v>32</v>
      </c>
      <c r="D256" s="213">
        <v>1</v>
      </c>
      <c r="E256" s="242">
        <v>0.81399999999999995</v>
      </c>
      <c r="F256" s="299">
        <v>0.68</v>
      </c>
      <c r="J256" s="1"/>
    </row>
    <row r="257" spans="1:15" s="179" customFormat="1">
      <c r="B257" s="292" t="s">
        <v>24</v>
      </c>
      <c r="C257" s="241">
        <v>0.82599999999999996</v>
      </c>
      <c r="D257" s="169">
        <v>0.9</v>
      </c>
      <c r="E257" s="329"/>
      <c r="F257" s="299">
        <v>0.68</v>
      </c>
      <c r="J257" s="1"/>
    </row>
    <row r="258" spans="1:15" s="179" customFormat="1">
      <c r="B258" s="292" t="s">
        <v>22</v>
      </c>
      <c r="C258" s="241">
        <v>0.86499999999999999</v>
      </c>
      <c r="D258" s="169">
        <v>1.1000000000000001</v>
      </c>
      <c r="E258" s="329"/>
      <c r="F258" s="299">
        <v>0.68</v>
      </c>
      <c r="J258" s="1"/>
    </row>
    <row r="259" spans="1:15" s="179" customFormat="1">
      <c r="B259" s="292" t="s">
        <v>18</v>
      </c>
      <c r="C259" s="241">
        <v>0.88100000000000001</v>
      </c>
      <c r="D259" s="169">
        <v>1.8</v>
      </c>
      <c r="E259" s="329"/>
      <c r="F259" s="299">
        <v>0.68</v>
      </c>
      <c r="J259" s="1"/>
    </row>
    <row r="260" spans="1:15" s="179" customFormat="1">
      <c r="B260" s="330" t="s">
        <v>30</v>
      </c>
      <c r="C260" s="241">
        <v>0.88100000000000001</v>
      </c>
      <c r="D260" s="169">
        <v>1.1000000000000001</v>
      </c>
      <c r="E260" s="329"/>
      <c r="F260" s="299">
        <v>0.68</v>
      </c>
      <c r="J260" s="1"/>
    </row>
    <row r="261" spans="1:15" s="179" customFormat="1">
      <c r="B261" s="292" t="s">
        <v>27</v>
      </c>
      <c r="C261" s="241">
        <v>0.88800000000000001</v>
      </c>
      <c r="D261" s="169">
        <v>1.4</v>
      </c>
      <c r="E261" s="329"/>
      <c r="F261" s="299">
        <v>0.68</v>
      </c>
      <c r="J261" s="1"/>
    </row>
    <row r="262" spans="1:15" s="179" customFormat="1">
      <c r="B262" s="292" t="s">
        <v>21</v>
      </c>
      <c r="C262" s="241">
        <v>0.89600000000000002</v>
      </c>
      <c r="D262" s="169">
        <v>1.5</v>
      </c>
      <c r="E262" s="329"/>
      <c r="F262" s="299">
        <v>0.68</v>
      </c>
      <c r="J262" s="1"/>
    </row>
    <row r="263" spans="1:15" s="179" customFormat="1">
      <c r="B263" s="292" t="s">
        <v>26</v>
      </c>
      <c r="C263" s="241">
        <v>0.90100000000000002</v>
      </c>
      <c r="D263" s="169">
        <v>1</v>
      </c>
      <c r="E263" s="329"/>
      <c r="F263" s="299">
        <v>0.68</v>
      </c>
      <c r="J263" s="1"/>
    </row>
    <row r="264" spans="1:15" s="179" customFormat="1">
      <c r="B264" s="292" t="s">
        <v>31</v>
      </c>
      <c r="C264" s="241">
        <v>0.91500000000000004</v>
      </c>
      <c r="D264" s="169">
        <v>1.2</v>
      </c>
      <c r="E264" s="329"/>
      <c r="F264" s="299">
        <v>0.68</v>
      </c>
      <c r="J264" s="1"/>
    </row>
    <row r="265" spans="1:15" s="179" customFormat="1">
      <c r="B265" s="292" t="s">
        <v>34</v>
      </c>
      <c r="C265" s="241">
        <v>0.92100000000000004</v>
      </c>
      <c r="D265" s="169">
        <v>0.7</v>
      </c>
      <c r="E265" s="329"/>
      <c r="F265" s="299">
        <v>0.68</v>
      </c>
      <c r="J265" s="1"/>
    </row>
    <row r="266" spans="1:15" s="179" customFormat="1">
      <c r="B266" s="292" t="s">
        <v>53</v>
      </c>
      <c r="C266" s="170">
        <v>0.67800000000000005</v>
      </c>
      <c r="D266" s="167">
        <v>0.4</v>
      </c>
      <c r="E266" s="329"/>
      <c r="F266" s="329"/>
      <c r="J266" s="1"/>
    </row>
    <row r="267" spans="1:15" s="179" customFormat="1">
      <c r="B267" s="292" t="s">
        <v>57</v>
      </c>
      <c r="C267" s="170">
        <v>0.78</v>
      </c>
      <c r="D267" s="167">
        <v>0.1</v>
      </c>
      <c r="E267" s="329"/>
      <c r="F267" s="329"/>
      <c r="J267" s="1"/>
    </row>
    <row r="268" spans="1:15" s="179" customFormat="1">
      <c r="B268" s="292"/>
      <c r="C268" s="171"/>
      <c r="D268" s="332"/>
      <c r="E268" s="329"/>
      <c r="F268" s="329"/>
      <c r="J268" s="4"/>
    </row>
    <row r="269" spans="1:15" s="179" customFormat="1" ht="19.75" customHeight="1">
      <c r="A269" s="435" t="s">
        <v>462</v>
      </c>
      <c r="B269" s="435"/>
      <c r="C269" s="435"/>
      <c r="D269" s="435"/>
      <c r="E269" s="435"/>
      <c r="F269" s="435"/>
      <c r="G269" s="435"/>
      <c r="H269" s="435"/>
      <c r="I269" s="435"/>
      <c r="J269" s="233"/>
    </row>
    <row r="270" spans="1:15" s="179" customFormat="1" ht="19.75" customHeight="1">
      <c r="A270" s="16" t="s">
        <v>463</v>
      </c>
      <c r="B270" s="234"/>
      <c r="C270" s="234"/>
      <c r="D270" s="234"/>
      <c r="E270" s="234"/>
      <c r="F270" s="234"/>
      <c r="G270" s="234"/>
      <c r="H270" s="234"/>
      <c r="I270" s="234"/>
      <c r="J270" s="233"/>
    </row>
    <row r="271" spans="1:15" s="70" customFormat="1">
      <c r="A271" s="431" t="s">
        <v>358</v>
      </c>
      <c r="B271" s="431"/>
      <c r="C271" s="431"/>
      <c r="D271" s="431"/>
      <c r="E271" s="431"/>
      <c r="F271" s="431"/>
      <c r="G271" s="431"/>
      <c r="H271" s="431"/>
      <c r="I271" s="431"/>
      <c r="J271" s="152"/>
    </row>
    <row r="272" spans="1:15">
      <c r="A272" s="201"/>
      <c r="B272" s="201"/>
      <c r="C272" s="201"/>
      <c r="D272" s="201"/>
      <c r="E272" s="201"/>
      <c r="F272" s="201"/>
      <c r="G272" s="201"/>
      <c r="H272" s="201"/>
      <c r="I272" s="201"/>
      <c r="J272" s="201"/>
      <c r="K272" s="179"/>
      <c r="L272" s="179"/>
      <c r="M272" s="179"/>
      <c r="N272" s="179"/>
      <c r="O272" s="179"/>
    </row>
    <row r="273" spans="1:15" s="28" customFormat="1" ht="12">
      <c r="B273" s="68"/>
      <c r="C273" s="66" t="s">
        <v>58</v>
      </c>
      <c r="D273" s="66" t="s">
        <v>46</v>
      </c>
      <c r="E273" s="25"/>
      <c r="F273" s="25"/>
      <c r="G273" s="25"/>
      <c r="H273" s="25"/>
      <c r="I273" s="26"/>
      <c r="J273" s="26"/>
      <c r="K273" s="26"/>
      <c r="L273" s="26"/>
      <c r="M273" s="26"/>
      <c r="N273" s="26"/>
      <c r="O273" s="26"/>
    </row>
    <row r="274" spans="1:15">
      <c r="A274" s="201"/>
      <c r="B274" s="68">
        <v>2015</v>
      </c>
      <c r="C274" s="145">
        <v>0.79900000000000004</v>
      </c>
      <c r="D274" s="344">
        <v>1</v>
      </c>
      <c r="E274" s="201"/>
      <c r="F274" s="201"/>
      <c r="G274" s="201"/>
      <c r="H274" s="201"/>
      <c r="I274" s="201"/>
      <c r="J274" s="201"/>
    </row>
    <row r="275" spans="1:15">
      <c r="A275" s="201"/>
      <c r="B275" s="69">
        <v>2016</v>
      </c>
      <c r="C275" s="145">
        <v>0.78200000000000003</v>
      </c>
      <c r="D275" s="344">
        <v>1</v>
      </c>
      <c r="E275" s="201"/>
      <c r="F275" s="201"/>
      <c r="G275" s="201"/>
      <c r="H275" s="201"/>
      <c r="I275" s="201"/>
      <c r="J275" s="201"/>
    </row>
    <row r="276" spans="1:15">
      <c r="A276" s="201"/>
      <c r="B276" s="69">
        <v>2017</v>
      </c>
      <c r="C276" s="145">
        <v>0.79100000000000004</v>
      </c>
      <c r="D276" s="146">
        <v>1.1000000000000001</v>
      </c>
      <c r="E276" s="201"/>
      <c r="F276" s="201"/>
      <c r="G276" s="201"/>
      <c r="H276" s="201"/>
      <c r="I276" s="201"/>
      <c r="J276" s="201"/>
    </row>
    <row r="277" spans="1:15">
      <c r="A277" s="201"/>
      <c r="B277" s="288">
        <v>2018</v>
      </c>
      <c r="C277" s="145">
        <v>0.78400000000000003</v>
      </c>
      <c r="D277" s="146">
        <v>1.3</v>
      </c>
      <c r="E277" s="201"/>
      <c r="F277" s="201"/>
      <c r="G277" s="201"/>
      <c r="H277" s="201"/>
      <c r="I277" s="201"/>
      <c r="J277" s="201"/>
    </row>
    <row r="278" spans="1:15">
      <c r="A278" s="201"/>
      <c r="B278" s="288">
        <v>2019</v>
      </c>
      <c r="C278" s="145">
        <v>0.81399999999999995</v>
      </c>
      <c r="D278" s="344">
        <v>1</v>
      </c>
      <c r="E278" s="201"/>
      <c r="F278" s="201"/>
      <c r="G278" s="201"/>
      <c r="H278" s="201"/>
      <c r="I278" s="201"/>
      <c r="J278" s="201"/>
    </row>
    <row r="279" spans="1:15">
      <c r="A279" s="4"/>
      <c r="B279" s="4"/>
      <c r="C279" s="4"/>
      <c r="D279" s="4"/>
      <c r="E279" s="4"/>
      <c r="F279" s="4"/>
      <c r="G279" s="4"/>
      <c r="H279" s="4"/>
      <c r="I279" s="4"/>
      <c r="J279" s="4"/>
    </row>
    <row r="280" spans="1:15" ht="14.25" customHeight="1">
      <c r="A280" s="432" t="s">
        <v>464</v>
      </c>
      <c r="B280" s="432"/>
      <c r="C280" s="432"/>
      <c r="D280" s="432"/>
      <c r="E280" s="432"/>
      <c r="F280" s="432"/>
      <c r="G280" s="432"/>
      <c r="H280" s="432"/>
      <c r="I280" s="432"/>
      <c r="J280" s="201"/>
    </row>
    <row r="281" spans="1:15">
      <c r="A281" s="432" t="s">
        <v>59</v>
      </c>
      <c r="B281" s="432"/>
      <c r="C281" s="432"/>
      <c r="D281" s="432"/>
      <c r="E281" s="432"/>
      <c r="F281" s="432"/>
      <c r="G281" s="432"/>
      <c r="H281" s="432"/>
      <c r="I281" s="432"/>
      <c r="J281" s="201"/>
    </row>
    <row r="282" spans="1:15">
      <c r="A282" s="201"/>
      <c r="B282" s="201"/>
      <c r="C282" s="201"/>
      <c r="D282" s="201"/>
      <c r="E282" s="201"/>
      <c r="F282" s="201"/>
      <c r="G282" s="201"/>
      <c r="H282" s="201"/>
      <c r="I282" s="201"/>
      <c r="J282" s="201"/>
    </row>
    <row r="283" spans="1:15" s="70" customFormat="1">
      <c r="A283" s="431" t="s">
        <v>389</v>
      </c>
      <c r="B283" s="431"/>
      <c r="C283" s="431"/>
      <c r="D283" s="431"/>
      <c r="E283" s="431"/>
      <c r="F283" s="431"/>
      <c r="G283" s="431"/>
      <c r="H283" s="431"/>
      <c r="I283" s="431"/>
      <c r="J283" s="152"/>
    </row>
    <row r="285" spans="1:15" ht="36">
      <c r="A285" s="179"/>
      <c r="B285" s="25"/>
      <c r="C285" s="253" t="s">
        <v>58</v>
      </c>
      <c r="D285" s="253" t="s">
        <v>46</v>
      </c>
      <c r="E285" s="253" t="s">
        <v>383</v>
      </c>
      <c r="F285" s="67"/>
      <c r="G285" s="179"/>
      <c r="H285" s="179"/>
      <c r="I285" s="179"/>
      <c r="J285" s="179"/>
    </row>
    <row r="286" spans="1:15" s="179" customFormat="1">
      <c r="A286" s="179" t="s">
        <v>363</v>
      </c>
      <c r="B286" s="337" t="s">
        <v>316</v>
      </c>
      <c r="C286" s="386">
        <v>1</v>
      </c>
      <c r="D286" s="329">
        <v>100</v>
      </c>
      <c r="E286" s="309">
        <v>0.79500000000000004</v>
      </c>
      <c r="F286" s="67"/>
    </row>
    <row r="287" spans="1:15" s="179" customFormat="1">
      <c r="A287" s="179" t="s">
        <v>364</v>
      </c>
      <c r="B287" s="337" t="s">
        <v>323</v>
      </c>
      <c r="C287" s="386">
        <v>0.88200000000000001</v>
      </c>
      <c r="D287" s="329">
        <v>2.2000000000000002</v>
      </c>
      <c r="E287" s="309">
        <v>0.79500000000000004</v>
      </c>
      <c r="F287" s="67"/>
      <c r="H287" s="329"/>
    </row>
    <row r="288" spans="1:15" s="179" customFormat="1">
      <c r="A288" s="179" t="s">
        <v>365</v>
      </c>
      <c r="B288" s="337" t="s">
        <v>320</v>
      </c>
      <c r="C288" s="386">
        <v>0.5</v>
      </c>
      <c r="D288" s="329">
        <v>50</v>
      </c>
      <c r="E288" s="309">
        <v>0.79500000000000004</v>
      </c>
      <c r="F288" s="67"/>
      <c r="H288" s="329"/>
    </row>
    <row r="289" spans="1:10">
      <c r="A289" s="179"/>
      <c r="B289" s="337" t="s">
        <v>320</v>
      </c>
      <c r="C289" s="386">
        <v>0.5</v>
      </c>
      <c r="D289" s="329">
        <v>50</v>
      </c>
      <c r="E289" s="309">
        <v>0.79500000000000004</v>
      </c>
      <c r="F289" s="164"/>
      <c r="G289" s="179"/>
      <c r="H289" s="329"/>
      <c r="I289" s="179"/>
      <c r="J289" s="179"/>
    </row>
    <row r="290" spans="1:10">
      <c r="A290" s="179"/>
      <c r="B290" s="330" t="s">
        <v>296</v>
      </c>
      <c r="C290" s="386">
        <v>0.54400000000000004</v>
      </c>
      <c r="D290" s="329">
        <v>1.8</v>
      </c>
      <c r="E290" s="309">
        <v>0.79500000000000004</v>
      </c>
      <c r="F290" s="148"/>
      <c r="G290" s="179"/>
      <c r="H290" s="329"/>
      <c r="I290" s="179"/>
      <c r="J290" s="179"/>
    </row>
    <row r="291" spans="1:10">
      <c r="A291" s="179"/>
      <c r="B291" s="337" t="s">
        <v>324</v>
      </c>
      <c r="C291" s="386">
        <v>0.57299999999999995</v>
      </c>
      <c r="D291" s="329">
        <v>8.1</v>
      </c>
      <c r="E291" s="309">
        <v>0.79500000000000004</v>
      </c>
      <c r="F291" s="148"/>
      <c r="G291" s="179"/>
      <c r="H291" s="329"/>
      <c r="I291" s="179"/>
      <c r="J291" s="179"/>
    </row>
    <row r="292" spans="1:10">
      <c r="A292" s="179"/>
      <c r="B292" s="337" t="s">
        <v>314</v>
      </c>
      <c r="C292" s="386">
        <v>0.64599999999999991</v>
      </c>
      <c r="D292" s="329">
        <v>2.2999999999999998</v>
      </c>
      <c r="E292" s="309">
        <v>0.79500000000000004</v>
      </c>
      <c r="F292" s="148"/>
      <c r="G292" s="179"/>
      <c r="H292" s="329"/>
      <c r="I292" s="179"/>
      <c r="J292" s="179"/>
    </row>
    <row r="293" spans="1:10">
      <c r="A293" s="179"/>
      <c r="B293" s="337" t="s">
        <v>321</v>
      </c>
      <c r="C293" s="386">
        <v>0.73499999999999999</v>
      </c>
      <c r="D293" s="329">
        <v>2.6</v>
      </c>
      <c r="E293" s="309">
        <v>0.79500000000000004</v>
      </c>
      <c r="F293" s="148"/>
      <c r="G293" s="179"/>
      <c r="H293" s="329"/>
      <c r="I293" s="179"/>
      <c r="J293" s="179"/>
    </row>
    <row r="294" spans="1:10">
      <c r="A294" s="179"/>
      <c r="B294" s="330" t="s">
        <v>295</v>
      </c>
      <c r="C294" s="386">
        <v>0.73599999999999999</v>
      </c>
      <c r="D294" s="329">
        <v>13</v>
      </c>
      <c r="E294" s="309">
        <v>0.79500000000000004</v>
      </c>
      <c r="F294" s="148"/>
      <c r="G294" s="179"/>
      <c r="H294" s="329"/>
      <c r="I294" s="179"/>
      <c r="J294" s="179"/>
    </row>
    <row r="295" spans="1:10">
      <c r="A295" s="179"/>
      <c r="B295" s="337" t="s">
        <v>311</v>
      </c>
      <c r="C295" s="386">
        <v>0.73799999999999999</v>
      </c>
      <c r="D295" s="329">
        <v>4.5999999999999996</v>
      </c>
      <c r="E295" s="309">
        <v>0.79500000000000004</v>
      </c>
      <c r="F295" s="148"/>
      <c r="G295" s="179"/>
      <c r="H295" s="329"/>
      <c r="I295" s="179"/>
      <c r="J295" s="179"/>
    </row>
    <row r="296" spans="1:10">
      <c r="A296" s="179"/>
      <c r="B296" s="330" t="s">
        <v>294</v>
      </c>
      <c r="C296" s="386">
        <v>0.78099999999999992</v>
      </c>
      <c r="D296" s="329">
        <v>4.2</v>
      </c>
      <c r="E296" s="309">
        <v>0.79500000000000004</v>
      </c>
      <c r="F296" s="148"/>
      <c r="G296" s="179"/>
      <c r="H296" s="329"/>
      <c r="I296" s="179"/>
      <c r="J296" s="179"/>
    </row>
    <row r="297" spans="1:10">
      <c r="A297" s="179"/>
      <c r="B297" s="330" t="s">
        <v>297</v>
      </c>
      <c r="C297" s="386">
        <v>0.78299999999999992</v>
      </c>
      <c r="D297" s="329">
        <v>1.6</v>
      </c>
      <c r="E297" s="309">
        <v>0.79500000000000004</v>
      </c>
      <c r="F297" s="164"/>
      <c r="G297" s="179"/>
      <c r="H297" s="329"/>
      <c r="I297" s="179"/>
      <c r="J297" s="179"/>
    </row>
    <row r="298" spans="1:10">
      <c r="A298" s="179"/>
      <c r="B298" s="337" t="s">
        <v>326</v>
      </c>
      <c r="C298" s="386">
        <v>0.78299999999999992</v>
      </c>
      <c r="D298" s="329">
        <v>8.8000000000000007</v>
      </c>
      <c r="E298" s="309">
        <v>0.79500000000000004</v>
      </c>
      <c r="F298" s="164"/>
      <c r="G298" s="179"/>
      <c r="H298" s="329"/>
      <c r="I298" s="179"/>
      <c r="J298" s="179"/>
    </row>
    <row r="299" spans="1:10">
      <c r="A299" s="179"/>
      <c r="B299" s="337" t="s">
        <v>308</v>
      </c>
      <c r="C299" s="386">
        <v>0.82</v>
      </c>
      <c r="D299" s="329">
        <v>6.3</v>
      </c>
      <c r="E299" s="309">
        <v>0.79500000000000004</v>
      </c>
      <c r="F299" s="164"/>
      <c r="G299" s="179"/>
      <c r="H299" s="329"/>
      <c r="I299" s="179"/>
      <c r="J299" s="179"/>
    </row>
    <row r="300" spans="1:10">
      <c r="A300" s="179"/>
      <c r="B300" s="330" t="s">
        <v>299</v>
      </c>
      <c r="C300" s="386">
        <v>0.82799999999999996</v>
      </c>
      <c r="D300" s="329">
        <v>6.7</v>
      </c>
      <c r="E300" s="309">
        <v>0.79500000000000004</v>
      </c>
      <c r="F300" s="164"/>
      <c r="G300" s="179"/>
      <c r="H300" s="329"/>
      <c r="I300" s="179"/>
      <c r="J300" s="179"/>
    </row>
    <row r="301" spans="1:10">
      <c r="A301" s="179"/>
      <c r="B301" s="330" t="s">
        <v>300</v>
      </c>
      <c r="C301" s="386">
        <v>0.83799999999999997</v>
      </c>
      <c r="D301" s="329">
        <v>5.7</v>
      </c>
      <c r="E301" s="309">
        <v>0.79500000000000004</v>
      </c>
      <c r="F301" s="164"/>
      <c r="G301" s="179"/>
      <c r="H301" s="329"/>
      <c r="I301" s="179"/>
      <c r="J301" s="179"/>
    </row>
    <row r="302" spans="1:10">
      <c r="A302" s="179"/>
      <c r="B302" s="330" t="s">
        <v>298</v>
      </c>
      <c r="C302" s="386">
        <v>0.86199999999999999</v>
      </c>
      <c r="D302" s="329">
        <v>5</v>
      </c>
      <c r="E302" s="309">
        <v>0.79500000000000004</v>
      </c>
      <c r="F302" s="164"/>
      <c r="G302" s="179"/>
      <c r="H302" s="329"/>
      <c r="I302" s="179"/>
      <c r="J302" s="179"/>
    </row>
    <row r="303" spans="1:10">
      <c r="A303" s="179"/>
      <c r="B303" s="330" t="s">
        <v>303</v>
      </c>
      <c r="C303" s="386">
        <v>0.8640000000000001</v>
      </c>
      <c r="D303" s="329">
        <v>4.3</v>
      </c>
      <c r="E303" s="309">
        <v>0.79500000000000004</v>
      </c>
      <c r="F303" s="164"/>
      <c r="G303" s="179"/>
      <c r="H303" s="329"/>
      <c r="I303" s="179"/>
      <c r="J303" s="179"/>
    </row>
    <row r="304" spans="1:10">
      <c r="A304" s="179"/>
      <c r="B304" s="337" t="s">
        <v>317</v>
      </c>
      <c r="C304" s="386">
        <v>0.86699999999999999</v>
      </c>
      <c r="D304" s="329">
        <v>4.0999999999999996</v>
      </c>
      <c r="E304" s="309">
        <v>0.79500000000000004</v>
      </c>
      <c r="F304" s="164"/>
      <c r="G304" s="179"/>
      <c r="H304" s="329"/>
      <c r="I304" s="179"/>
      <c r="J304" s="179"/>
    </row>
    <row r="305" spans="2:8">
      <c r="B305" s="330" t="s">
        <v>301</v>
      </c>
      <c r="C305" s="386">
        <v>0.875</v>
      </c>
      <c r="D305" s="329">
        <v>3</v>
      </c>
      <c r="E305" s="309">
        <v>0.79500000000000004</v>
      </c>
      <c r="H305" s="329"/>
    </row>
    <row r="306" spans="2:8" s="179" customFormat="1">
      <c r="B306" s="337" t="s">
        <v>312</v>
      </c>
      <c r="C306" s="386">
        <v>0.88099999999999989</v>
      </c>
      <c r="D306" s="329">
        <v>3.3</v>
      </c>
      <c r="E306" s="309">
        <v>0.79500000000000004</v>
      </c>
      <c r="H306" s="329"/>
    </row>
    <row r="307" spans="2:8" s="179" customFormat="1">
      <c r="B307" s="401" t="s">
        <v>323</v>
      </c>
      <c r="C307" s="386">
        <v>0.88200000000000001</v>
      </c>
      <c r="D307" s="329">
        <v>2.2000000000000002</v>
      </c>
      <c r="E307" s="309">
        <v>0.79500000000000004</v>
      </c>
      <c r="H307" s="329"/>
    </row>
    <row r="308" spans="2:8" s="179" customFormat="1">
      <c r="B308" s="401" t="s">
        <v>318</v>
      </c>
      <c r="C308" s="386">
        <v>0.88800000000000001</v>
      </c>
      <c r="D308" s="329">
        <v>3.8</v>
      </c>
      <c r="E308" s="309">
        <v>0.79500000000000004</v>
      </c>
      <c r="H308" s="329"/>
    </row>
    <row r="309" spans="2:8" s="179" customFormat="1">
      <c r="B309" s="330" t="s">
        <v>304</v>
      </c>
      <c r="C309" s="386">
        <v>0.89599999999999991</v>
      </c>
      <c r="D309" s="329">
        <v>1.6</v>
      </c>
      <c r="E309" s="309">
        <v>0.79500000000000004</v>
      </c>
      <c r="H309" s="329"/>
    </row>
    <row r="310" spans="2:8" s="179" customFormat="1">
      <c r="B310" s="401" t="s">
        <v>319</v>
      </c>
      <c r="C310" s="386">
        <v>0.9</v>
      </c>
      <c r="D310" s="329">
        <v>2.8</v>
      </c>
      <c r="E310" s="309">
        <v>0.79500000000000004</v>
      </c>
      <c r="H310" s="329"/>
    </row>
    <row r="311" spans="2:8" s="179" customFormat="1">
      <c r="B311" s="330" t="s">
        <v>293</v>
      </c>
      <c r="C311" s="386">
        <v>0.90799999999999992</v>
      </c>
      <c r="D311" s="329">
        <v>5</v>
      </c>
      <c r="E311" s="309">
        <v>0.79500000000000004</v>
      </c>
      <c r="H311" s="329"/>
    </row>
    <row r="312" spans="2:8" s="179" customFormat="1">
      <c r="B312" s="330" t="s">
        <v>302</v>
      </c>
      <c r="C312" s="386">
        <v>0.91400000000000003</v>
      </c>
      <c r="D312" s="329">
        <v>6.2</v>
      </c>
      <c r="E312" s="309">
        <v>0.79500000000000004</v>
      </c>
      <c r="H312" s="329"/>
    </row>
    <row r="313" spans="2:8" s="179" customFormat="1">
      <c r="B313" s="401" t="s">
        <v>310</v>
      </c>
      <c r="C313" s="386">
        <v>0.91799999999999993</v>
      </c>
      <c r="D313" s="329">
        <v>3.8</v>
      </c>
      <c r="E313" s="309">
        <v>0.79500000000000004</v>
      </c>
      <c r="H313" s="329"/>
    </row>
    <row r="314" spans="2:8" s="179" customFormat="1">
      <c r="B314" s="401" t="s">
        <v>307</v>
      </c>
      <c r="C314" s="386">
        <v>0.92099999999999993</v>
      </c>
      <c r="D314" s="329">
        <v>2.7</v>
      </c>
      <c r="E314" s="309">
        <v>0.79500000000000004</v>
      </c>
      <c r="H314" s="329"/>
    </row>
    <row r="315" spans="2:8" s="179" customFormat="1">
      <c r="B315" s="401" t="s">
        <v>315</v>
      </c>
      <c r="C315" s="386">
        <v>0.92200000000000004</v>
      </c>
      <c r="D315" s="329">
        <v>2.7</v>
      </c>
      <c r="E315" s="309">
        <v>0.79500000000000004</v>
      </c>
      <c r="H315" s="329"/>
    </row>
    <row r="316" spans="2:8" s="179" customFormat="1">
      <c r="B316" s="401" t="s">
        <v>322</v>
      </c>
      <c r="C316" s="386">
        <v>0.92900000000000005</v>
      </c>
      <c r="D316" s="329">
        <v>5.4</v>
      </c>
      <c r="E316" s="309">
        <v>0.79500000000000004</v>
      </c>
      <c r="H316" s="329"/>
    </row>
    <row r="317" spans="2:8" s="179" customFormat="1">
      <c r="B317" s="401" t="s">
        <v>309</v>
      </c>
      <c r="C317" s="386">
        <v>0.93799999999999994</v>
      </c>
      <c r="D317" s="329">
        <v>3.4</v>
      </c>
      <c r="E317" s="309">
        <v>0.79500000000000004</v>
      </c>
      <c r="H317" s="329"/>
    </row>
    <row r="318" spans="2:8" s="179" customFormat="1">
      <c r="B318" s="401" t="s">
        <v>313</v>
      </c>
      <c r="C318" s="386">
        <v>0.93900000000000006</v>
      </c>
      <c r="D318" s="329">
        <v>1.9</v>
      </c>
      <c r="E318" s="309">
        <v>0.79500000000000004</v>
      </c>
      <c r="H318" s="329"/>
    </row>
    <row r="319" spans="2:8" s="179" customFormat="1">
      <c r="B319" s="330" t="s">
        <v>291</v>
      </c>
      <c r="C319" s="386">
        <v>0.94299999999999995</v>
      </c>
      <c r="D319" s="329">
        <v>3.2</v>
      </c>
      <c r="E319" s="309">
        <v>0.79500000000000004</v>
      </c>
      <c r="H319" s="329"/>
    </row>
    <row r="320" spans="2:8" s="179" customFormat="1">
      <c r="B320" s="330" t="s">
        <v>325</v>
      </c>
      <c r="C320" s="386">
        <v>0.94900000000000007</v>
      </c>
      <c r="D320" s="329">
        <v>2.5</v>
      </c>
      <c r="E320" s="309">
        <v>0.79500000000000004</v>
      </c>
      <c r="H320" s="329"/>
    </row>
    <row r="321" spans="1:29" s="179" customFormat="1">
      <c r="B321" s="330" t="s">
        <v>305</v>
      </c>
      <c r="C321" s="386">
        <v>0.95099999999999996</v>
      </c>
      <c r="D321" s="329">
        <v>1.5</v>
      </c>
      <c r="E321" s="309">
        <v>0.79500000000000004</v>
      </c>
      <c r="H321" s="329"/>
    </row>
    <row r="322" spans="1:29" s="179" customFormat="1">
      <c r="B322" s="330" t="s">
        <v>306</v>
      </c>
      <c r="C322" s="386">
        <v>0.97400000000000009</v>
      </c>
      <c r="D322" s="329">
        <v>1.4</v>
      </c>
      <c r="E322" s="309">
        <v>0.79500000000000004</v>
      </c>
      <c r="H322" s="329"/>
    </row>
    <row r="323" spans="1:29" s="179" customFormat="1">
      <c r="B323" s="401" t="s">
        <v>327</v>
      </c>
      <c r="C323" s="386">
        <v>0.98299999999999998</v>
      </c>
      <c r="D323" s="329">
        <v>1.2</v>
      </c>
      <c r="E323" s="309">
        <v>0.79500000000000004</v>
      </c>
      <c r="H323" s="329"/>
    </row>
    <row r="324" spans="1:29" s="179" customFormat="1">
      <c r="B324" s="330" t="s">
        <v>292</v>
      </c>
      <c r="C324" s="386">
        <v>0.98799999999999999</v>
      </c>
      <c r="D324" s="329">
        <v>1.2</v>
      </c>
      <c r="E324" s="309">
        <v>0.79500000000000004</v>
      </c>
      <c r="H324" s="329"/>
    </row>
    <row r="325" spans="1:29" s="179" customFormat="1">
      <c r="B325" s="401" t="s">
        <v>316</v>
      </c>
      <c r="C325" s="386">
        <v>1</v>
      </c>
      <c r="D325" s="395">
        <v>100</v>
      </c>
      <c r="E325" s="309">
        <v>0.79500000000000004</v>
      </c>
      <c r="H325" s="329"/>
    </row>
    <row r="326" spans="1:29" s="306" customFormat="1">
      <c r="B326" s="313"/>
      <c r="C326" s="348"/>
      <c r="D326" s="329"/>
      <c r="E326" s="309"/>
    </row>
    <row r="327" spans="1:29" s="306" customFormat="1">
      <c r="B327" s="313"/>
      <c r="C327" s="307"/>
      <c r="E327" s="309"/>
    </row>
    <row r="328" spans="1:29" s="306" customFormat="1">
      <c r="B328" s="322"/>
      <c r="C328" s="307"/>
      <c r="E328" s="309"/>
    </row>
    <row r="329" spans="1:29" s="306" customFormat="1">
      <c r="B329" s="313"/>
      <c r="C329" s="307"/>
      <c r="E329" s="309"/>
    </row>
    <row r="330" spans="1:29" s="306" customFormat="1">
      <c r="B330" s="313"/>
      <c r="C330" s="307"/>
      <c r="E330" s="309"/>
    </row>
    <row r="331" spans="1:29" s="306" customFormat="1">
      <c r="B331" s="313"/>
      <c r="C331" s="307"/>
      <c r="E331" s="309"/>
    </row>
    <row r="332" spans="1:29" s="306" customFormat="1">
      <c r="A332" s="313"/>
      <c r="B332" s="313"/>
      <c r="C332" s="313"/>
      <c r="D332" s="313"/>
      <c r="E332" s="313"/>
      <c r="F332" s="313"/>
      <c r="G332" s="313"/>
      <c r="H332" s="313"/>
      <c r="I332" s="313"/>
      <c r="J332" s="313"/>
      <c r="K332" s="313"/>
      <c r="L332" s="313"/>
      <c r="M332" s="313"/>
      <c r="N332" s="313"/>
      <c r="O332" s="313"/>
      <c r="P332" s="313"/>
      <c r="Q332" s="313"/>
      <c r="R332" s="313"/>
      <c r="S332" s="313"/>
      <c r="T332" s="313"/>
      <c r="U332" s="313"/>
      <c r="V332" s="313"/>
      <c r="W332" s="313"/>
      <c r="X332" s="313"/>
      <c r="Y332" s="313"/>
      <c r="Z332" s="313"/>
      <c r="AA332" s="313"/>
      <c r="AB332" s="313"/>
      <c r="AC332" s="313"/>
    </row>
    <row r="333" spans="1:29" s="306" customFormat="1">
      <c r="A333" s="313"/>
      <c r="B333" s="313"/>
      <c r="C333" s="313"/>
      <c r="D333" s="313"/>
      <c r="E333" s="313"/>
      <c r="F333" s="313"/>
      <c r="G333" s="313"/>
      <c r="H333" s="313"/>
      <c r="I333" s="313"/>
      <c r="J333" s="313"/>
      <c r="K333" s="313"/>
      <c r="L333" s="313"/>
      <c r="M333" s="313"/>
      <c r="N333" s="313"/>
      <c r="O333" s="313"/>
      <c r="P333" s="313"/>
      <c r="Q333" s="313"/>
      <c r="R333" s="313"/>
      <c r="S333" s="313"/>
      <c r="T333" s="313"/>
      <c r="U333" s="313"/>
      <c r="V333" s="313"/>
      <c r="W333" s="313"/>
      <c r="X333" s="313"/>
      <c r="Y333" s="313"/>
      <c r="Z333" s="313"/>
      <c r="AA333" s="313"/>
      <c r="AB333" s="313"/>
      <c r="AC333" s="313"/>
    </row>
    <row r="334" spans="1:29" s="306" customFormat="1">
      <c r="A334" s="313"/>
      <c r="B334" s="313"/>
      <c r="C334" s="313"/>
      <c r="D334" s="313"/>
      <c r="E334" s="313"/>
      <c r="F334" s="313"/>
      <c r="G334" s="313"/>
      <c r="H334" s="313"/>
      <c r="I334" s="313"/>
      <c r="J334" s="313"/>
      <c r="K334" s="313"/>
      <c r="L334" s="313"/>
      <c r="M334" s="313"/>
      <c r="N334" s="313"/>
      <c r="O334" s="313"/>
      <c r="P334" s="313"/>
      <c r="Q334" s="313"/>
      <c r="R334" s="313"/>
      <c r="S334" s="313"/>
      <c r="T334" s="313"/>
      <c r="U334" s="313"/>
      <c r="V334" s="313"/>
      <c r="W334" s="313"/>
      <c r="X334" s="313"/>
      <c r="Y334" s="313"/>
      <c r="Z334" s="313"/>
      <c r="AA334" s="313"/>
      <c r="AB334" s="313"/>
      <c r="AC334" s="313"/>
    </row>
    <row r="335" spans="1:29" s="306" customFormat="1">
      <c r="A335" s="313"/>
      <c r="B335" s="313"/>
      <c r="C335" s="313"/>
      <c r="D335" s="313"/>
      <c r="E335" s="313"/>
      <c r="F335" s="313"/>
      <c r="G335" s="313"/>
      <c r="H335" s="313"/>
      <c r="I335" s="313"/>
      <c r="J335" s="313"/>
      <c r="K335" s="313"/>
      <c r="L335" s="313"/>
      <c r="M335" s="313"/>
      <c r="N335" s="313"/>
      <c r="O335" s="313"/>
      <c r="P335" s="313"/>
      <c r="Q335" s="313"/>
      <c r="R335" s="313"/>
      <c r="S335" s="313"/>
      <c r="T335" s="313"/>
      <c r="U335" s="313"/>
      <c r="V335" s="313"/>
      <c r="W335" s="313"/>
      <c r="X335" s="313"/>
      <c r="Y335" s="313"/>
      <c r="Z335" s="313"/>
      <c r="AA335" s="313"/>
      <c r="AB335" s="313"/>
      <c r="AC335" s="313"/>
    </row>
    <row r="336" spans="1:29" s="306" customFormat="1">
      <c r="A336" s="313"/>
      <c r="B336" s="313"/>
      <c r="C336" s="313"/>
      <c r="D336" s="313"/>
      <c r="E336" s="313"/>
      <c r="F336" s="313"/>
      <c r="G336" s="313"/>
      <c r="H336" s="313"/>
      <c r="I336" s="313"/>
      <c r="J336" s="313"/>
      <c r="K336" s="313"/>
      <c r="L336" s="313"/>
      <c r="M336" s="313"/>
      <c r="N336" s="313"/>
      <c r="O336" s="313"/>
      <c r="P336" s="313"/>
      <c r="Q336" s="313"/>
      <c r="R336" s="313"/>
      <c r="S336" s="313"/>
      <c r="T336" s="313"/>
      <c r="U336" s="313"/>
      <c r="V336" s="313"/>
      <c r="W336" s="313"/>
      <c r="X336" s="313"/>
      <c r="Y336" s="313"/>
      <c r="Z336" s="313"/>
      <c r="AA336" s="313"/>
      <c r="AB336" s="313"/>
      <c r="AC336" s="313"/>
    </row>
    <row r="337" spans="1:29" s="306" customFormat="1">
      <c r="A337" s="313"/>
      <c r="B337" s="313"/>
      <c r="C337" s="313"/>
      <c r="D337" s="313"/>
      <c r="E337" s="313"/>
      <c r="F337" s="313"/>
      <c r="G337" s="313"/>
      <c r="H337" s="313"/>
      <c r="I337" s="313"/>
      <c r="J337" s="313"/>
      <c r="K337" s="313"/>
      <c r="L337" s="313"/>
      <c r="M337" s="313"/>
      <c r="N337" s="313"/>
      <c r="O337" s="313"/>
      <c r="P337" s="313"/>
      <c r="Q337" s="313"/>
      <c r="R337" s="313"/>
      <c r="S337" s="313"/>
      <c r="T337" s="313"/>
      <c r="U337" s="313"/>
      <c r="V337" s="313"/>
      <c r="W337" s="313"/>
      <c r="X337" s="313"/>
      <c r="Y337" s="313"/>
      <c r="Z337" s="313"/>
      <c r="AA337" s="313"/>
      <c r="AB337" s="313"/>
      <c r="AC337" s="313"/>
    </row>
    <row r="338" spans="1:29" s="306" customFormat="1">
      <c r="A338" s="313"/>
      <c r="B338" s="313"/>
      <c r="C338" s="313"/>
      <c r="D338" s="313"/>
      <c r="E338" s="313"/>
      <c r="F338" s="313"/>
      <c r="G338" s="313"/>
      <c r="H338" s="313"/>
      <c r="I338" s="313"/>
      <c r="J338" s="313"/>
      <c r="K338" s="313"/>
      <c r="L338" s="313"/>
      <c r="M338" s="313"/>
      <c r="N338" s="313"/>
      <c r="O338" s="313"/>
      <c r="P338" s="313"/>
      <c r="Q338" s="313"/>
      <c r="R338" s="313"/>
      <c r="S338" s="313"/>
      <c r="T338" s="313"/>
      <c r="U338" s="313"/>
      <c r="V338" s="313"/>
      <c r="W338" s="313"/>
      <c r="X338" s="313"/>
      <c r="Y338" s="313"/>
      <c r="Z338" s="313"/>
      <c r="AA338" s="313"/>
      <c r="AB338" s="313"/>
      <c r="AC338" s="313"/>
    </row>
    <row r="339" spans="1:29" s="306" customFormat="1">
      <c r="A339" s="313"/>
      <c r="B339" s="313"/>
      <c r="C339" s="313"/>
      <c r="D339" s="313"/>
      <c r="E339" s="313"/>
      <c r="F339" s="313"/>
      <c r="G339" s="313"/>
      <c r="H339" s="313"/>
      <c r="I339" s="313"/>
      <c r="J339" s="313"/>
      <c r="K339" s="313"/>
      <c r="L339" s="313"/>
      <c r="M339" s="313"/>
      <c r="N339" s="313"/>
      <c r="O339" s="313"/>
      <c r="P339" s="313"/>
      <c r="Q339" s="313"/>
      <c r="R339" s="313"/>
      <c r="S339" s="313"/>
      <c r="T339" s="313"/>
      <c r="U339" s="313"/>
      <c r="V339" s="313"/>
      <c r="W339" s="313"/>
      <c r="X339" s="313"/>
      <c r="Y339" s="313"/>
      <c r="Z339" s="313"/>
      <c r="AA339" s="313"/>
      <c r="AB339" s="313"/>
      <c r="AC339" s="313"/>
    </row>
    <row r="340" spans="1:29" s="306" customFormat="1">
      <c r="A340" s="313"/>
      <c r="B340" s="313"/>
      <c r="C340" s="313"/>
      <c r="D340" s="313"/>
      <c r="E340" s="313"/>
      <c r="F340" s="313"/>
      <c r="G340" s="313"/>
      <c r="H340" s="313"/>
      <c r="I340" s="313"/>
      <c r="J340" s="313"/>
      <c r="K340" s="313"/>
      <c r="L340" s="313"/>
      <c r="M340" s="313"/>
      <c r="N340" s="313"/>
      <c r="O340" s="313"/>
      <c r="P340" s="313"/>
      <c r="Q340" s="313"/>
      <c r="R340" s="313"/>
      <c r="S340" s="313"/>
      <c r="T340" s="313"/>
      <c r="U340" s="313"/>
      <c r="V340" s="313"/>
      <c r="W340" s="313"/>
      <c r="X340" s="313"/>
      <c r="Y340" s="313"/>
      <c r="Z340" s="313"/>
      <c r="AA340" s="313"/>
      <c r="AB340" s="313"/>
      <c r="AC340" s="313"/>
    </row>
    <row r="341" spans="1:29" s="306" customFormat="1">
      <c r="A341" s="313"/>
      <c r="B341" s="313"/>
      <c r="C341" s="313"/>
      <c r="D341" s="313"/>
      <c r="E341" s="313"/>
      <c r="F341" s="313"/>
      <c r="G341" s="313"/>
      <c r="H341" s="313"/>
      <c r="I341" s="313"/>
      <c r="J341" s="313"/>
      <c r="K341" s="313"/>
      <c r="L341" s="313"/>
      <c r="M341" s="313"/>
      <c r="N341" s="313"/>
      <c r="O341" s="313"/>
      <c r="P341" s="313"/>
      <c r="Q341" s="313"/>
      <c r="R341" s="313"/>
      <c r="S341" s="313"/>
      <c r="T341" s="313"/>
      <c r="U341" s="313"/>
      <c r="V341" s="313"/>
      <c r="W341" s="313"/>
      <c r="X341" s="313"/>
      <c r="Y341" s="313"/>
      <c r="Z341" s="313"/>
      <c r="AA341" s="313"/>
      <c r="AB341" s="313"/>
      <c r="AC341" s="313"/>
    </row>
    <row r="342" spans="1:29" s="306" customFormat="1">
      <c r="A342" s="313"/>
      <c r="B342" s="313"/>
      <c r="C342" s="313"/>
      <c r="D342" s="313"/>
      <c r="E342" s="313"/>
      <c r="F342" s="313"/>
      <c r="G342" s="313"/>
      <c r="H342" s="313"/>
      <c r="I342" s="313"/>
      <c r="J342" s="313"/>
      <c r="K342" s="313"/>
      <c r="L342" s="313"/>
      <c r="M342" s="313"/>
      <c r="N342" s="313"/>
      <c r="O342" s="313"/>
      <c r="P342" s="313"/>
      <c r="Q342" s="313"/>
      <c r="R342" s="313"/>
      <c r="S342" s="313"/>
      <c r="T342" s="313"/>
      <c r="U342" s="313"/>
      <c r="V342" s="313"/>
      <c r="W342" s="313"/>
      <c r="X342" s="313"/>
      <c r="Y342" s="313"/>
      <c r="Z342" s="313"/>
      <c r="AA342" s="313"/>
      <c r="AB342" s="313"/>
      <c r="AC342" s="313"/>
    </row>
    <row r="343" spans="1:29" s="306" customFormat="1">
      <c r="A343" s="313"/>
      <c r="B343" s="313"/>
      <c r="C343" s="313"/>
      <c r="D343" s="313"/>
      <c r="E343" s="313"/>
      <c r="F343" s="313"/>
      <c r="G343" s="313"/>
      <c r="H343" s="313"/>
      <c r="I343" s="313"/>
      <c r="J343" s="313"/>
      <c r="K343" s="313"/>
      <c r="L343" s="313"/>
      <c r="M343" s="313"/>
      <c r="N343" s="313"/>
      <c r="O343" s="313"/>
      <c r="P343" s="313"/>
      <c r="Q343" s="313"/>
      <c r="R343" s="313"/>
      <c r="S343" s="313"/>
      <c r="T343" s="313"/>
      <c r="U343" s="313"/>
      <c r="V343" s="313"/>
      <c r="W343" s="313"/>
      <c r="X343" s="313"/>
      <c r="Y343" s="313"/>
      <c r="Z343" s="313"/>
      <c r="AA343" s="313"/>
      <c r="AB343" s="313"/>
      <c r="AC343" s="313"/>
    </row>
    <row r="344" spans="1:29" s="306" customFormat="1">
      <c r="A344" s="313"/>
      <c r="B344" s="313"/>
      <c r="C344" s="313"/>
      <c r="D344" s="313"/>
      <c r="E344" s="313"/>
      <c r="F344" s="313"/>
      <c r="G344" s="313"/>
      <c r="H344" s="313"/>
      <c r="I344" s="313"/>
      <c r="J344" s="313"/>
      <c r="K344" s="313"/>
      <c r="L344" s="313"/>
      <c r="M344" s="313"/>
      <c r="N344" s="313"/>
      <c r="O344" s="313"/>
      <c r="P344" s="313"/>
      <c r="Q344" s="313"/>
      <c r="R344" s="313"/>
      <c r="S344" s="313"/>
      <c r="T344" s="313"/>
      <c r="U344" s="313"/>
      <c r="V344" s="313"/>
      <c r="W344" s="313"/>
      <c r="X344" s="313"/>
      <c r="Y344" s="313"/>
      <c r="Z344" s="313"/>
      <c r="AA344" s="313"/>
      <c r="AB344" s="313"/>
      <c r="AC344" s="313"/>
    </row>
    <row r="345" spans="1:29" s="306" customFormat="1">
      <c r="A345" s="313"/>
      <c r="B345" s="313"/>
      <c r="C345" s="313"/>
      <c r="D345" s="313"/>
      <c r="E345" s="313"/>
      <c r="F345" s="313"/>
      <c r="G345" s="313"/>
      <c r="H345" s="313"/>
      <c r="I345" s="313"/>
      <c r="J345" s="313"/>
      <c r="K345" s="313"/>
      <c r="L345" s="313"/>
      <c r="M345" s="313"/>
      <c r="N345" s="313"/>
      <c r="O345" s="313"/>
      <c r="P345" s="313"/>
      <c r="Q345" s="313"/>
      <c r="R345" s="313"/>
      <c r="S345" s="313"/>
      <c r="T345" s="313"/>
      <c r="U345" s="313"/>
      <c r="V345" s="313"/>
      <c r="W345" s="313"/>
      <c r="X345" s="313"/>
      <c r="Y345" s="313"/>
      <c r="Z345" s="313"/>
      <c r="AA345" s="313"/>
      <c r="AB345" s="313"/>
      <c r="AC345" s="313"/>
    </row>
    <row r="346" spans="1:29" s="306" customFormat="1">
      <c r="A346" s="313"/>
      <c r="B346" s="313"/>
      <c r="C346" s="313"/>
      <c r="D346" s="313"/>
      <c r="E346" s="313"/>
      <c r="F346" s="313"/>
      <c r="G346" s="313"/>
      <c r="H346" s="313"/>
      <c r="I346" s="313"/>
      <c r="J346" s="313"/>
      <c r="K346" s="313"/>
      <c r="L346" s="313"/>
      <c r="M346" s="313"/>
      <c r="N346" s="313"/>
      <c r="O346" s="313"/>
      <c r="P346" s="313"/>
      <c r="Q346" s="313"/>
      <c r="R346" s="313"/>
      <c r="S346" s="313"/>
      <c r="T346" s="313"/>
      <c r="U346" s="313"/>
      <c r="V346" s="313"/>
      <c r="W346" s="313"/>
      <c r="X346" s="313"/>
      <c r="Y346" s="313"/>
      <c r="Z346" s="313"/>
      <c r="AA346" s="313"/>
      <c r="AB346" s="313"/>
      <c r="AC346" s="313"/>
    </row>
    <row r="347" spans="1:29" s="306" customFormat="1">
      <c r="A347" s="313"/>
      <c r="B347" s="313"/>
      <c r="C347" s="313"/>
      <c r="D347" s="313"/>
      <c r="E347" s="313"/>
      <c r="F347" s="313"/>
      <c r="G347" s="313"/>
      <c r="H347" s="313"/>
      <c r="I347" s="313"/>
      <c r="J347" s="313"/>
      <c r="K347" s="313"/>
      <c r="L347" s="313"/>
      <c r="M347" s="313"/>
      <c r="N347" s="313"/>
      <c r="O347" s="313"/>
      <c r="P347" s="313"/>
      <c r="Q347" s="313"/>
      <c r="R347" s="313"/>
      <c r="S347" s="313"/>
      <c r="T347" s="313"/>
      <c r="U347" s="313"/>
      <c r="V347" s="313"/>
      <c r="W347" s="313"/>
      <c r="X347" s="313"/>
      <c r="Y347" s="313"/>
      <c r="Z347" s="313"/>
      <c r="AA347" s="313"/>
      <c r="AB347" s="313"/>
      <c r="AC347" s="313"/>
    </row>
    <row r="348" spans="1:29" s="306" customFormat="1">
      <c r="A348" s="313"/>
      <c r="B348" s="313"/>
      <c r="C348" s="313"/>
      <c r="D348" s="313"/>
      <c r="E348" s="313"/>
      <c r="F348" s="313"/>
      <c r="G348" s="313"/>
      <c r="H348" s="313"/>
      <c r="I348" s="313"/>
      <c r="J348" s="313"/>
      <c r="K348" s="313"/>
      <c r="L348" s="313"/>
      <c r="M348" s="313"/>
      <c r="N348" s="313"/>
      <c r="O348" s="313"/>
      <c r="P348" s="313"/>
      <c r="Q348" s="313"/>
      <c r="R348" s="313"/>
      <c r="S348" s="313"/>
      <c r="T348" s="313"/>
      <c r="U348" s="313"/>
      <c r="V348" s="313"/>
      <c r="W348" s="313"/>
      <c r="X348" s="313"/>
      <c r="Y348" s="313"/>
      <c r="Z348" s="313"/>
      <c r="AA348" s="313"/>
      <c r="AB348" s="313"/>
      <c r="AC348" s="313"/>
    </row>
    <row r="349" spans="1:29" s="306" customFormat="1">
      <c r="A349" s="313"/>
      <c r="B349" s="313"/>
      <c r="C349" s="313"/>
      <c r="D349" s="313"/>
      <c r="E349" s="313"/>
      <c r="F349" s="313"/>
      <c r="G349" s="313"/>
      <c r="H349" s="313"/>
      <c r="I349" s="313"/>
      <c r="J349" s="313"/>
      <c r="K349" s="313"/>
      <c r="L349" s="313"/>
      <c r="M349" s="313"/>
      <c r="N349" s="313"/>
      <c r="O349" s="313"/>
      <c r="P349" s="313"/>
      <c r="Q349" s="313"/>
      <c r="R349" s="313"/>
      <c r="S349" s="313"/>
      <c r="T349" s="313"/>
      <c r="U349" s="313"/>
      <c r="V349" s="313"/>
      <c r="W349" s="313"/>
      <c r="X349" s="313"/>
      <c r="Y349" s="313"/>
      <c r="Z349" s="313"/>
      <c r="AA349" s="313"/>
      <c r="AB349" s="313"/>
      <c r="AC349" s="313"/>
    </row>
    <row r="350" spans="1:29" s="306" customFormat="1">
      <c r="A350" s="313"/>
      <c r="B350" s="313"/>
      <c r="C350" s="313"/>
      <c r="D350" s="313"/>
      <c r="E350" s="313"/>
      <c r="F350" s="313"/>
      <c r="G350" s="313"/>
      <c r="H350" s="313"/>
      <c r="I350" s="313"/>
      <c r="J350" s="313"/>
      <c r="K350" s="313"/>
      <c r="L350" s="313"/>
      <c r="M350" s="313"/>
      <c r="N350" s="313"/>
      <c r="O350" s="313"/>
      <c r="P350" s="313"/>
      <c r="Q350" s="313"/>
      <c r="R350" s="313"/>
      <c r="S350" s="313"/>
      <c r="T350" s="313"/>
      <c r="U350" s="313"/>
      <c r="V350" s="313"/>
      <c r="W350" s="313"/>
      <c r="X350" s="313"/>
      <c r="Y350" s="313"/>
      <c r="Z350" s="313"/>
      <c r="AA350" s="313"/>
      <c r="AB350" s="313"/>
      <c r="AC350" s="313"/>
    </row>
    <row r="351" spans="1:29" s="306" customFormat="1">
      <c r="A351" s="313"/>
      <c r="B351" s="313"/>
      <c r="C351" s="313"/>
      <c r="D351" s="313"/>
      <c r="E351" s="313"/>
      <c r="F351" s="313"/>
      <c r="G351" s="313"/>
      <c r="H351" s="313"/>
      <c r="I351" s="313"/>
      <c r="J351" s="313"/>
      <c r="K351" s="313"/>
      <c r="L351" s="313"/>
      <c r="M351" s="313"/>
      <c r="N351" s="313"/>
      <c r="O351" s="313"/>
      <c r="P351" s="313"/>
      <c r="Q351" s="313"/>
      <c r="R351" s="313"/>
      <c r="S351" s="313"/>
      <c r="T351" s="313"/>
      <c r="U351" s="313"/>
      <c r="V351" s="313"/>
      <c r="W351" s="313"/>
      <c r="X351" s="313"/>
      <c r="Y351" s="313"/>
      <c r="Z351" s="313"/>
      <c r="AA351" s="313"/>
      <c r="AB351" s="313"/>
      <c r="AC351" s="313"/>
    </row>
    <row r="352" spans="1:29" s="306" customFormat="1">
      <c r="A352" s="313"/>
      <c r="B352" s="313"/>
      <c r="C352" s="313"/>
      <c r="D352" s="313"/>
      <c r="E352" s="313"/>
      <c r="F352" s="313"/>
      <c r="G352" s="313"/>
      <c r="H352" s="313"/>
      <c r="I352" s="313"/>
      <c r="J352" s="313"/>
      <c r="K352" s="313"/>
      <c r="L352" s="313"/>
      <c r="M352" s="313"/>
      <c r="N352" s="313"/>
      <c r="O352" s="313"/>
      <c r="P352" s="313"/>
      <c r="Q352" s="313"/>
      <c r="R352" s="313"/>
      <c r="S352" s="313"/>
      <c r="T352" s="313"/>
      <c r="U352" s="313"/>
      <c r="V352" s="313"/>
      <c r="W352" s="313"/>
      <c r="X352" s="313"/>
      <c r="Y352" s="313"/>
      <c r="Z352" s="313"/>
      <c r="AA352" s="313"/>
      <c r="AB352" s="313"/>
      <c r="AC352" s="313"/>
    </row>
    <row r="353" spans="1:29" s="306" customFormat="1">
      <c r="A353" s="313"/>
      <c r="B353" s="313"/>
      <c r="C353" s="313"/>
      <c r="D353" s="313"/>
      <c r="E353" s="313"/>
      <c r="F353" s="313"/>
      <c r="G353" s="313"/>
      <c r="H353" s="313"/>
      <c r="I353" s="313"/>
      <c r="J353" s="313"/>
      <c r="K353" s="313"/>
      <c r="L353" s="313"/>
      <c r="M353" s="313"/>
      <c r="N353" s="313"/>
      <c r="O353" s="313"/>
      <c r="P353" s="313"/>
      <c r="Q353" s="313"/>
      <c r="R353" s="313"/>
      <c r="S353" s="313"/>
      <c r="T353" s="313"/>
      <c r="U353" s="313"/>
      <c r="V353" s="313"/>
      <c r="W353" s="313"/>
      <c r="X353" s="313"/>
      <c r="Y353" s="313"/>
      <c r="Z353" s="313"/>
      <c r="AA353" s="313"/>
      <c r="AB353" s="313"/>
      <c r="AC353" s="313"/>
    </row>
    <row r="354" spans="1:29" s="306" customFormat="1">
      <c r="A354" s="313"/>
      <c r="B354" s="313"/>
      <c r="C354" s="313"/>
      <c r="D354" s="313"/>
      <c r="E354" s="313"/>
      <c r="F354" s="313"/>
      <c r="G354" s="313"/>
      <c r="H354" s="313"/>
      <c r="I354" s="313"/>
      <c r="J354" s="313"/>
      <c r="K354" s="313"/>
      <c r="L354" s="313"/>
      <c r="M354" s="313"/>
      <c r="N354" s="313"/>
      <c r="O354" s="313"/>
      <c r="P354" s="313"/>
      <c r="Q354" s="313"/>
      <c r="R354" s="313"/>
      <c r="S354" s="313"/>
      <c r="T354" s="313"/>
      <c r="U354" s="313"/>
      <c r="V354" s="313"/>
      <c r="W354" s="313"/>
      <c r="X354" s="313"/>
      <c r="Y354" s="313"/>
      <c r="Z354" s="313"/>
      <c r="AA354" s="313"/>
      <c r="AB354" s="313"/>
      <c r="AC354" s="313"/>
    </row>
    <row r="355" spans="1:29" s="306" customFormat="1">
      <c r="A355" s="313"/>
      <c r="B355" s="313"/>
      <c r="C355" s="313"/>
      <c r="D355" s="313"/>
      <c r="E355" s="313"/>
      <c r="F355" s="313"/>
      <c r="G355" s="313"/>
      <c r="H355" s="313"/>
      <c r="I355" s="313"/>
      <c r="J355" s="313"/>
      <c r="K355" s="313"/>
      <c r="L355" s="313"/>
      <c r="M355" s="313"/>
      <c r="N355" s="313"/>
      <c r="O355" s="313"/>
      <c r="P355" s="313"/>
      <c r="Q355" s="313"/>
      <c r="R355" s="313"/>
      <c r="S355" s="313"/>
      <c r="T355" s="313"/>
      <c r="U355" s="313"/>
      <c r="V355" s="313"/>
      <c r="W355" s="313"/>
      <c r="X355" s="313"/>
      <c r="Y355" s="313"/>
      <c r="Z355" s="313"/>
      <c r="AA355" s="313"/>
      <c r="AB355" s="313"/>
      <c r="AC355" s="313"/>
    </row>
    <row r="356" spans="1:29" s="306" customFormat="1">
      <c r="A356" s="313"/>
      <c r="B356" s="313"/>
      <c r="C356" s="313"/>
      <c r="D356" s="313"/>
      <c r="E356" s="313"/>
      <c r="F356" s="313"/>
      <c r="G356" s="313"/>
      <c r="H356" s="313"/>
      <c r="I356" s="313"/>
      <c r="J356" s="313"/>
      <c r="K356" s="313"/>
      <c r="L356" s="313"/>
      <c r="M356" s="313"/>
      <c r="N356" s="313"/>
      <c r="O356" s="313"/>
      <c r="P356" s="313"/>
      <c r="Q356" s="313"/>
      <c r="R356" s="313"/>
      <c r="S356" s="313"/>
      <c r="T356" s="313"/>
      <c r="U356" s="313"/>
      <c r="V356" s="313"/>
      <c r="W356" s="313"/>
      <c r="X356" s="313"/>
      <c r="Y356" s="313"/>
      <c r="Z356" s="313"/>
      <c r="AA356" s="313"/>
      <c r="AB356" s="313"/>
      <c r="AC356" s="313"/>
    </row>
    <row r="357" spans="1:29" s="306" customFormat="1">
      <c r="A357" s="313"/>
      <c r="B357" s="313"/>
      <c r="C357" s="313"/>
      <c r="D357" s="313"/>
      <c r="E357" s="313"/>
      <c r="F357" s="313"/>
      <c r="G357" s="313"/>
      <c r="H357" s="313"/>
      <c r="I357" s="313"/>
      <c r="J357" s="313"/>
      <c r="K357" s="313"/>
      <c r="L357" s="313"/>
      <c r="M357" s="313"/>
      <c r="N357" s="313"/>
      <c r="O357" s="313"/>
      <c r="P357" s="313"/>
      <c r="Q357" s="313"/>
      <c r="R357" s="313"/>
      <c r="S357" s="313"/>
      <c r="T357" s="313"/>
      <c r="U357" s="313"/>
      <c r="V357" s="313"/>
      <c r="W357" s="313"/>
      <c r="X357" s="313"/>
      <c r="Y357" s="313"/>
      <c r="Z357" s="313"/>
      <c r="AA357" s="313"/>
      <c r="AB357" s="313"/>
      <c r="AC357" s="313"/>
    </row>
    <row r="358" spans="1:29" s="306" customFormat="1">
      <c r="A358" s="313"/>
      <c r="B358" s="313"/>
      <c r="C358" s="313"/>
      <c r="D358" s="313"/>
      <c r="E358" s="313"/>
      <c r="F358" s="313"/>
      <c r="G358" s="313"/>
      <c r="H358" s="313"/>
      <c r="I358" s="313"/>
      <c r="J358" s="313"/>
      <c r="K358" s="313"/>
      <c r="L358" s="313"/>
      <c r="M358" s="313"/>
      <c r="N358" s="313"/>
      <c r="O358" s="313"/>
      <c r="P358" s="313"/>
      <c r="Q358" s="313"/>
      <c r="R358" s="313"/>
      <c r="S358" s="313"/>
      <c r="T358" s="313"/>
      <c r="U358" s="313"/>
      <c r="V358" s="313"/>
      <c r="W358" s="313"/>
      <c r="X358" s="313"/>
      <c r="Y358" s="313"/>
      <c r="Z358" s="313"/>
      <c r="AA358" s="313"/>
      <c r="AB358" s="313"/>
      <c r="AC358" s="313"/>
    </row>
    <row r="359" spans="1:29" s="306" customFormat="1">
      <c r="B359" s="313"/>
    </row>
    <row r="360" spans="1:29" s="306" customFormat="1" ht="14.25" customHeight="1">
      <c r="A360" s="432" t="s">
        <v>460</v>
      </c>
      <c r="B360" s="432"/>
      <c r="C360" s="432"/>
      <c r="D360" s="432"/>
      <c r="E360" s="432"/>
      <c r="F360" s="432"/>
      <c r="G360" s="432"/>
      <c r="H360" s="432"/>
      <c r="I360" s="432"/>
      <c r="J360" s="313"/>
    </row>
    <row r="361" spans="1:29" s="306" customFormat="1">
      <c r="A361" s="432"/>
      <c r="B361" s="432"/>
      <c r="C361" s="432"/>
      <c r="D361" s="432"/>
      <c r="E361" s="432"/>
      <c r="F361" s="432"/>
      <c r="G361" s="432"/>
      <c r="H361" s="432"/>
      <c r="I361" s="432"/>
      <c r="J361" s="313"/>
    </row>
    <row r="362" spans="1:29" s="306" customFormat="1">
      <c r="A362" s="313"/>
      <c r="B362" s="313"/>
      <c r="C362" s="313"/>
      <c r="D362" s="313"/>
      <c r="E362" s="313"/>
      <c r="F362" s="313"/>
      <c r="G362" s="313"/>
      <c r="H362" s="313"/>
      <c r="I362" s="313"/>
      <c r="J362" s="313"/>
    </row>
    <row r="363" spans="1:29" s="306" customFormat="1">
      <c r="A363" s="431" t="s">
        <v>60</v>
      </c>
      <c r="B363" s="431"/>
      <c r="C363" s="431"/>
      <c r="D363" s="431"/>
      <c r="E363" s="431"/>
      <c r="F363" s="431"/>
      <c r="G363" s="431"/>
      <c r="H363" s="431"/>
      <c r="I363" s="431"/>
      <c r="J363" s="313"/>
    </row>
    <row r="365" spans="1:29" ht="24.5">
      <c r="A365" s="179"/>
      <c r="B365" s="174"/>
      <c r="C365" s="337" t="s">
        <v>465</v>
      </c>
      <c r="D365" s="329" t="s">
        <v>70</v>
      </c>
      <c r="E365" s="179"/>
      <c r="F365" s="179"/>
      <c r="G365" s="179"/>
      <c r="H365" s="179"/>
      <c r="I365" s="179"/>
      <c r="J365" s="179"/>
    </row>
    <row r="366" spans="1:29">
      <c r="A366" s="179"/>
      <c r="B366" s="294" t="s">
        <v>34</v>
      </c>
      <c r="C366" s="345">
        <v>12948</v>
      </c>
      <c r="D366" s="329"/>
      <c r="E366" s="179"/>
      <c r="F366" s="179"/>
      <c r="G366" s="179"/>
      <c r="H366" s="179"/>
      <c r="I366" s="179"/>
      <c r="J366" s="179"/>
    </row>
    <row r="367" spans="1:29">
      <c r="A367" s="179"/>
      <c r="B367" s="294" t="s">
        <v>31</v>
      </c>
      <c r="C367" s="345">
        <v>15941</v>
      </c>
      <c r="D367" s="329"/>
      <c r="E367" s="179"/>
      <c r="F367" s="179"/>
      <c r="G367" s="179"/>
      <c r="H367" s="179"/>
      <c r="I367" s="179"/>
      <c r="J367" s="179"/>
    </row>
    <row r="368" spans="1:29">
      <c r="A368" s="179"/>
      <c r="B368" s="294" t="s">
        <v>27</v>
      </c>
      <c r="C368" s="345">
        <v>20306</v>
      </c>
      <c r="D368" s="329"/>
      <c r="E368" s="179"/>
      <c r="F368" s="179"/>
      <c r="G368" s="179"/>
      <c r="H368" s="179"/>
      <c r="I368" s="179"/>
      <c r="J368" s="179"/>
    </row>
    <row r="369" spans="1:10">
      <c r="A369" s="179"/>
      <c r="B369" s="294" t="s">
        <v>18</v>
      </c>
      <c r="C369" s="345">
        <v>22811</v>
      </c>
      <c r="D369" s="329"/>
      <c r="E369" s="179"/>
      <c r="F369" s="179"/>
      <c r="G369" s="179"/>
      <c r="H369" s="179"/>
      <c r="I369" s="179"/>
      <c r="J369" s="179"/>
    </row>
    <row r="370" spans="1:10">
      <c r="A370" s="179"/>
      <c r="B370" s="294" t="s">
        <v>21</v>
      </c>
      <c r="C370" s="345">
        <v>27195</v>
      </c>
      <c r="D370" s="329"/>
      <c r="E370" s="179"/>
      <c r="F370" s="179"/>
      <c r="G370" s="179"/>
      <c r="H370" s="179"/>
      <c r="I370" s="179"/>
      <c r="J370" s="179"/>
    </row>
    <row r="371" spans="1:10">
      <c r="A371" s="179"/>
      <c r="B371" s="294" t="s">
        <v>38</v>
      </c>
      <c r="C371" s="345">
        <v>35460</v>
      </c>
      <c r="D371" s="329"/>
      <c r="E371" s="179"/>
      <c r="F371" s="179"/>
      <c r="G371" s="179"/>
      <c r="H371" s="179"/>
      <c r="I371" s="179"/>
      <c r="J371" s="179"/>
    </row>
    <row r="372" spans="1:10">
      <c r="A372" s="179"/>
      <c r="B372" s="294" t="s">
        <v>35</v>
      </c>
      <c r="C372" s="345">
        <v>55412</v>
      </c>
      <c r="D372" s="329"/>
      <c r="E372" s="179"/>
      <c r="F372" s="179"/>
      <c r="G372" s="179"/>
      <c r="H372" s="179"/>
      <c r="I372" s="179"/>
      <c r="J372" s="179"/>
    </row>
    <row r="373" spans="1:10">
      <c r="A373" s="179"/>
      <c r="B373" s="294" t="s">
        <v>26</v>
      </c>
      <c r="C373" s="345">
        <v>62962</v>
      </c>
      <c r="D373" s="329"/>
      <c r="E373" s="179"/>
      <c r="F373" s="179"/>
      <c r="G373" s="179"/>
      <c r="H373" s="179"/>
      <c r="I373" s="179"/>
      <c r="J373" s="179"/>
    </row>
    <row r="374" spans="1:10">
      <c r="A374" s="179"/>
      <c r="B374" s="294" t="s">
        <v>20</v>
      </c>
      <c r="C374" s="345">
        <v>69973</v>
      </c>
      <c r="D374" s="329"/>
      <c r="E374" s="179"/>
      <c r="F374" s="179"/>
      <c r="G374" s="179"/>
      <c r="H374" s="179"/>
      <c r="I374" s="179"/>
      <c r="J374" s="179"/>
    </row>
    <row r="375" spans="1:10">
      <c r="A375" s="179"/>
      <c r="B375" s="294" t="s">
        <v>29</v>
      </c>
      <c r="C375" s="345">
        <v>77967</v>
      </c>
      <c r="D375" s="329"/>
      <c r="E375" s="179"/>
      <c r="F375" s="179"/>
      <c r="G375" s="179"/>
      <c r="H375" s="179"/>
      <c r="I375" s="179"/>
      <c r="J375" s="179"/>
    </row>
    <row r="376" spans="1:10">
      <c r="A376" s="179"/>
      <c r="B376" s="294" t="s">
        <v>22</v>
      </c>
      <c r="C376" s="345">
        <v>91220</v>
      </c>
      <c r="D376" s="329"/>
      <c r="E376" s="179"/>
      <c r="F376" s="179"/>
      <c r="G376" s="179"/>
      <c r="H376" s="179"/>
      <c r="I376" s="179"/>
      <c r="J376" s="179"/>
    </row>
    <row r="377" spans="1:10">
      <c r="A377" s="179"/>
      <c r="B377" s="294" t="s">
        <v>19</v>
      </c>
      <c r="C377" s="345">
        <v>102167</v>
      </c>
      <c r="D377" s="329"/>
      <c r="E377" s="179"/>
      <c r="F377" s="179"/>
      <c r="G377" s="179"/>
      <c r="H377" s="179"/>
      <c r="I377" s="179"/>
      <c r="J377" s="179"/>
    </row>
    <row r="378" spans="1:10">
      <c r="A378" s="179"/>
      <c r="B378" s="65" t="s">
        <v>32</v>
      </c>
      <c r="C378" s="282"/>
      <c r="D378" s="346">
        <v>113661</v>
      </c>
      <c r="E378" s="179"/>
      <c r="F378" s="179"/>
      <c r="G378" s="179"/>
      <c r="H378" s="179"/>
      <c r="I378" s="179"/>
      <c r="J378" s="179"/>
    </row>
    <row r="379" spans="1:10">
      <c r="A379" s="179"/>
      <c r="B379" s="294" t="s">
        <v>37</v>
      </c>
      <c r="C379" s="345">
        <v>118661</v>
      </c>
      <c r="D379" s="329"/>
      <c r="H379" s="179"/>
      <c r="I379" s="179"/>
      <c r="J379" s="179"/>
    </row>
    <row r="380" spans="1:10">
      <c r="A380" s="179"/>
      <c r="B380" s="294" t="s">
        <v>24</v>
      </c>
      <c r="C380" s="345">
        <v>129478</v>
      </c>
      <c r="D380" s="179"/>
      <c r="E380" s="179"/>
      <c r="F380" s="179"/>
      <c r="G380" s="179"/>
      <c r="H380" s="179"/>
      <c r="I380" s="179"/>
      <c r="J380" s="179"/>
    </row>
    <row r="381" spans="1:10">
      <c r="A381" s="179"/>
      <c r="B381" s="294" t="s">
        <v>28</v>
      </c>
      <c r="C381" s="345">
        <v>129760</v>
      </c>
      <c r="D381" s="329"/>
      <c r="E381" s="179"/>
      <c r="F381" s="179"/>
      <c r="G381" s="179"/>
      <c r="H381" s="179"/>
      <c r="I381" s="179"/>
      <c r="J381" s="179"/>
    </row>
    <row r="382" spans="1:10">
      <c r="A382" s="179"/>
      <c r="B382" s="294" t="s">
        <v>36</v>
      </c>
      <c r="C382" s="345">
        <v>136356</v>
      </c>
      <c r="D382" s="329"/>
      <c r="E382" s="179"/>
      <c r="F382" s="179"/>
      <c r="G382" s="179"/>
      <c r="H382" s="179"/>
      <c r="I382" s="179"/>
      <c r="J382" s="179"/>
    </row>
    <row r="383" spans="1:10">
      <c r="A383" s="179"/>
      <c r="B383" s="294" t="s">
        <v>30</v>
      </c>
      <c r="C383" s="345">
        <v>146540</v>
      </c>
      <c r="D383" s="329"/>
      <c r="E383" s="179"/>
      <c r="F383" s="179"/>
      <c r="G383" s="179"/>
      <c r="H383" s="179"/>
      <c r="I383" s="179"/>
      <c r="J383" s="179"/>
    </row>
    <row r="384" spans="1:10">
      <c r="A384" s="179"/>
      <c r="B384" s="294" t="s">
        <v>25</v>
      </c>
      <c r="C384" s="345">
        <v>177926</v>
      </c>
      <c r="D384" s="329"/>
      <c r="E384" s="179"/>
      <c r="F384" s="179"/>
      <c r="G384" s="179"/>
      <c r="H384" s="179"/>
      <c r="I384" s="179"/>
      <c r="J384" s="179"/>
    </row>
    <row r="385" spans="1:20">
      <c r="A385" s="179"/>
      <c r="B385" s="294" t="s">
        <v>33</v>
      </c>
      <c r="C385" s="345">
        <v>188960</v>
      </c>
      <c r="D385" s="329"/>
      <c r="E385" s="179"/>
      <c r="F385" s="179"/>
      <c r="G385" s="179"/>
      <c r="H385" s="179"/>
      <c r="I385" s="179"/>
      <c r="J385" s="179"/>
    </row>
    <row r="386" spans="1:20">
      <c r="A386" s="179"/>
      <c r="B386" s="294" t="s">
        <v>23</v>
      </c>
      <c r="C386" s="345">
        <v>196067</v>
      </c>
      <c r="D386" s="329"/>
      <c r="E386" s="179"/>
      <c r="F386" s="179"/>
      <c r="G386" s="179"/>
      <c r="H386" s="179"/>
      <c r="I386" s="179"/>
      <c r="J386" s="179"/>
    </row>
    <row r="387" spans="1:20">
      <c r="A387" s="179"/>
      <c r="B387" s="294"/>
      <c r="C387" s="16"/>
      <c r="D387" s="329"/>
      <c r="E387" s="179"/>
      <c r="F387" s="179"/>
      <c r="G387" s="179"/>
      <c r="H387" s="179"/>
      <c r="I387" s="179"/>
      <c r="J387" s="179"/>
    </row>
    <row r="388" spans="1:20">
      <c r="A388" s="179"/>
      <c r="B388" s="294" t="s">
        <v>61</v>
      </c>
      <c r="C388" s="345">
        <v>1931771</v>
      </c>
      <c r="D388" s="329"/>
      <c r="E388" s="179"/>
      <c r="F388" s="179"/>
      <c r="G388" s="179"/>
      <c r="H388" s="179"/>
      <c r="I388" s="179"/>
      <c r="J388" s="179"/>
    </row>
    <row r="389" spans="1:20">
      <c r="A389" s="201"/>
      <c r="B389" s="337"/>
      <c r="C389" s="337"/>
      <c r="D389" s="337"/>
      <c r="E389" s="201"/>
      <c r="F389" s="201"/>
      <c r="G389" s="201"/>
      <c r="H389" s="201"/>
      <c r="I389" s="201"/>
      <c r="J389" s="201"/>
    </row>
    <row r="390" spans="1:20" ht="21" customHeight="1">
      <c r="A390" s="432" t="s">
        <v>466</v>
      </c>
      <c r="B390" s="432"/>
      <c r="C390" s="432"/>
      <c r="D390" s="432"/>
      <c r="E390" s="432"/>
      <c r="F390" s="432"/>
      <c r="G390" s="432"/>
      <c r="H390" s="432"/>
      <c r="I390" s="432"/>
      <c r="J390" s="201"/>
    </row>
    <row r="391" spans="1:20" ht="21" customHeight="1">
      <c r="A391" s="432" t="s">
        <v>395</v>
      </c>
      <c r="B391" s="432"/>
      <c r="C391" s="432"/>
      <c r="D391" s="432"/>
      <c r="E391" s="432"/>
      <c r="F391" s="432"/>
      <c r="G391" s="432"/>
      <c r="H391" s="432"/>
      <c r="I391" s="432"/>
      <c r="J391" s="201"/>
    </row>
    <row r="392" spans="1:20" ht="21" customHeight="1">
      <c r="A392" s="432" t="s">
        <v>62</v>
      </c>
      <c r="B392" s="432"/>
      <c r="C392" s="201"/>
      <c r="D392" s="201"/>
      <c r="E392" s="201"/>
      <c r="F392" s="201"/>
      <c r="G392" s="201"/>
      <c r="H392" s="201"/>
      <c r="I392" s="201"/>
      <c r="J392" s="201"/>
    </row>
    <row r="393" spans="1:20" ht="15" customHeight="1">
      <c r="A393" s="432" t="s">
        <v>63</v>
      </c>
      <c r="B393" s="432"/>
      <c r="C393" s="179"/>
      <c r="D393" s="179"/>
      <c r="E393" s="179"/>
      <c r="F393" s="179"/>
      <c r="G393" s="179"/>
      <c r="H393" s="179"/>
      <c r="I393" s="179"/>
      <c r="J393" s="179"/>
    </row>
    <row r="394" spans="1:20">
      <c r="A394" s="201"/>
      <c r="B394" s="201"/>
      <c r="C394" s="179"/>
      <c r="D394" s="179"/>
      <c r="E394" s="179"/>
      <c r="F394" s="179"/>
      <c r="G394" s="179"/>
      <c r="H394" s="179"/>
      <c r="I394" s="179"/>
      <c r="J394" s="179"/>
    </row>
    <row r="395" spans="1:20" s="70" customFormat="1">
      <c r="A395" s="431" t="s">
        <v>362</v>
      </c>
      <c r="B395" s="431"/>
      <c r="C395" s="431"/>
      <c r="D395" s="431"/>
      <c r="E395" s="431"/>
      <c r="F395" s="431"/>
      <c r="G395" s="431"/>
      <c r="H395" s="431"/>
      <c r="I395" s="431"/>
      <c r="J395" s="152"/>
    </row>
    <row r="396" spans="1:20" s="179" customFormat="1"/>
    <row r="397" spans="1:20" s="179" customFormat="1" ht="48">
      <c r="B397" s="306"/>
      <c r="C397" s="306" t="s">
        <v>385</v>
      </c>
      <c r="D397" s="253" t="s">
        <v>386</v>
      </c>
      <c r="E397" s="253" t="s">
        <v>64</v>
      </c>
      <c r="F397" s="253" t="s">
        <v>387</v>
      </c>
      <c r="G397" s="253" t="s">
        <v>66</v>
      </c>
      <c r="H397" s="253" t="s">
        <v>388</v>
      </c>
      <c r="I397" s="253" t="s">
        <v>67</v>
      </c>
      <c r="J397" s="253" t="s">
        <v>361</v>
      </c>
      <c r="L397" s="329"/>
      <c r="M397" s="338" t="s">
        <v>625</v>
      </c>
      <c r="N397" s="338" t="s">
        <v>626</v>
      </c>
      <c r="O397" s="338" t="s">
        <v>627</v>
      </c>
      <c r="P397" s="338" t="s">
        <v>628</v>
      </c>
      <c r="Q397" s="338" t="s">
        <v>629</v>
      </c>
      <c r="R397" s="338" t="s">
        <v>630</v>
      </c>
      <c r="S397" s="338" t="s">
        <v>631</v>
      </c>
      <c r="T397" s="338" t="s">
        <v>632</v>
      </c>
    </row>
    <row r="398" spans="1:20" s="179" customFormat="1">
      <c r="B398" s="306" t="s">
        <v>35</v>
      </c>
      <c r="C398" s="306"/>
      <c r="D398" s="229">
        <v>16156</v>
      </c>
      <c r="E398" s="307">
        <v>0.29160000000000003</v>
      </c>
      <c r="F398" s="229">
        <v>19384</v>
      </c>
      <c r="G398" s="307">
        <v>0.3498</v>
      </c>
      <c r="H398" s="229">
        <v>19872</v>
      </c>
      <c r="I398" s="307">
        <v>0.35859999999999997</v>
      </c>
      <c r="J398" s="306"/>
      <c r="L398" s="329" t="s">
        <v>35</v>
      </c>
      <c r="M398" s="229">
        <v>7041</v>
      </c>
      <c r="N398" s="229">
        <v>6378</v>
      </c>
      <c r="O398" s="229">
        <v>2737</v>
      </c>
      <c r="P398" s="229">
        <v>8939</v>
      </c>
      <c r="Q398" s="229">
        <v>10445</v>
      </c>
      <c r="R398" s="229">
        <v>10333</v>
      </c>
      <c r="S398" s="229">
        <v>9539</v>
      </c>
      <c r="T398" s="329">
        <v>55412</v>
      </c>
    </row>
    <row r="399" spans="1:20" s="179" customFormat="1">
      <c r="B399" s="272" t="s">
        <v>23</v>
      </c>
      <c r="C399" s="272"/>
      <c r="D399" s="229">
        <v>58936</v>
      </c>
      <c r="E399" s="166">
        <v>0.30059999999999998</v>
      </c>
      <c r="F399" s="229">
        <v>64666</v>
      </c>
      <c r="G399" s="166">
        <v>0.32979999999999998</v>
      </c>
      <c r="H399" s="229">
        <v>72465</v>
      </c>
      <c r="I399" s="166">
        <v>0.36959999999999998</v>
      </c>
      <c r="J399" s="318"/>
      <c r="L399" s="272" t="s">
        <v>23</v>
      </c>
      <c r="M399" s="321">
        <v>29558</v>
      </c>
      <c r="N399" s="321">
        <v>19615</v>
      </c>
      <c r="O399" s="321">
        <v>9763</v>
      </c>
      <c r="P399" s="321">
        <v>31574</v>
      </c>
      <c r="Q399" s="321">
        <v>33092</v>
      </c>
      <c r="R399" s="321">
        <v>36361</v>
      </c>
      <c r="S399" s="321">
        <v>36104</v>
      </c>
      <c r="T399" s="272">
        <v>196067</v>
      </c>
    </row>
    <row r="400" spans="1:20" s="179" customFormat="1">
      <c r="B400" s="272" t="s">
        <v>22</v>
      </c>
      <c r="C400" s="306"/>
      <c r="D400" s="229">
        <v>28176</v>
      </c>
      <c r="E400" s="166">
        <v>0.30890000000000001</v>
      </c>
      <c r="F400" s="229">
        <v>30467</v>
      </c>
      <c r="G400" s="166">
        <v>0.33400000000000002</v>
      </c>
      <c r="H400" s="229">
        <v>32577</v>
      </c>
      <c r="I400" s="166">
        <v>0.35709999999999997</v>
      </c>
      <c r="J400" s="306"/>
      <c r="L400" s="329" t="s">
        <v>22</v>
      </c>
      <c r="M400" s="229">
        <v>13185</v>
      </c>
      <c r="N400" s="229">
        <v>9548</v>
      </c>
      <c r="O400" s="229">
        <v>5443</v>
      </c>
      <c r="P400" s="229">
        <v>14971</v>
      </c>
      <c r="Q400" s="229">
        <v>15496</v>
      </c>
      <c r="R400" s="229">
        <v>16425</v>
      </c>
      <c r="S400" s="229">
        <v>16152</v>
      </c>
      <c r="T400" s="329">
        <v>91220</v>
      </c>
    </row>
    <row r="401" spans="2:20" s="179" customFormat="1">
      <c r="B401" s="282" t="s">
        <v>32</v>
      </c>
      <c r="C401" s="282">
        <v>1</v>
      </c>
      <c r="D401" s="319">
        <v>36314</v>
      </c>
      <c r="E401" s="284">
        <v>0.31950000000000001</v>
      </c>
      <c r="F401" s="319">
        <v>38497</v>
      </c>
      <c r="G401" s="284">
        <v>0.3387</v>
      </c>
      <c r="H401" s="319">
        <v>38850</v>
      </c>
      <c r="I401" s="284">
        <v>0.34179999999999999</v>
      </c>
      <c r="J401" s="282">
        <v>1</v>
      </c>
      <c r="L401" s="282" t="s">
        <v>32</v>
      </c>
      <c r="M401" s="319">
        <v>17438</v>
      </c>
      <c r="N401" s="319">
        <v>12842</v>
      </c>
      <c r="O401" s="319">
        <v>6034</v>
      </c>
      <c r="P401" s="319">
        <v>19236</v>
      </c>
      <c r="Q401" s="319">
        <v>19261</v>
      </c>
      <c r="R401" s="319">
        <v>19520</v>
      </c>
      <c r="S401" s="319">
        <v>19330</v>
      </c>
      <c r="T401" s="282">
        <v>113661</v>
      </c>
    </row>
    <row r="402" spans="2:20" s="179" customFormat="1">
      <c r="B402" s="306" t="s">
        <v>31</v>
      </c>
      <c r="C402" s="306"/>
      <c r="D402" s="229">
        <v>4640</v>
      </c>
      <c r="E402" s="307">
        <v>0.29110000000000003</v>
      </c>
      <c r="F402" s="229">
        <v>5636</v>
      </c>
      <c r="G402" s="307">
        <v>0.35360000000000003</v>
      </c>
      <c r="H402" s="229">
        <v>5665</v>
      </c>
      <c r="I402" s="307">
        <v>0.35539999999999999</v>
      </c>
      <c r="J402" s="306"/>
      <c r="L402" s="329" t="s">
        <v>31</v>
      </c>
      <c r="M402" s="229">
        <v>2155</v>
      </c>
      <c r="N402" s="229">
        <v>1457</v>
      </c>
      <c r="O402" s="229">
        <v>1028</v>
      </c>
      <c r="P402" s="229">
        <v>3052</v>
      </c>
      <c r="Q402" s="229">
        <v>2584</v>
      </c>
      <c r="R402" s="229">
        <v>2961</v>
      </c>
      <c r="S402" s="229">
        <v>2704</v>
      </c>
      <c r="T402" s="329">
        <v>15941</v>
      </c>
    </row>
    <row r="403" spans="2:20" s="179" customFormat="1">
      <c r="B403" s="306" t="s">
        <v>38</v>
      </c>
      <c r="C403" s="306"/>
      <c r="D403" s="229">
        <v>10707</v>
      </c>
      <c r="E403" s="307">
        <v>0.3019</v>
      </c>
      <c r="F403" s="229">
        <v>12902</v>
      </c>
      <c r="G403" s="307">
        <v>0.36380000000000001</v>
      </c>
      <c r="H403" s="229">
        <v>11851</v>
      </c>
      <c r="I403" s="307">
        <v>0.3342</v>
      </c>
      <c r="J403" s="306"/>
      <c r="L403" s="329" t="s">
        <v>38</v>
      </c>
      <c r="M403" s="229">
        <v>4291</v>
      </c>
      <c r="N403" s="229">
        <v>3895</v>
      </c>
      <c r="O403" s="229">
        <v>2521</v>
      </c>
      <c r="P403" s="229">
        <v>5723</v>
      </c>
      <c r="Q403" s="229">
        <v>7179</v>
      </c>
      <c r="R403" s="229">
        <v>6274</v>
      </c>
      <c r="S403" s="229">
        <v>5577</v>
      </c>
      <c r="T403" s="329">
        <v>35460</v>
      </c>
    </row>
    <row r="404" spans="2:20" s="179" customFormat="1">
      <c r="B404" s="272" t="s">
        <v>33</v>
      </c>
      <c r="C404" s="306"/>
      <c r="D404" s="229">
        <v>62175</v>
      </c>
      <c r="E404" s="166">
        <v>0.32900000000000001</v>
      </c>
      <c r="F404" s="229">
        <v>62140</v>
      </c>
      <c r="G404" s="166">
        <v>0.32890000000000003</v>
      </c>
      <c r="H404" s="229">
        <v>64645</v>
      </c>
      <c r="I404" s="166">
        <v>0.34210000000000002</v>
      </c>
      <c r="J404" s="306"/>
      <c r="L404" s="329" t="s">
        <v>33</v>
      </c>
      <c r="M404" s="229">
        <v>29192</v>
      </c>
      <c r="N404" s="229">
        <v>23440</v>
      </c>
      <c r="O404" s="229">
        <v>9543</v>
      </c>
      <c r="P404" s="229">
        <v>27795</v>
      </c>
      <c r="Q404" s="229">
        <v>34345</v>
      </c>
      <c r="R404" s="229">
        <v>34074</v>
      </c>
      <c r="S404" s="229">
        <v>30571</v>
      </c>
      <c r="T404" s="329">
        <v>188960</v>
      </c>
    </row>
    <row r="405" spans="2:20" s="179" customFormat="1">
      <c r="B405" s="272" t="s">
        <v>26</v>
      </c>
      <c r="C405" s="306"/>
      <c r="D405" s="229">
        <v>19052</v>
      </c>
      <c r="E405" s="166">
        <v>0.30259999999999998</v>
      </c>
      <c r="F405" s="229">
        <v>20063</v>
      </c>
      <c r="G405" s="166">
        <v>0.31869999999999998</v>
      </c>
      <c r="H405" s="229">
        <v>23847</v>
      </c>
      <c r="I405" s="166">
        <v>0.37880000000000003</v>
      </c>
      <c r="J405" s="306"/>
      <c r="L405" s="329" t="s">
        <v>26</v>
      </c>
      <c r="M405" s="229">
        <v>10248</v>
      </c>
      <c r="N405" s="229">
        <v>5014</v>
      </c>
      <c r="O405" s="229">
        <v>3790</v>
      </c>
      <c r="P405" s="229">
        <v>11110</v>
      </c>
      <c r="Q405" s="229">
        <v>8953</v>
      </c>
      <c r="R405" s="229">
        <v>12377</v>
      </c>
      <c r="S405" s="229">
        <v>11470</v>
      </c>
      <c r="T405" s="329">
        <v>62962</v>
      </c>
    </row>
    <row r="406" spans="2:20" s="179" customFormat="1">
      <c r="B406" s="272" t="s">
        <v>36</v>
      </c>
      <c r="C406" s="306"/>
      <c r="D406" s="229">
        <v>53905</v>
      </c>
      <c r="E406" s="166">
        <v>0.39529999999999998</v>
      </c>
      <c r="F406" s="229">
        <v>43302</v>
      </c>
      <c r="G406" s="166">
        <v>0.31759999999999999</v>
      </c>
      <c r="H406" s="229">
        <v>39149</v>
      </c>
      <c r="I406" s="166">
        <v>0.28710000000000002</v>
      </c>
      <c r="J406" s="306"/>
      <c r="L406" s="329" t="s">
        <v>36</v>
      </c>
      <c r="M406" s="229">
        <v>28081</v>
      </c>
      <c r="N406" s="229">
        <v>18344</v>
      </c>
      <c r="O406" s="229">
        <v>7480</v>
      </c>
      <c r="P406" s="229">
        <v>21897</v>
      </c>
      <c r="Q406" s="229">
        <v>21405</v>
      </c>
      <c r="R406" s="229">
        <v>20246</v>
      </c>
      <c r="S406" s="229">
        <v>18903</v>
      </c>
      <c r="T406" s="329">
        <v>136356</v>
      </c>
    </row>
    <row r="407" spans="2:20" s="179" customFormat="1">
      <c r="B407" s="272" t="s">
        <v>18</v>
      </c>
      <c r="C407" s="306"/>
      <c r="D407" s="229">
        <v>5971</v>
      </c>
      <c r="E407" s="166">
        <v>0.26179999999999998</v>
      </c>
      <c r="F407" s="229">
        <v>8349</v>
      </c>
      <c r="G407" s="166">
        <v>0.36599999999999999</v>
      </c>
      <c r="H407" s="229">
        <v>8491</v>
      </c>
      <c r="I407" s="166">
        <v>0.37219999999999998</v>
      </c>
      <c r="J407" s="306"/>
      <c r="L407" s="329" t="s">
        <v>18</v>
      </c>
      <c r="M407" s="229">
        <v>3589</v>
      </c>
      <c r="N407" s="229">
        <v>1358</v>
      </c>
      <c r="O407" s="229">
        <v>1024</v>
      </c>
      <c r="P407" s="229">
        <v>3638</v>
      </c>
      <c r="Q407" s="229">
        <v>4711</v>
      </c>
      <c r="R407" s="229">
        <v>3849</v>
      </c>
      <c r="S407" s="229">
        <v>4642</v>
      </c>
      <c r="T407" s="329">
        <v>22811</v>
      </c>
    </row>
    <row r="408" spans="2:20" s="179" customFormat="1">
      <c r="B408" s="306" t="s">
        <v>29</v>
      </c>
      <c r="C408" s="306"/>
      <c r="D408" s="229">
        <v>25727</v>
      </c>
      <c r="E408" s="307">
        <v>0.33</v>
      </c>
      <c r="F408" s="229">
        <v>25465</v>
      </c>
      <c r="G408" s="307">
        <v>0.3266</v>
      </c>
      <c r="H408" s="229">
        <v>26775</v>
      </c>
      <c r="I408" s="307">
        <v>0.34339999999999998</v>
      </c>
      <c r="J408" s="306"/>
      <c r="L408" s="329" t="s">
        <v>29</v>
      </c>
      <c r="M408" s="229">
        <v>9802</v>
      </c>
      <c r="N408" s="229">
        <v>10949</v>
      </c>
      <c r="O408" s="229">
        <v>4976</v>
      </c>
      <c r="P408" s="229">
        <v>12614</v>
      </c>
      <c r="Q408" s="229">
        <v>12851</v>
      </c>
      <c r="R408" s="229">
        <v>13135</v>
      </c>
      <c r="S408" s="229">
        <v>13640</v>
      </c>
      <c r="T408" s="329">
        <v>77967</v>
      </c>
    </row>
    <row r="409" spans="2:20" s="179" customFormat="1">
      <c r="B409" s="306" t="s">
        <v>25</v>
      </c>
      <c r="C409" s="306"/>
      <c r="D409" s="229">
        <v>56466</v>
      </c>
      <c r="E409" s="307">
        <v>0.31740000000000002</v>
      </c>
      <c r="F409" s="229">
        <v>57469</v>
      </c>
      <c r="G409" s="307">
        <v>0.32300000000000001</v>
      </c>
      <c r="H409" s="229">
        <v>63991</v>
      </c>
      <c r="I409" s="307">
        <v>0.35959999999999998</v>
      </c>
      <c r="J409" s="306"/>
      <c r="L409" s="329" t="s">
        <v>25</v>
      </c>
      <c r="M409" s="229">
        <v>28118</v>
      </c>
      <c r="N409" s="229">
        <v>18913</v>
      </c>
      <c r="O409" s="229">
        <v>9435</v>
      </c>
      <c r="P409" s="229">
        <v>29208</v>
      </c>
      <c r="Q409" s="229">
        <v>28261</v>
      </c>
      <c r="R409" s="229">
        <v>33131</v>
      </c>
      <c r="S409" s="229">
        <v>30860</v>
      </c>
      <c r="T409" s="329">
        <v>177926</v>
      </c>
    </row>
    <row r="410" spans="2:20" s="179" customFormat="1">
      <c r="B410" s="272" t="s">
        <v>24</v>
      </c>
      <c r="C410" s="306"/>
      <c r="D410" s="229">
        <v>36043</v>
      </c>
      <c r="E410" s="166">
        <v>0.27839999999999998</v>
      </c>
      <c r="F410" s="229">
        <v>45883</v>
      </c>
      <c r="G410" s="166">
        <v>0.35439999999999999</v>
      </c>
      <c r="H410" s="229">
        <v>47552</v>
      </c>
      <c r="I410" s="166">
        <v>0.36730000000000002</v>
      </c>
      <c r="J410" s="306"/>
      <c r="L410" s="329" t="s">
        <v>24</v>
      </c>
      <c r="M410" s="229">
        <v>17964</v>
      </c>
      <c r="N410" s="229">
        <v>12358</v>
      </c>
      <c r="O410" s="229">
        <v>5721</v>
      </c>
      <c r="P410" s="229">
        <v>23814</v>
      </c>
      <c r="Q410" s="229">
        <v>22069</v>
      </c>
      <c r="R410" s="229">
        <v>22137</v>
      </c>
      <c r="S410" s="229">
        <v>25415</v>
      </c>
      <c r="T410" s="329">
        <v>129478</v>
      </c>
    </row>
    <row r="411" spans="2:20" s="179" customFormat="1">
      <c r="B411" s="306" t="s">
        <v>19</v>
      </c>
      <c r="C411" s="306"/>
      <c r="D411" s="229">
        <v>28636</v>
      </c>
      <c r="E411" s="307">
        <v>0.28029999999999999</v>
      </c>
      <c r="F411" s="229">
        <v>35735</v>
      </c>
      <c r="G411" s="307">
        <v>0.3498</v>
      </c>
      <c r="H411" s="229">
        <v>37796</v>
      </c>
      <c r="I411" s="307">
        <v>0.36990000000000001</v>
      </c>
      <c r="J411" s="306"/>
      <c r="L411" s="329" t="s">
        <v>19</v>
      </c>
      <c r="M411" s="229">
        <v>14239</v>
      </c>
      <c r="N411" s="229">
        <v>10241</v>
      </c>
      <c r="O411" s="229">
        <v>4156</v>
      </c>
      <c r="P411" s="229">
        <v>16502</v>
      </c>
      <c r="Q411" s="229">
        <v>19233</v>
      </c>
      <c r="R411" s="229">
        <v>17671</v>
      </c>
      <c r="S411" s="229">
        <v>20125</v>
      </c>
      <c r="T411" s="329">
        <v>102167</v>
      </c>
    </row>
    <row r="412" spans="2:20" s="179" customFormat="1">
      <c r="B412" s="306" t="s">
        <v>30</v>
      </c>
      <c r="C412" s="306"/>
      <c r="D412" s="229">
        <v>50386</v>
      </c>
      <c r="E412" s="307">
        <v>0.34379999999999999</v>
      </c>
      <c r="F412" s="229">
        <v>49841</v>
      </c>
      <c r="G412" s="307">
        <v>0.34010000000000001</v>
      </c>
      <c r="H412" s="229">
        <v>46313</v>
      </c>
      <c r="I412" s="307">
        <v>0.316</v>
      </c>
      <c r="J412" s="306"/>
      <c r="L412" s="329" t="s">
        <v>30</v>
      </c>
      <c r="M412" s="229">
        <v>26611</v>
      </c>
      <c r="N412" s="229">
        <v>16349</v>
      </c>
      <c r="O412" s="229">
        <v>7426</v>
      </c>
      <c r="P412" s="229">
        <v>24606</v>
      </c>
      <c r="Q412" s="229">
        <v>25235</v>
      </c>
      <c r="R412" s="229">
        <v>23858</v>
      </c>
      <c r="S412" s="229">
        <v>22455</v>
      </c>
      <c r="T412" s="329">
        <v>146540</v>
      </c>
    </row>
    <row r="413" spans="2:20" s="179" customFormat="1">
      <c r="B413" s="272" t="s">
        <v>37</v>
      </c>
      <c r="C413" s="272"/>
      <c r="D413" s="321">
        <v>39400</v>
      </c>
      <c r="E413" s="166">
        <v>0.33200000000000002</v>
      </c>
      <c r="F413" s="321">
        <v>37002</v>
      </c>
      <c r="G413" s="166">
        <v>0.31180000000000002</v>
      </c>
      <c r="H413" s="321">
        <v>42259</v>
      </c>
      <c r="I413" s="166">
        <v>0.35610000000000003</v>
      </c>
      <c r="J413" s="272"/>
      <c r="L413" s="329" t="s">
        <v>37</v>
      </c>
      <c r="M413" s="229">
        <v>19071</v>
      </c>
      <c r="N413" s="229">
        <v>14532</v>
      </c>
      <c r="O413" s="229">
        <v>5797</v>
      </c>
      <c r="P413" s="229">
        <v>17883</v>
      </c>
      <c r="Q413" s="229">
        <v>19119</v>
      </c>
      <c r="R413" s="229">
        <v>22793</v>
      </c>
      <c r="S413" s="229">
        <v>19466</v>
      </c>
      <c r="T413" s="329">
        <v>118661</v>
      </c>
    </row>
    <row r="414" spans="2:20" s="179" customFormat="1">
      <c r="B414" s="272" t="s">
        <v>34</v>
      </c>
      <c r="C414" s="306"/>
      <c r="D414" s="229">
        <v>4409</v>
      </c>
      <c r="E414" s="166">
        <v>0.34050000000000002</v>
      </c>
      <c r="F414" s="229">
        <v>4045</v>
      </c>
      <c r="G414" s="166">
        <v>0.31240000000000001</v>
      </c>
      <c r="H414" s="229">
        <v>4494</v>
      </c>
      <c r="I414" s="166">
        <v>0.34710000000000002</v>
      </c>
      <c r="J414" s="306"/>
      <c r="L414" s="329" t="s">
        <v>34</v>
      </c>
      <c r="M414" s="229">
        <v>1327</v>
      </c>
      <c r="N414" s="229">
        <v>2192</v>
      </c>
      <c r="O414" s="329">
        <v>890</v>
      </c>
      <c r="P414" s="229">
        <v>1785</v>
      </c>
      <c r="Q414" s="229">
        <v>2260</v>
      </c>
      <c r="R414" s="229">
        <v>2030</v>
      </c>
      <c r="S414" s="229">
        <v>2464</v>
      </c>
      <c r="T414" s="329">
        <v>12948</v>
      </c>
    </row>
    <row r="415" spans="2:20" s="179" customFormat="1">
      <c r="B415" s="272" t="s">
        <v>20</v>
      </c>
      <c r="C415" s="306"/>
      <c r="D415" s="229">
        <v>20000</v>
      </c>
      <c r="E415" s="166">
        <v>0.2858</v>
      </c>
      <c r="F415" s="229">
        <v>23739</v>
      </c>
      <c r="G415" s="166">
        <v>0.33929999999999999</v>
      </c>
      <c r="H415" s="229">
        <v>26234</v>
      </c>
      <c r="I415" s="166">
        <v>0.37490000000000001</v>
      </c>
      <c r="J415" s="306"/>
      <c r="L415" s="329" t="s">
        <v>20</v>
      </c>
      <c r="M415" s="229">
        <v>7724</v>
      </c>
      <c r="N415" s="229">
        <v>7743</v>
      </c>
      <c r="O415" s="229">
        <v>4533</v>
      </c>
      <c r="P415" s="229">
        <v>11299</v>
      </c>
      <c r="Q415" s="229">
        <v>12440</v>
      </c>
      <c r="R415" s="229">
        <v>12553</v>
      </c>
      <c r="S415" s="229">
        <v>13681</v>
      </c>
      <c r="T415" s="329">
        <v>69973</v>
      </c>
    </row>
    <row r="416" spans="2:20" s="179" customFormat="1">
      <c r="B416" s="272" t="s">
        <v>21</v>
      </c>
      <c r="C416" s="306"/>
      <c r="D416" s="229">
        <v>7191</v>
      </c>
      <c r="E416" s="166">
        <v>0.26440000000000002</v>
      </c>
      <c r="F416" s="229">
        <v>9909</v>
      </c>
      <c r="G416" s="166">
        <v>0.3644</v>
      </c>
      <c r="H416" s="229">
        <v>10095</v>
      </c>
      <c r="I416" s="166">
        <v>0.37119999999999997</v>
      </c>
      <c r="J416" s="306"/>
      <c r="L416" s="329" t="s">
        <v>21</v>
      </c>
      <c r="M416" s="229">
        <v>3281</v>
      </c>
      <c r="N416" s="229">
        <v>2780</v>
      </c>
      <c r="O416" s="229">
        <v>1130</v>
      </c>
      <c r="P416" s="229">
        <v>3930</v>
      </c>
      <c r="Q416" s="229">
        <v>5979</v>
      </c>
      <c r="R416" s="229">
        <v>4697</v>
      </c>
      <c r="S416" s="229">
        <v>5398</v>
      </c>
      <c r="T416" s="329">
        <v>27195</v>
      </c>
    </row>
    <row r="417" spans="1:20" s="179" customFormat="1">
      <c r="B417" s="272" t="s">
        <v>28</v>
      </c>
      <c r="C417" s="306"/>
      <c r="D417" s="229">
        <v>42413</v>
      </c>
      <c r="E417" s="166">
        <v>0.32690000000000002</v>
      </c>
      <c r="F417" s="229">
        <v>41993</v>
      </c>
      <c r="G417" s="166">
        <v>0.3236</v>
      </c>
      <c r="H417" s="229">
        <v>45354</v>
      </c>
      <c r="I417" s="166">
        <v>0.34949999999999998</v>
      </c>
      <c r="J417" s="306"/>
      <c r="L417" s="329" t="s">
        <v>28</v>
      </c>
      <c r="M417" s="229">
        <v>19994</v>
      </c>
      <c r="N417" s="229">
        <v>15153</v>
      </c>
      <c r="O417" s="229">
        <v>7266</v>
      </c>
      <c r="P417" s="229">
        <v>21034</v>
      </c>
      <c r="Q417" s="229">
        <v>20959</v>
      </c>
      <c r="R417" s="229">
        <v>23715</v>
      </c>
      <c r="S417" s="229">
        <v>21639</v>
      </c>
      <c r="T417" s="329">
        <v>129760</v>
      </c>
    </row>
    <row r="418" spans="1:20" s="179" customFormat="1">
      <c r="B418" s="306" t="s">
        <v>27</v>
      </c>
      <c r="C418" s="306"/>
      <c r="D418" s="229">
        <v>6641</v>
      </c>
      <c r="E418" s="307">
        <v>0.32700000000000001</v>
      </c>
      <c r="F418" s="229">
        <v>5786</v>
      </c>
      <c r="G418" s="307">
        <v>0.28489999999999999</v>
      </c>
      <c r="H418" s="229">
        <v>7879</v>
      </c>
      <c r="I418" s="307">
        <v>0.38800000000000001</v>
      </c>
      <c r="J418" s="306"/>
      <c r="L418" s="329" t="s">
        <v>27</v>
      </c>
      <c r="M418" s="229">
        <v>3710</v>
      </c>
      <c r="N418" s="229">
        <v>1393</v>
      </c>
      <c r="O418" s="229">
        <v>1538</v>
      </c>
      <c r="P418" s="229">
        <v>2582</v>
      </c>
      <c r="Q418" s="229">
        <v>3204</v>
      </c>
      <c r="R418" s="229">
        <v>4050</v>
      </c>
      <c r="S418" s="229">
        <v>3829</v>
      </c>
      <c r="T418" s="329">
        <v>20306</v>
      </c>
    </row>
    <row r="419" spans="1:20" s="179" customFormat="1">
      <c r="B419" s="306" t="s">
        <v>53</v>
      </c>
      <c r="C419" s="306"/>
      <c r="D419" s="320">
        <v>613344</v>
      </c>
      <c r="E419" s="307">
        <v>0.3175</v>
      </c>
      <c r="F419" s="320">
        <v>642273</v>
      </c>
      <c r="G419" s="307">
        <v>0.33250000000000002</v>
      </c>
      <c r="H419" s="320">
        <v>676154</v>
      </c>
      <c r="I419" s="307">
        <v>0.35</v>
      </c>
      <c r="J419" s="306"/>
      <c r="L419" s="329" t="s">
        <v>53</v>
      </c>
      <c r="M419" s="229">
        <v>296619</v>
      </c>
      <c r="N419" s="229">
        <v>214494</v>
      </c>
      <c r="O419" s="229">
        <v>102231</v>
      </c>
      <c r="P419" s="229">
        <v>313192</v>
      </c>
      <c r="Q419" s="229">
        <v>329081</v>
      </c>
      <c r="R419" s="229">
        <v>342190</v>
      </c>
      <c r="S419" s="229">
        <v>333964</v>
      </c>
      <c r="T419" s="329">
        <v>1931771</v>
      </c>
    </row>
    <row r="420" spans="1:20" s="306" customFormat="1">
      <c r="D420" s="307"/>
      <c r="E420" s="329"/>
      <c r="F420" s="307"/>
      <c r="G420" s="329"/>
      <c r="H420" s="307"/>
      <c r="I420" s="329"/>
    </row>
    <row r="421" spans="1:20" s="179" customFormat="1">
      <c r="A421" s="433" t="s">
        <v>467</v>
      </c>
      <c r="B421" s="433"/>
      <c r="C421" s="433"/>
      <c r="D421" s="433"/>
      <c r="E421" s="433"/>
      <c r="F421" s="433"/>
      <c r="G421" s="433"/>
      <c r="H421" s="433"/>
      <c r="I421" s="433"/>
      <c r="J421" s="153"/>
    </row>
    <row r="422" spans="1:20" s="179" customFormat="1" ht="15" customHeight="1">
      <c r="A422" s="434" t="s">
        <v>530</v>
      </c>
      <c r="B422" s="432"/>
      <c r="C422" s="432"/>
      <c r="D422" s="432"/>
      <c r="E422" s="432"/>
      <c r="F422" s="432"/>
      <c r="G422" s="432"/>
      <c r="H422" s="432"/>
      <c r="I422" s="432"/>
      <c r="J422" s="235"/>
    </row>
    <row r="423" spans="1:20" s="179" customFormat="1"/>
    <row r="424" spans="1:20" s="306" customFormat="1"/>
    <row r="425" spans="1:20" s="70" customFormat="1">
      <c r="A425" s="431" t="s">
        <v>447</v>
      </c>
      <c r="B425" s="431"/>
      <c r="C425" s="431"/>
      <c r="D425" s="431"/>
      <c r="E425" s="431"/>
      <c r="F425" s="431"/>
      <c r="G425" s="431"/>
      <c r="H425" s="431"/>
      <c r="I425" s="431"/>
      <c r="J425" s="152"/>
    </row>
    <row r="427" spans="1:20" ht="36">
      <c r="A427" s="179"/>
      <c r="B427" s="179"/>
      <c r="C427" s="253" t="s">
        <v>370</v>
      </c>
      <c r="D427" s="179"/>
    </row>
    <row r="428" spans="1:20">
      <c r="A428" s="179">
        <v>1</v>
      </c>
      <c r="B428" s="179" t="s">
        <v>296</v>
      </c>
      <c r="C428" s="229">
        <v>22669</v>
      </c>
      <c r="D428" s="179"/>
    </row>
    <row r="429" spans="1:20">
      <c r="A429" s="179">
        <v>2</v>
      </c>
      <c r="B429" s="179" t="s">
        <v>297</v>
      </c>
      <c r="C429" s="229">
        <v>15082</v>
      </c>
      <c r="D429" s="179"/>
    </row>
    <row r="430" spans="1:20">
      <c r="A430" s="179">
        <v>3</v>
      </c>
      <c r="B430" s="179" t="s">
        <v>304</v>
      </c>
      <c r="C430" s="229">
        <v>13453</v>
      </c>
      <c r="D430" s="179"/>
    </row>
    <row r="431" spans="1:20">
      <c r="A431" s="179">
        <v>4</v>
      </c>
      <c r="B431" s="179" t="s">
        <v>323</v>
      </c>
      <c r="C431" s="229">
        <v>8517</v>
      </c>
      <c r="D431" s="179"/>
    </row>
    <row r="432" spans="1:20" s="179" customFormat="1">
      <c r="A432" s="179">
        <v>5</v>
      </c>
      <c r="B432" s="179" t="s">
        <v>314</v>
      </c>
      <c r="C432" s="229">
        <v>8457</v>
      </c>
    </row>
    <row r="433" spans="1:9" s="306" customFormat="1">
      <c r="A433" s="306">
        <v>6</v>
      </c>
      <c r="B433" s="306" t="s">
        <v>321</v>
      </c>
      <c r="C433" s="399">
        <v>5847</v>
      </c>
      <c r="E433" s="307"/>
      <c r="G433" s="307"/>
      <c r="I433" s="229"/>
    </row>
    <row r="434" spans="1:9" s="306" customFormat="1">
      <c r="A434" s="306">
        <v>7</v>
      </c>
      <c r="B434" s="306" t="s">
        <v>311</v>
      </c>
      <c r="C434" s="399">
        <v>3910</v>
      </c>
      <c r="E434" s="307"/>
      <c r="G434" s="307"/>
      <c r="I434" s="229"/>
    </row>
    <row r="435" spans="1:9" s="306" customFormat="1">
      <c r="A435" s="306">
        <v>8</v>
      </c>
      <c r="B435" s="306" t="s">
        <v>305</v>
      </c>
      <c r="C435" s="399">
        <v>3315</v>
      </c>
      <c r="E435" s="307"/>
      <c r="G435" s="307"/>
      <c r="I435" s="229"/>
    </row>
    <row r="436" spans="1:9" s="306" customFormat="1">
      <c r="A436" s="306">
        <v>9</v>
      </c>
      <c r="B436" s="306" t="s">
        <v>303</v>
      </c>
      <c r="C436" s="399">
        <v>2963</v>
      </c>
      <c r="E436" s="307"/>
      <c r="G436" s="307"/>
      <c r="I436" s="229"/>
    </row>
    <row r="437" spans="1:9" s="306" customFormat="1">
      <c r="A437" s="306">
        <v>10</v>
      </c>
      <c r="B437" s="306" t="s">
        <v>307</v>
      </c>
      <c r="C437" s="399">
        <v>2813</v>
      </c>
      <c r="E437" s="307"/>
      <c r="G437" s="307"/>
      <c r="I437" s="229"/>
    </row>
    <row r="438" spans="1:9" s="306" customFormat="1">
      <c r="A438" s="306">
        <v>11</v>
      </c>
      <c r="B438" s="306" t="s">
        <v>301</v>
      </c>
      <c r="C438" s="399">
        <v>2682</v>
      </c>
      <c r="E438" s="307"/>
      <c r="G438" s="307"/>
      <c r="I438" s="229"/>
    </row>
    <row r="439" spans="1:9" s="306" customFormat="1">
      <c r="A439" s="306">
        <v>12</v>
      </c>
      <c r="B439" s="306" t="s">
        <v>315</v>
      </c>
      <c r="C439" s="399">
        <v>2310</v>
      </c>
      <c r="E439" s="307"/>
      <c r="G439" s="307"/>
      <c r="I439" s="229"/>
    </row>
    <row r="440" spans="1:9" s="306" customFormat="1">
      <c r="A440" s="306">
        <v>13</v>
      </c>
      <c r="B440" s="306" t="s">
        <v>294</v>
      </c>
      <c r="C440" s="399">
        <v>2286</v>
      </c>
      <c r="E440" s="307"/>
      <c r="G440" s="307"/>
      <c r="I440" s="229"/>
    </row>
    <row r="441" spans="1:9" s="306" customFormat="1">
      <c r="A441" s="306">
        <v>14</v>
      </c>
      <c r="B441" s="306" t="s">
        <v>322</v>
      </c>
      <c r="C441" s="399">
        <v>2043</v>
      </c>
      <c r="E441" s="307"/>
      <c r="G441" s="307"/>
      <c r="I441" s="229"/>
    </row>
    <row r="442" spans="1:9" s="306" customFormat="1">
      <c r="A442" s="306">
        <v>15</v>
      </c>
      <c r="B442" s="306" t="s">
        <v>325</v>
      </c>
      <c r="C442" s="399">
        <v>1787</v>
      </c>
      <c r="E442" s="307"/>
      <c r="G442" s="307"/>
      <c r="I442" s="229"/>
    </row>
    <row r="443" spans="1:9" s="306" customFormat="1">
      <c r="A443" s="306">
        <v>16</v>
      </c>
      <c r="B443" s="306" t="s">
        <v>291</v>
      </c>
      <c r="C443" s="399">
        <v>1761</v>
      </c>
      <c r="E443" s="307"/>
      <c r="G443" s="307"/>
      <c r="I443" s="229"/>
    </row>
    <row r="444" spans="1:9" s="306" customFormat="1">
      <c r="A444" s="306">
        <v>17</v>
      </c>
      <c r="B444" s="306" t="s">
        <v>316</v>
      </c>
      <c r="C444" s="399">
        <v>1702</v>
      </c>
      <c r="E444" s="307"/>
      <c r="G444" s="307"/>
      <c r="I444" s="229"/>
    </row>
    <row r="445" spans="1:9" s="306" customFormat="1">
      <c r="A445" s="306">
        <v>18</v>
      </c>
      <c r="B445" s="306" t="s">
        <v>306</v>
      </c>
      <c r="C445" s="399">
        <v>1601</v>
      </c>
      <c r="E445" s="307"/>
      <c r="G445" s="307"/>
      <c r="I445" s="229"/>
    </row>
    <row r="446" spans="1:9" s="306" customFormat="1">
      <c r="A446" s="306">
        <v>19</v>
      </c>
      <c r="B446" s="306" t="s">
        <v>318</v>
      </c>
      <c r="C446" s="399">
        <v>1388</v>
      </c>
      <c r="E446" s="307"/>
      <c r="G446" s="307"/>
      <c r="I446" s="229"/>
    </row>
    <row r="447" spans="1:9" s="306" customFormat="1">
      <c r="A447" s="306">
        <v>20</v>
      </c>
      <c r="B447" s="306" t="s">
        <v>293</v>
      </c>
      <c r="C447" s="399">
        <v>1323</v>
      </c>
      <c r="E447" s="307"/>
      <c r="G447" s="307"/>
      <c r="I447" s="229"/>
    </row>
    <row r="448" spans="1:9" s="306" customFormat="1">
      <c r="C448" s="307"/>
      <c r="E448" s="307"/>
      <c r="G448" s="307"/>
      <c r="I448" s="229"/>
    </row>
    <row r="449" spans="1:10">
      <c r="A449" s="433" t="s">
        <v>633</v>
      </c>
      <c r="B449" s="433"/>
      <c r="C449" s="433"/>
      <c r="D449" s="433"/>
      <c r="E449" s="433"/>
      <c r="F449" s="433"/>
      <c r="G449" s="433"/>
      <c r="H449" s="433"/>
      <c r="I449" s="433"/>
      <c r="J449" s="153"/>
    </row>
    <row r="450" spans="1:10" ht="15" customHeight="1">
      <c r="A450" s="432" t="s">
        <v>68</v>
      </c>
      <c r="B450" s="432"/>
      <c r="C450" s="432"/>
      <c r="D450" s="432"/>
      <c r="E450" s="432"/>
      <c r="F450" s="432"/>
      <c r="G450" s="432"/>
      <c r="H450" s="432"/>
      <c r="I450" s="432"/>
      <c r="J450" s="201"/>
    </row>
    <row r="452" spans="1:10" s="70" customFormat="1">
      <c r="A452" s="431" t="s">
        <v>69</v>
      </c>
      <c r="B452" s="431"/>
      <c r="C452" s="431"/>
      <c r="D452" s="431"/>
      <c r="E452" s="431"/>
      <c r="F452" s="431"/>
      <c r="G452" s="431"/>
      <c r="H452" s="431"/>
      <c r="I452" s="431"/>
      <c r="J452" s="152"/>
    </row>
    <row r="454" spans="1:10">
      <c r="A454" s="179"/>
      <c r="B454" t="s">
        <v>70</v>
      </c>
      <c r="C454" t="s">
        <v>385</v>
      </c>
      <c r="D454" t="s">
        <v>71</v>
      </c>
      <c r="E454" t="s">
        <v>72</v>
      </c>
      <c r="F454" t="s">
        <v>73</v>
      </c>
      <c r="G454" t="s">
        <v>540</v>
      </c>
      <c r="H454" s="179"/>
      <c r="I454" s="179"/>
      <c r="J454" s="179"/>
    </row>
    <row r="455" spans="1:10">
      <c r="A455" s="179"/>
      <c r="B455" s="329" t="s">
        <v>18</v>
      </c>
      <c r="C455" s="329"/>
      <c r="D455" s="329">
        <v>310</v>
      </c>
      <c r="E455" s="329">
        <v>11</v>
      </c>
      <c r="F455" s="329">
        <v>321</v>
      </c>
      <c r="G455" s="329"/>
      <c r="H455" s="179"/>
      <c r="I455" s="179"/>
      <c r="J455" s="179"/>
    </row>
    <row r="456" spans="1:10">
      <c r="A456" s="179"/>
      <c r="B456" s="329" t="s">
        <v>21</v>
      </c>
      <c r="C456" s="329"/>
      <c r="D456" s="329">
        <v>536</v>
      </c>
      <c r="E456" s="329">
        <v>45</v>
      </c>
      <c r="F456" s="329">
        <v>581</v>
      </c>
      <c r="G456" s="329"/>
      <c r="H456" s="179"/>
      <c r="I456" s="179"/>
      <c r="J456" s="179"/>
    </row>
    <row r="457" spans="1:10">
      <c r="B457" s="329" t="s">
        <v>34</v>
      </c>
      <c r="C457" s="329"/>
      <c r="D457" s="329">
        <v>595</v>
      </c>
      <c r="E457" s="329">
        <v>83</v>
      </c>
      <c r="F457" s="329">
        <v>678</v>
      </c>
      <c r="G457" s="329"/>
    </row>
    <row r="458" spans="1:10">
      <c r="B458" s="329" t="s">
        <v>31</v>
      </c>
      <c r="C458" s="329"/>
      <c r="D458" s="329">
        <v>606</v>
      </c>
      <c r="E458" s="329">
        <v>107</v>
      </c>
      <c r="F458" s="329">
        <v>713</v>
      </c>
      <c r="G458" s="329"/>
    </row>
    <row r="459" spans="1:10">
      <c r="B459" s="329" t="s">
        <v>27</v>
      </c>
      <c r="C459" s="329"/>
      <c r="D459" s="329">
        <v>665</v>
      </c>
      <c r="E459" s="329">
        <v>42</v>
      </c>
      <c r="F459" s="329">
        <v>707</v>
      </c>
      <c r="G459" s="329"/>
    </row>
    <row r="460" spans="1:10">
      <c r="B460" s="329" t="s">
        <v>20</v>
      </c>
      <c r="C460" s="329"/>
      <c r="D460" s="329">
        <v>781</v>
      </c>
      <c r="E460" s="329">
        <v>55</v>
      </c>
      <c r="F460" s="329">
        <v>836</v>
      </c>
      <c r="G460" s="329"/>
    </row>
    <row r="461" spans="1:10">
      <c r="B461" s="329" t="s">
        <v>19</v>
      </c>
      <c r="C461" s="329"/>
      <c r="D461" s="329">
        <v>1140</v>
      </c>
      <c r="E461" s="329">
        <v>70</v>
      </c>
      <c r="F461" s="329">
        <v>1210</v>
      </c>
      <c r="G461" s="329"/>
    </row>
    <row r="462" spans="1:10">
      <c r="B462" s="329" t="s">
        <v>29</v>
      </c>
      <c r="C462" s="329"/>
      <c r="D462" s="329">
        <v>1362</v>
      </c>
      <c r="E462" s="329">
        <v>312</v>
      </c>
      <c r="F462" s="329">
        <v>1674</v>
      </c>
      <c r="G462" s="329"/>
    </row>
    <row r="463" spans="1:10">
      <c r="B463" s="329" t="s">
        <v>24</v>
      </c>
      <c r="C463" s="329"/>
      <c r="D463" s="329">
        <v>1556</v>
      </c>
      <c r="E463" s="329">
        <v>157</v>
      </c>
      <c r="F463" s="329">
        <v>1713</v>
      </c>
      <c r="G463" s="329"/>
    </row>
    <row r="464" spans="1:10">
      <c r="B464" s="329" t="s">
        <v>22</v>
      </c>
      <c r="C464" s="329"/>
      <c r="D464" s="329">
        <v>1592</v>
      </c>
      <c r="E464" s="329">
        <v>204</v>
      </c>
      <c r="F464" s="329">
        <v>1796</v>
      </c>
      <c r="G464" s="329"/>
    </row>
    <row r="465" spans="1:10">
      <c r="B465" s="329" t="s">
        <v>26</v>
      </c>
      <c r="C465" s="329"/>
      <c r="D465" s="329">
        <v>1626</v>
      </c>
      <c r="E465" s="329">
        <v>261</v>
      </c>
      <c r="F465" s="272">
        <v>1887</v>
      </c>
      <c r="G465" s="329"/>
    </row>
    <row r="466" spans="1:10">
      <c r="B466" s="329" t="s">
        <v>23</v>
      </c>
      <c r="C466" s="329"/>
      <c r="D466" s="329">
        <v>1673</v>
      </c>
      <c r="E466" s="329">
        <v>157</v>
      </c>
      <c r="F466" s="329">
        <v>1830</v>
      </c>
      <c r="G466" s="329"/>
    </row>
    <row r="467" spans="1:10">
      <c r="B467" s="329" t="s">
        <v>38</v>
      </c>
      <c r="C467" s="329"/>
      <c r="D467" s="329">
        <v>1694</v>
      </c>
      <c r="E467" s="329">
        <v>239</v>
      </c>
      <c r="F467" s="329">
        <v>1933</v>
      </c>
      <c r="G467" s="329"/>
    </row>
    <row r="468" spans="1:10">
      <c r="B468" s="329" t="s">
        <v>35</v>
      </c>
      <c r="C468" s="282"/>
      <c r="D468" s="329">
        <v>1739</v>
      </c>
      <c r="E468" s="329">
        <v>232</v>
      </c>
      <c r="F468" s="329">
        <v>1971</v>
      </c>
      <c r="G468" s="282"/>
    </row>
    <row r="469" spans="1:10">
      <c r="B469" s="329" t="s">
        <v>28</v>
      </c>
      <c r="C469" s="329"/>
      <c r="D469" s="329">
        <v>1982</v>
      </c>
      <c r="E469" s="329">
        <v>243</v>
      </c>
      <c r="F469" s="329">
        <v>2225</v>
      </c>
      <c r="G469" s="329"/>
    </row>
    <row r="470" spans="1:10">
      <c r="B470" s="329" t="s">
        <v>37</v>
      </c>
      <c r="C470" s="329"/>
      <c r="D470" s="329">
        <v>2317</v>
      </c>
      <c r="E470" s="329">
        <v>196</v>
      </c>
      <c r="F470" s="329">
        <v>2513</v>
      </c>
      <c r="G470" s="329"/>
    </row>
    <row r="471" spans="1:10">
      <c r="B471" s="329" t="s">
        <v>30</v>
      </c>
      <c r="C471" s="329"/>
      <c r="D471" s="329">
        <v>2446</v>
      </c>
      <c r="E471" s="329">
        <v>297</v>
      </c>
      <c r="F471" s="329">
        <v>2743</v>
      </c>
      <c r="G471" s="329"/>
    </row>
    <row r="472" spans="1:10">
      <c r="B472" s="329" t="s">
        <v>36</v>
      </c>
      <c r="C472" s="329"/>
      <c r="D472" s="329">
        <v>2869</v>
      </c>
      <c r="E472" s="329">
        <v>251</v>
      </c>
      <c r="F472" s="329">
        <v>3120</v>
      </c>
      <c r="G472" s="329"/>
    </row>
    <row r="473" spans="1:10">
      <c r="A473" s="179"/>
      <c r="B473" s="329" t="s">
        <v>25</v>
      </c>
      <c r="C473" s="329"/>
      <c r="D473" s="329">
        <v>2937</v>
      </c>
      <c r="E473" s="329">
        <v>186</v>
      </c>
      <c r="F473" s="329">
        <v>3123</v>
      </c>
      <c r="G473" s="329"/>
      <c r="H473" s="179"/>
      <c r="I473" s="179"/>
      <c r="J473" s="179"/>
    </row>
    <row r="474" spans="1:10">
      <c r="A474" s="179"/>
      <c r="B474" s="329" t="s">
        <v>33</v>
      </c>
      <c r="C474" s="329"/>
      <c r="D474" s="329">
        <v>4144</v>
      </c>
      <c r="E474" s="329">
        <v>752</v>
      </c>
      <c r="F474" s="329">
        <v>4896</v>
      </c>
      <c r="G474" s="329"/>
      <c r="H474" s="179"/>
      <c r="I474" s="179"/>
      <c r="J474" s="179"/>
    </row>
    <row r="475" spans="1:10">
      <c r="A475" s="179"/>
      <c r="B475" s="282" t="s">
        <v>32</v>
      </c>
      <c r="C475" s="282">
        <v>4600</v>
      </c>
      <c r="D475" s="282">
        <v>4600</v>
      </c>
      <c r="E475" s="282">
        <v>542</v>
      </c>
      <c r="F475" s="282">
        <v>5142</v>
      </c>
      <c r="G475" s="282">
        <v>5142</v>
      </c>
      <c r="H475" s="179"/>
      <c r="I475" s="179"/>
      <c r="J475" s="179"/>
    </row>
    <row r="476" spans="1:10">
      <c r="B476" s="329"/>
      <c r="C476" s="329"/>
      <c r="D476" s="329"/>
      <c r="E476" s="329"/>
      <c r="F476" s="329"/>
      <c r="G476" s="329"/>
    </row>
    <row r="477" spans="1:10">
      <c r="A477" s="179"/>
      <c r="B477" s="329" t="s">
        <v>51</v>
      </c>
      <c r="C477" s="329"/>
      <c r="D477" s="329">
        <v>3004</v>
      </c>
      <c r="E477" s="329">
        <v>16</v>
      </c>
      <c r="F477" s="329">
        <v>3020</v>
      </c>
      <c r="G477" s="329"/>
      <c r="H477" s="179"/>
      <c r="I477" s="179"/>
      <c r="J477" s="179"/>
    </row>
    <row r="478" spans="1:10">
      <c r="A478" s="179"/>
      <c r="B478" s="272" t="s">
        <v>74</v>
      </c>
      <c r="C478" s="272"/>
      <c r="D478" s="272">
        <v>40174</v>
      </c>
      <c r="E478" s="272">
        <v>4458</v>
      </c>
      <c r="F478" s="272">
        <v>44632</v>
      </c>
      <c r="G478" s="329" t="s">
        <v>75</v>
      </c>
      <c r="H478" s="179"/>
      <c r="I478" s="179"/>
      <c r="J478" s="179"/>
    </row>
    <row r="479" spans="1:10">
      <c r="A479" s="179"/>
      <c r="B479" s="329" t="s">
        <v>76</v>
      </c>
      <c r="C479" s="329"/>
      <c r="D479" s="329">
        <v>1770</v>
      </c>
      <c r="E479" s="329">
        <v>211.52</v>
      </c>
      <c r="F479" s="329">
        <v>1981.52</v>
      </c>
      <c r="G479" s="329" t="s">
        <v>77</v>
      </c>
      <c r="H479" s="179"/>
      <c r="I479" s="179"/>
      <c r="J479" s="179"/>
    </row>
    <row r="480" spans="1:10">
      <c r="B480" s="329"/>
      <c r="C480" s="329"/>
      <c r="D480" s="329"/>
      <c r="E480" s="329"/>
      <c r="F480" s="329"/>
      <c r="G480" s="329"/>
    </row>
    <row r="481" spans="1:10">
      <c r="A481" s="179" t="s">
        <v>468</v>
      </c>
      <c r="B481" s="179"/>
      <c r="C481" s="179"/>
      <c r="D481" s="179"/>
      <c r="E481" s="179"/>
      <c r="F481" s="179"/>
      <c r="G481" s="179"/>
      <c r="H481" s="179"/>
      <c r="I481" s="179"/>
      <c r="J481" s="179"/>
    </row>
    <row r="482" spans="1:10">
      <c r="A482" s="179" t="s">
        <v>469</v>
      </c>
      <c r="B482" s="179"/>
      <c r="C482" s="179"/>
      <c r="D482" s="179"/>
      <c r="E482" s="179"/>
      <c r="F482" s="179"/>
      <c r="G482" s="179"/>
      <c r="H482" s="179"/>
      <c r="I482" s="179"/>
      <c r="J482" s="179"/>
    </row>
    <row r="484" spans="1:10" s="70" customFormat="1">
      <c r="A484" s="431" t="s">
        <v>394</v>
      </c>
      <c r="B484" s="431"/>
      <c r="C484" s="431"/>
      <c r="D484" s="431"/>
      <c r="E484" s="431"/>
      <c r="F484" s="431"/>
      <c r="G484" s="431"/>
      <c r="H484" s="431"/>
      <c r="I484" s="431"/>
      <c r="J484" s="152"/>
    </row>
    <row r="486" spans="1:10">
      <c r="A486" s="179"/>
      <c r="B486" s="179"/>
      <c r="C486" s="179"/>
      <c r="D486" s="179" t="s">
        <v>78</v>
      </c>
      <c r="E486" s="179" t="s">
        <v>79</v>
      </c>
      <c r="F486" s="179"/>
      <c r="G486" s="179"/>
      <c r="H486" s="179"/>
      <c r="I486" s="179"/>
      <c r="J486" s="179"/>
    </row>
    <row r="487" spans="1:10">
      <c r="A487" s="179"/>
      <c r="B487" s="179" t="s">
        <v>32</v>
      </c>
      <c r="C487" s="179">
        <v>2012</v>
      </c>
      <c r="D487" s="179">
        <v>265</v>
      </c>
      <c r="E487" s="179">
        <v>471</v>
      </c>
      <c r="F487" s="179"/>
      <c r="G487" s="179"/>
      <c r="H487" s="179"/>
      <c r="I487" s="179"/>
      <c r="J487" s="179"/>
    </row>
    <row r="488" spans="1:10">
      <c r="A488" s="179"/>
      <c r="B488" s="179" t="s">
        <v>32</v>
      </c>
      <c r="C488" s="179">
        <v>2013</v>
      </c>
      <c r="D488" s="179">
        <v>269</v>
      </c>
      <c r="E488" s="179">
        <v>416</v>
      </c>
      <c r="F488" s="179"/>
      <c r="G488" s="179"/>
      <c r="H488" s="179"/>
      <c r="I488" s="179"/>
      <c r="J488" s="179"/>
    </row>
    <row r="489" spans="1:10">
      <c r="A489" s="179"/>
      <c r="B489" s="179" t="s">
        <v>32</v>
      </c>
      <c r="C489" s="179">
        <v>2014</v>
      </c>
      <c r="D489" s="179">
        <v>278</v>
      </c>
      <c r="E489" s="179">
        <v>425</v>
      </c>
    </row>
    <row r="490" spans="1:10">
      <c r="A490" s="179"/>
      <c r="B490" s="179" t="s">
        <v>32</v>
      </c>
      <c r="C490" s="179">
        <v>2015</v>
      </c>
      <c r="D490" s="179">
        <v>232</v>
      </c>
      <c r="E490" s="179">
        <v>379</v>
      </c>
    </row>
    <row r="491" spans="1:10">
      <c r="A491" s="179"/>
      <c r="B491" s="179" t="s">
        <v>32</v>
      </c>
      <c r="C491" s="179">
        <v>2016</v>
      </c>
      <c r="D491" s="179">
        <v>214</v>
      </c>
      <c r="E491" s="179">
        <v>364</v>
      </c>
    </row>
    <row r="492" spans="1:10">
      <c r="A492" s="179"/>
      <c r="B492" s="179" t="s">
        <v>32</v>
      </c>
      <c r="C492" s="179">
        <v>2017</v>
      </c>
      <c r="D492" s="179">
        <v>258</v>
      </c>
      <c r="E492" s="179">
        <v>381</v>
      </c>
    </row>
    <row r="493" spans="1:10">
      <c r="A493" s="179"/>
      <c r="B493" s="179" t="s">
        <v>32</v>
      </c>
      <c r="C493" s="179">
        <v>2018</v>
      </c>
      <c r="D493" s="179">
        <v>280</v>
      </c>
      <c r="E493" s="179">
        <v>378</v>
      </c>
    </row>
    <row r="494" spans="1:10">
      <c r="A494" s="179"/>
      <c r="B494" s="179" t="s">
        <v>32</v>
      </c>
      <c r="C494">
        <v>2019</v>
      </c>
      <c r="D494">
        <v>249</v>
      </c>
      <c r="E494">
        <v>293</v>
      </c>
    </row>
    <row r="495" spans="1:10">
      <c r="A495" s="179"/>
      <c r="B495" s="282" t="s">
        <v>284</v>
      </c>
      <c r="C495" s="282">
        <v>0</v>
      </c>
      <c r="D495" s="282">
        <v>2045</v>
      </c>
      <c r="E495" s="282">
        <v>3107</v>
      </c>
    </row>
    <row r="497" spans="1:5">
      <c r="A497" s="179" t="s">
        <v>468</v>
      </c>
      <c r="B497" s="179"/>
      <c r="C497" s="179"/>
      <c r="D497" s="179"/>
      <c r="E497" s="179"/>
    </row>
    <row r="498" spans="1:5">
      <c r="A498" s="179" t="s">
        <v>396</v>
      </c>
      <c r="B498" s="179"/>
      <c r="C498" s="179"/>
      <c r="D498" s="179"/>
      <c r="E498" s="179"/>
    </row>
  </sheetData>
  <sortState ref="B50:P86">
    <sortCondition descending="1" ref="C50:C86"/>
  </sortState>
  <mergeCells count="38">
    <mergeCell ref="A281:I281"/>
    <mergeCell ref="A283:I283"/>
    <mergeCell ref="A360:I360"/>
    <mergeCell ref="A361:I361"/>
    <mergeCell ref="A395:I395"/>
    <mergeCell ref="A151:I151"/>
    <mergeCell ref="A242:I242"/>
    <mergeCell ref="A271:I271"/>
    <mergeCell ref="A280:I280"/>
    <mergeCell ref="A269:I269"/>
    <mergeCell ref="A165:I165"/>
    <mergeCell ref="A239:I239"/>
    <mergeCell ref="A240:I240"/>
    <mergeCell ref="A163:I163"/>
    <mergeCell ref="A153:I153"/>
    <mergeCell ref="A162:I162"/>
    <mergeCell ref="A1:I1"/>
    <mergeCell ref="A28:I28"/>
    <mergeCell ref="A29:I29"/>
    <mergeCell ref="A31:I31"/>
    <mergeCell ref="A124:I124"/>
    <mergeCell ref="A41:I41"/>
    <mergeCell ref="A42:I42"/>
    <mergeCell ref="A44:I44"/>
    <mergeCell ref="A121:I121"/>
    <mergeCell ref="A122:I122"/>
    <mergeCell ref="A484:I484"/>
    <mergeCell ref="A452:I452"/>
    <mergeCell ref="A363:I363"/>
    <mergeCell ref="A390:I390"/>
    <mergeCell ref="A392:B392"/>
    <mergeCell ref="A393:B393"/>
    <mergeCell ref="A391:I391"/>
    <mergeCell ref="A425:I425"/>
    <mergeCell ref="A449:I449"/>
    <mergeCell ref="A450:I450"/>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H55" sqref="H55"/>
    </sheetView>
  </sheetViews>
  <sheetFormatPr defaultColWidth="8.81640625" defaultRowHeight="14.5"/>
  <cols>
    <col min="2" max="2" width="26.453125" bestFit="1" customWidth="1"/>
    <col min="3" max="3" width="10" bestFit="1" customWidth="1"/>
  </cols>
  <sheetData>
    <row r="1" spans="1:18" s="216" customFormat="1" ht="14.25" customHeight="1">
      <c r="A1" s="436" t="s">
        <v>470</v>
      </c>
      <c r="B1" s="436"/>
      <c r="C1" s="436"/>
      <c r="D1" s="436"/>
      <c r="E1" s="436"/>
      <c r="F1" s="436"/>
      <c r="G1" s="436"/>
      <c r="H1" s="436"/>
      <c r="I1" s="436"/>
      <c r="J1" s="436"/>
      <c r="K1" s="436"/>
      <c r="L1" s="436"/>
      <c r="M1" s="436"/>
      <c r="N1" s="436"/>
      <c r="O1" s="436"/>
      <c r="P1" s="436"/>
      <c r="Q1" s="436"/>
      <c r="R1" s="436"/>
    </row>
    <row r="2" spans="1:18" s="179" customFormat="1"/>
    <row r="3" spans="1:18" s="179" customFormat="1">
      <c r="C3" s="68" t="s">
        <v>80</v>
      </c>
      <c r="D3" s="68" t="s">
        <v>46</v>
      </c>
      <c r="E3" s="179" t="s">
        <v>70</v>
      </c>
      <c r="F3" s="268" t="s">
        <v>634</v>
      </c>
      <c r="G3" s="268" t="s">
        <v>635</v>
      </c>
    </row>
    <row r="4" spans="1:18" s="179" customFormat="1">
      <c r="B4" t="s">
        <v>18</v>
      </c>
      <c r="C4" s="307">
        <v>1.2999999999999999E-2</v>
      </c>
      <c r="D4">
        <v>1.7</v>
      </c>
      <c r="E4"/>
      <c r="F4" s="299">
        <v>0.14000000000000001</v>
      </c>
      <c r="G4" s="299">
        <v>0.1</v>
      </c>
    </row>
    <row r="5" spans="1:18" s="179" customFormat="1">
      <c r="B5" t="s">
        <v>20</v>
      </c>
      <c r="C5" s="307">
        <v>4.2000000000000003E-2</v>
      </c>
      <c r="D5">
        <v>2.2000000000000002</v>
      </c>
      <c r="E5"/>
      <c r="F5" s="299">
        <v>0.14000000000000001</v>
      </c>
      <c r="G5" s="299">
        <v>0.1</v>
      </c>
    </row>
    <row r="6" spans="1:18" s="179" customFormat="1">
      <c r="B6" t="s">
        <v>23</v>
      </c>
      <c r="C6" s="307">
        <v>4.9000000000000002E-2</v>
      </c>
      <c r="D6">
        <v>1.2</v>
      </c>
      <c r="E6"/>
      <c r="F6" s="299">
        <v>0.14000000000000001</v>
      </c>
      <c r="G6" s="299">
        <v>0.1</v>
      </c>
    </row>
    <row r="7" spans="1:18" s="179" customFormat="1">
      <c r="B7" t="s">
        <v>24</v>
      </c>
      <c r="C7" s="307">
        <v>0.05</v>
      </c>
      <c r="D7">
        <v>1.3</v>
      </c>
      <c r="E7"/>
      <c r="F7" s="299">
        <v>0.14000000000000001</v>
      </c>
      <c r="G7" s="299">
        <v>0.1</v>
      </c>
    </row>
    <row r="8" spans="1:18" s="179" customFormat="1">
      <c r="B8" t="s">
        <v>19</v>
      </c>
      <c r="C8" s="307">
        <v>5.2999999999999999E-2</v>
      </c>
      <c r="D8">
        <v>1.7</v>
      </c>
      <c r="E8"/>
      <c r="F8" s="299">
        <v>0.14000000000000001</v>
      </c>
      <c r="G8" s="299">
        <v>0.1</v>
      </c>
    </row>
    <row r="9" spans="1:18" s="179" customFormat="1">
      <c r="B9" t="s">
        <v>22</v>
      </c>
      <c r="C9" s="307">
        <v>0.06</v>
      </c>
      <c r="D9">
        <v>2.2000000000000002</v>
      </c>
      <c r="E9"/>
      <c r="F9" s="299">
        <v>0.14000000000000001</v>
      </c>
      <c r="G9" s="299">
        <v>0.1</v>
      </c>
    </row>
    <row r="10" spans="1:18" s="179" customFormat="1">
      <c r="B10" t="s">
        <v>541</v>
      </c>
      <c r="C10" s="307">
        <v>6.2E-2</v>
      </c>
      <c r="D10">
        <v>3.3</v>
      </c>
      <c r="E10"/>
      <c r="F10" s="299">
        <v>0.14000000000000001</v>
      </c>
      <c r="G10" s="299">
        <v>0.1</v>
      </c>
    </row>
    <row r="11" spans="1:18" s="179" customFormat="1">
      <c r="B11" t="s">
        <v>26</v>
      </c>
      <c r="C11" s="307">
        <v>6.3E-2</v>
      </c>
      <c r="D11">
        <v>2.4</v>
      </c>
      <c r="E11"/>
      <c r="F11" s="299">
        <v>0.14000000000000001</v>
      </c>
      <c r="G11" s="299">
        <v>0.1</v>
      </c>
    </row>
    <row r="12" spans="1:18" s="179" customFormat="1">
      <c r="B12" t="s">
        <v>27</v>
      </c>
      <c r="C12" s="307">
        <v>7.0999999999999994E-2</v>
      </c>
      <c r="D12">
        <v>4.3</v>
      </c>
      <c r="E12"/>
      <c r="F12" s="299">
        <v>0.14000000000000001</v>
      </c>
      <c r="G12" s="299">
        <v>0.1</v>
      </c>
    </row>
    <row r="13" spans="1:18" s="179" customFormat="1">
      <c r="B13" t="s">
        <v>25</v>
      </c>
      <c r="C13" s="307">
        <v>8.6999999999999994E-2</v>
      </c>
      <c r="D13">
        <v>1.8</v>
      </c>
      <c r="E13"/>
      <c r="F13" s="299">
        <v>0.14000000000000001</v>
      </c>
      <c r="G13" s="299">
        <v>0.1</v>
      </c>
    </row>
    <row r="14" spans="1:18" s="179" customFormat="1">
      <c r="B14" t="s">
        <v>28</v>
      </c>
      <c r="C14" s="307">
        <v>9.2999999999999999E-2</v>
      </c>
      <c r="D14">
        <v>2.2000000000000002</v>
      </c>
      <c r="E14"/>
      <c r="F14" s="299">
        <v>0.14000000000000001</v>
      </c>
      <c r="G14" s="299">
        <v>0.1</v>
      </c>
    </row>
    <row r="15" spans="1:18" s="179" customFormat="1">
      <c r="B15" t="s">
        <v>30</v>
      </c>
      <c r="C15" s="307">
        <v>9.9000000000000005E-2</v>
      </c>
      <c r="D15">
        <v>2.5</v>
      </c>
      <c r="E15"/>
      <c r="F15" s="299">
        <v>0.14000000000000001</v>
      </c>
      <c r="G15" s="299">
        <v>0.1</v>
      </c>
    </row>
    <row r="16" spans="1:18" s="179" customFormat="1">
      <c r="B16" t="s">
        <v>29</v>
      </c>
      <c r="C16" s="307">
        <v>0.111</v>
      </c>
      <c r="D16">
        <v>2.5</v>
      </c>
      <c r="E16"/>
      <c r="F16" s="299">
        <v>0.14000000000000001</v>
      </c>
      <c r="G16" s="299">
        <v>0.1</v>
      </c>
    </row>
    <row r="17" spans="1:18" s="179" customFormat="1">
      <c r="B17" t="s">
        <v>542</v>
      </c>
      <c r="C17" s="307">
        <v>0.11600000000000001</v>
      </c>
      <c r="D17">
        <v>7.2</v>
      </c>
      <c r="E17"/>
      <c r="F17" s="299">
        <v>0.14000000000000001</v>
      </c>
      <c r="G17" s="299">
        <v>0.1</v>
      </c>
    </row>
    <row r="18" spans="1:18" s="179" customFormat="1">
      <c r="B18" s="282" t="s">
        <v>32</v>
      </c>
      <c r="D18" s="282">
        <v>2.6</v>
      </c>
      <c r="E18" s="284">
        <v>0.11899999999999999</v>
      </c>
      <c r="F18" s="347">
        <v>0.14000000000000001</v>
      </c>
      <c r="G18" s="347">
        <v>0.1</v>
      </c>
    </row>
    <row r="19" spans="1:18" s="179" customFormat="1">
      <c r="B19" t="s">
        <v>35</v>
      </c>
      <c r="C19" s="307">
        <v>0.13400000000000001</v>
      </c>
      <c r="D19">
        <v>3.8</v>
      </c>
      <c r="E19"/>
      <c r="F19" s="299">
        <v>0.14000000000000001</v>
      </c>
      <c r="G19" s="299">
        <v>0.1</v>
      </c>
      <c r="N19" s="17"/>
      <c r="O19" s="17"/>
      <c r="P19" s="17"/>
    </row>
    <row r="20" spans="1:18" s="179" customFormat="1">
      <c r="B20" t="s">
        <v>38</v>
      </c>
      <c r="C20" s="307">
        <v>0.13400000000000001</v>
      </c>
      <c r="D20">
        <v>4.0999999999999996</v>
      </c>
      <c r="E20"/>
      <c r="F20" s="299">
        <v>0.14000000000000001</v>
      </c>
      <c r="G20" s="299">
        <v>0.1</v>
      </c>
    </row>
    <row r="21" spans="1:18" s="179" customFormat="1">
      <c r="B21" t="s">
        <v>36</v>
      </c>
      <c r="C21" s="307">
        <v>0.151</v>
      </c>
      <c r="D21">
        <v>2.2999999999999998</v>
      </c>
      <c r="E21" s="282"/>
      <c r="F21" s="299">
        <v>0.14000000000000001</v>
      </c>
      <c r="G21" s="299">
        <v>0.1</v>
      </c>
    </row>
    <row r="22" spans="1:18" s="179" customFormat="1">
      <c r="B22" t="s">
        <v>33</v>
      </c>
      <c r="C22" s="307">
        <v>0.161</v>
      </c>
      <c r="D22">
        <v>2.2999999999999998</v>
      </c>
      <c r="E22"/>
      <c r="F22" s="299">
        <v>0.14000000000000001</v>
      </c>
      <c r="G22" s="299">
        <v>0.1</v>
      </c>
    </row>
    <row r="23" spans="1:18" s="179" customFormat="1">
      <c r="B23" s="329" t="s">
        <v>37</v>
      </c>
      <c r="C23" s="307">
        <v>0.16200000000000001</v>
      </c>
      <c r="D23" s="329">
        <v>2</v>
      </c>
      <c r="E23"/>
      <c r="F23" s="299">
        <v>0.14000000000000001</v>
      </c>
      <c r="G23" s="299">
        <v>0.1</v>
      </c>
    </row>
    <row r="24" spans="1:18" s="179" customFormat="1">
      <c r="B24" s="329" t="s">
        <v>34</v>
      </c>
      <c r="C24" s="307">
        <v>0.16900000000000001</v>
      </c>
      <c r="D24" s="329">
        <v>8.6999999999999993</v>
      </c>
      <c r="E24"/>
      <c r="F24" s="299">
        <v>0.14000000000000001</v>
      </c>
      <c r="G24" s="299">
        <v>0.1</v>
      </c>
      <c r="K24" s="17"/>
      <c r="L24" s="17"/>
      <c r="M24" s="17"/>
      <c r="N24" s="17"/>
      <c r="O24" s="17"/>
      <c r="P24" s="17"/>
    </row>
    <row r="25" spans="1:18" s="179" customFormat="1">
      <c r="B25" s="79" t="s">
        <v>53</v>
      </c>
      <c r="C25" s="158">
        <v>9.6000000000000002E-2</v>
      </c>
      <c r="D25" s="330">
        <v>0.5</v>
      </c>
      <c r="E25"/>
      <c r="F25" s="299">
        <v>0.14000000000000001</v>
      </c>
      <c r="G25" s="299">
        <v>0.1</v>
      </c>
    </row>
    <row r="26" spans="1:18" s="179" customFormat="1">
      <c r="B26" s="79" t="s">
        <v>57</v>
      </c>
      <c r="C26" s="158">
        <v>0.13800000000000001</v>
      </c>
      <c r="D26" s="330">
        <v>0.1</v>
      </c>
      <c r="E26"/>
      <c r="F26" s="299">
        <v>0.14000000000000001</v>
      </c>
      <c r="G26" s="299">
        <v>0.1</v>
      </c>
      <c r="K26" s="17"/>
      <c r="L26" s="17"/>
      <c r="M26" s="17"/>
      <c r="N26" s="17"/>
      <c r="O26" s="17"/>
      <c r="P26" s="17"/>
    </row>
    <row r="27" spans="1:18" s="179" customFormat="1"/>
    <row r="28" spans="1:18" s="179" customFormat="1" ht="14.25" customHeight="1">
      <c r="A28" s="432" t="s">
        <v>471</v>
      </c>
      <c r="B28" s="432"/>
      <c r="C28" s="432"/>
      <c r="D28" s="432"/>
      <c r="E28" s="432"/>
      <c r="F28" s="432"/>
      <c r="G28" s="432"/>
      <c r="H28" s="432"/>
      <c r="I28" s="432"/>
    </row>
    <row r="29" spans="1:18" s="179" customFormat="1">
      <c r="A29" s="432" t="s">
        <v>81</v>
      </c>
      <c r="B29" s="432"/>
      <c r="C29" s="432"/>
      <c r="D29" s="432"/>
      <c r="E29" s="432"/>
      <c r="F29" s="432"/>
      <c r="G29" s="432"/>
      <c r="H29" s="432"/>
      <c r="I29" s="432"/>
    </row>
    <row r="30" spans="1:18">
      <c r="A30" s="201"/>
      <c r="B30" s="201"/>
      <c r="C30" s="201"/>
      <c r="D30" s="201"/>
      <c r="E30" s="201"/>
      <c r="F30" s="201"/>
      <c r="G30" s="201"/>
      <c r="H30" s="201"/>
      <c r="I30" s="201"/>
      <c r="J30" s="179"/>
      <c r="K30" s="179"/>
      <c r="L30" s="179"/>
      <c r="M30" s="179"/>
      <c r="N30" s="179"/>
      <c r="O30" s="179"/>
      <c r="P30" s="179"/>
      <c r="Q30" s="179"/>
      <c r="R30" s="179"/>
    </row>
    <row r="31" spans="1:18" s="216" customFormat="1" ht="14.25" customHeight="1">
      <c r="A31" s="436" t="s">
        <v>342</v>
      </c>
      <c r="B31" s="436"/>
      <c r="C31" s="436"/>
      <c r="D31" s="436"/>
      <c r="E31" s="436"/>
      <c r="F31" s="436"/>
      <c r="G31" s="436"/>
      <c r="H31" s="436"/>
      <c r="I31" s="436"/>
      <c r="J31" s="436"/>
      <c r="K31" s="436"/>
      <c r="L31" s="436"/>
      <c r="M31" s="436"/>
      <c r="N31" s="436"/>
      <c r="O31" s="436"/>
      <c r="P31" s="436"/>
      <c r="Q31" s="436"/>
      <c r="R31" s="436"/>
    </row>
    <row r="32" spans="1:18">
      <c r="A32" s="201"/>
      <c r="B32" s="201"/>
      <c r="C32" s="201"/>
      <c r="D32" s="201"/>
      <c r="E32" s="201"/>
      <c r="F32" s="201"/>
      <c r="G32" s="201"/>
      <c r="H32" s="201"/>
      <c r="I32" s="201"/>
      <c r="J32" s="179"/>
      <c r="K32" s="179"/>
      <c r="L32" s="179"/>
      <c r="M32" s="179"/>
      <c r="N32" s="179"/>
      <c r="O32" s="179"/>
      <c r="P32" s="179"/>
      <c r="Q32" s="179"/>
      <c r="R32" s="179"/>
    </row>
    <row r="33" spans="1:16">
      <c r="A33" s="179"/>
      <c r="B33" s="68"/>
      <c r="C33" s="68" t="s">
        <v>80</v>
      </c>
      <c r="D33" s="68" t="s">
        <v>46</v>
      </c>
      <c r="E33" s="179"/>
      <c r="F33" s="179"/>
      <c r="G33" s="179"/>
      <c r="H33" s="179"/>
      <c r="I33" s="179"/>
      <c r="J33" s="179"/>
      <c r="K33" s="179"/>
      <c r="L33" s="179"/>
      <c r="M33" s="179"/>
      <c r="N33" s="179"/>
      <c r="O33" s="179"/>
      <c r="P33" s="179"/>
    </row>
    <row r="34" spans="1:16">
      <c r="A34" s="179"/>
      <c r="B34" s="62">
        <v>2015</v>
      </c>
      <c r="C34" s="138">
        <v>0.16300000000000001</v>
      </c>
      <c r="D34" s="146">
        <v>2.9</v>
      </c>
      <c r="E34" s="179"/>
      <c r="F34" s="179"/>
      <c r="G34" s="179"/>
      <c r="H34" s="179"/>
      <c r="I34" s="179"/>
      <c r="J34" s="179"/>
      <c r="K34" s="179"/>
      <c r="L34" s="179"/>
      <c r="M34" s="179"/>
      <c r="N34" s="179"/>
      <c r="O34" s="179"/>
      <c r="P34" s="179"/>
    </row>
    <row r="35" spans="1:16">
      <c r="A35" s="179"/>
      <c r="B35" s="63">
        <v>2016</v>
      </c>
      <c r="C35" s="138">
        <v>0.13500000000000001</v>
      </c>
      <c r="D35" s="146">
        <v>2.2999999999999998</v>
      </c>
      <c r="E35" s="179"/>
      <c r="F35" s="179"/>
      <c r="G35" s="179"/>
      <c r="H35" s="179"/>
      <c r="I35" s="179"/>
      <c r="J35" s="179"/>
      <c r="K35" s="179"/>
      <c r="L35" s="179"/>
      <c r="M35" s="179"/>
      <c r="N35" s="179"/>
      <c r="O35" s="179"/>
      <c r="P35" s="179"/>
    </row>
    <row r="36" spans="1:16">
      <c r="A36" s="179"/>
      <c r="B36" s="63">
        <v>2017</v>
      </c>
      <c r="C36" s="138">
        <v>0.14699999999999999</v>
      </c>
      <c r="D36" s="146">
        <v>2.5</v>
      </c>
      <c r="E36" s="179"/>
      <c r="F36" s="179"/>
      <c r="G36" s="179"/>
      <c r="H36" s="179"/>
      <c r="I36" s="179"/>
      <c r="J36" s="179"/>
      <c r="K36" s="179"/>
      <c r="L36" s="179"/>
      <c r="M36" s="179"/>
      <c r="N36" s="179"/>
      <c r="O36" s="179"/>
      <c r="P36" s="179"/>
    </row>
    <row r="37" spans="1:16">
      <c r="A37" s="179"/>
      <c r="B37" s="63">
        <v>2018</v>
      </c>
      <c r="C37" s="138">
        <v>0.16200000000000001</v>
      </c>
      <c r="D37" s="146">
        <v>2.9</v>
      </c>
      <c r="E37" s="179"/>
      <c r="F37" s="179"/>
      <c r="G37" s="179"/>
      <c r="H37" s="179"/>
      <c r="I37" s="179"/>
      <c r="J37" s="179"/>
      <c r="K37" s="179"/>
      <c r="L37" s="179"/>
      <c r="M37" s="179"/>
      <c r="N37" s="179"/>
      <c r="O37" s="179"/>
      <c r="P37" s="179"/>
    </row>
    <row r="38" spans="1:16">
      <c r="A38" s="179"/>
      <c r="B38" s="63">
        <v>2019</v>
      </c>
      <c r="C38" s="138">
        <v>0.11899999999999999</v>
      </c>
      <c r="D38" s="146">
        <v>2.6</v>
      </c>
      <c r="E38" s="179"/>
      <c r="F38" s="179"/>
      <c r="G38" s="179"/>
      <c r="H38" s="179"/>
      <c r="I38" s="179"/>
      <c r="J38" s="179"/>
      <c r="K38" s="179"/>
      <c r="L38" s="179"/>
      <c r="M38" s="179"/>
      <c r="N38" s="179"/>
      <c r="O38" s="179"/>
      <c r="P38" s="179"/>
    </row>
    <row r="40" spans="1:16" ht="14.25" customHeight="1">
      <c r="A40" s="432" t="s">
        <v>472</v>
      </c>
      <c r="B40" s="432"/>
      <c r="C40" s="432"/>
      <c r="D40" s="432"/>
      <c r="E40" s="432"/>
      <c r="F40" s="432"/>
      <c r="G40" s="432"/>
      <c r="H40" s="432"/>
      <c r="I40" s="432"/>
      <c r="J40" s="179"/>
      <c r="K40" s="179"/>
      <c r="L40" s="179"/>
      <c r="M40" s="179"/>
      <c r="N40" s="179"/>
      <c r="O40" s="179"/>
      <c r="P40" s="179"/>
    </row>
    <row r="41" spans="1:16">
      <c r="A41" s="432" t="s">
        <v>81</v>
      </c>
      <c r="B41" s="432"/>
      <c r="C41" s="432"/>
      <c r="D41" s="432"/>
      <c r="E41" s="432"/>
      <c r="F41" s="432"/>
      <c r="G41" s="432"/>
      <c r="H41" s="432"/>
      <c r="I41" s="432"/>
      <c r="J41" s="179"/>
      <c r="K41" s="179"/>
      <c r="L41" s="179"/>
      <c r="M41" s="179"/>
      <c r="N41" s="179"/>
      <c r="O41" s="179"/>
      <c r="P41" s="179"/>
    </row>
    <row r="43" spans="1:16" s="70" customFormat="1">
      <c r="A43" s="431" t="s">
        <v>473</v>
      </c>
      <c r="B43" s="431"/>
      <c r="C43" s="431"/>
      <c r="D43" s="431"/>
      <c r="E43" s="431"/>
      <c r="F43" s="431"/>
      <c r="G43" s="431"/>
      <c r="H43" s="431"/>
      <c r="I43" s="431"/>
      <c r="K43" s="221"/>
      <c r="L43" s="221"/>
      <c r="M43" s="221"/>
      <c r="N43" s="221"/>
      <c r="O43" s="221"/>
      <c r="P43" s="221"/>
    </row>
    <row r="44" spans="1:16">
      <c r="A44" s="179"/>
      <c r="B44" s="179"/>
      <c r="C44" s="179"/>
      <c r="D44" s="179"/>
      <c r="E44" s="179"/>
      <c r="F44" s="179"/>
      <c r="G44" s="179"/>
      <c r="H44" s="179"/>
      <c r="I44" s="179"/>
      <c r="J44" s="179"/>
      <c r="K44" s="17"/>
      <c r="L44" s="17"/>
      <c r="M44" s="17"/>
      <c r="N44" s="17"/>
      <c r="O44" s="17"/>
      <c r="P44" s="17"/>
    </row>
    <row r="45" spans="1:16">
      <c r="A45" s="179"/>
      <c r="B45" s="1"/>
      <c r="C45" s="68" t="s">
        <v>80</v>
      </c>
      <c r="D45" s="68" t="s">
        <v>46</v>
      </c>
      <c r="E45" s="179" t="s">
        <v>623</v>
      </c>
      <c r="F45" s="329"/>
      <c r="G45" s="329"/>
      <c r="H45" s="179"/>
      <c r="I45" s="179"/>
      <c r="J45" s="179"/>
      <c r="K45" s="17"/>
      <c r="L45" s="17"/>
      <c r="M45" s="17"/>
      <c r="N45" s="17"/>
      <c r="O45" s="17"/>
      <c r="P45" s="17"/>
    </row>
    <row r="46" spans="1:16">
      <c r="B46" s="329" t="s">
        <v>296</v>
      </c>
      <c r="C46" s="307">
        <v>0.435</v>
      </c>
      <c r="D46" s="329">
        <v>4.4000000000000004</v>
      </c>
      <c r="E46" s="307">
        <v>0.14399999999999999</v>
      </c>
      <c r="F46" s="349"/>
      <c r="G46" s="350"/>
      <c r="H46" s="395"/>
      <c r="I46" s="395"/>
    </row>
    <row r="47" spans="1:16">
      <c r="B47" s="329" t="s">
        <v>324</v>
      </c>
      <c r="C47" s="307">
        <v>0.25700000000000001</v>
      </c>
      <c r="D47" s="329">
        <v>12.1</v>
      </c>
      <c r="E47" s="307">
        <v>0.14399999999999999</v>
      </c>
      <c r="F47" s="349"/>
      <c r="G47" s="350"/>
      <c r="H47" s="395"/>
      <c r="I47" s="395"/>
    </row>
    <row r="48" spans="1:16">
      <c r="B48" s="329" t="s">
        <v>294</v>
      </c>
      <c r="C48" s="307">
        <v>0.221</v>
      </c>
      <c r="D48" s="329">
        <v>8.3000000000000007</v>
      </c>
      <c r="E48" s="307">
        <v>0.14399999999999999</v>
      </c>
      <c r="F48" s="349"/>
      <c r="G48" s="350"/>
      <c r="H48" s="395"/>
      <c r="I48" s="395"/>
    </row>
    <row r="49" spans="2:9">
      <c r="B49" s="329" t="s">
        <v>311</v>
      </c>
      <c r="C49" s="307">
        <v>0.20200000000000001</v>
      </c>
      <c r="D49" s="329">
        <v>8.3000000000000007</v>
      </c>
      <c r="E49" s="307">
        <v>0.14399999999999999</v>
      </c>
      <c r="F49" s="349"/>
      <c r="G49" s="350"/>
      <c r="H49" s="395"/>
      <c r="I49" s="395"/>
    </row>
    <row r="50" spans="2:9">
      <c r="B50" s="329" t="s">
        <v>314</v>
      </c>
      <c r="C50" s="307">
        <v>0.187</v>
      </c>
      <c r="D50" s="329">
        <v>4.0999999999999996</v>
      </c>
      <c r="E50" s="307">
        <v>0.14399999999999999</v>
      </c>
      <c r="F50" s="349"/>
      <c r="G50" s="350"/>
      <c r="H50" s="395"/>
      <c r="I50" s="395"/>
    </row>
    <row r="51" spans="2:9">
      <c r="B51" s="329" t="s">
        <v>308</v>
      </c>
      <c r="C51" s="307">
        <v>0.18</v>
      </c>
      <c r="D51" s="329">
        <v>15.4</v>
      </c>
      <c r="E51" s="307">
        <v>0.14399999999999999</v>
      </c>
      <c r="F51" s="349"/>
      <c r="G51" s="350"/>
      <c r="H51" s="395"/>
      <c r="I51" s="395"/>
    </row>
    <row r="52" spans="2:9">
      <c r="B52" s="329" t="s">
        <v>327</v>
      </c>
      <c r="C52" s="307">
        <v>0.17599999999999999</v>
      </c>
      <c r="D52" s="329">
        <v>11.4</v>
      </c>
      <c r="E52" s="307">
        <v>0.14399999999999999</v>
      </c>
      <c r="F52" s="349"/>
      <c r="G52" s="350"/>
      <c r="H52" s="395"/>
      <c r="I52" s="395"/>
    </row>
    <row r="53" spans="2:9">
      <c r="B53" s="329" t="s">
        <v>299</v>
      </c>
      <c r="C53" s="307">
        <v>0.16800000000000001</v>
      </c>
      <c r="D53" s="329">
        <v>14</v>
      </c>
      <c r="E53" s="307">
        <v>0.14399999999999999</v>
      </c>
      <c r="F53" s="349"/>
      <c r="G53" s="350"/>
      <c r="H53" s="395"/>
      <c r="I53" s="395"/>
    </row>
    <row r="54" spans="2:9">
      <c r="B54" s="329" t="s">
        <v>318</v>
      </c>
      <c r="C54" s="307">
        <v>0.14799999999999999</v>
      </c>
      <c r="D54" s="329">
        <v>10.7</v>
      </c>
      <c r="E54" s="307">
        <v>0.14399999999999999</v>
      </c>
      <c r="F54" s="349"/>
      <c r="G54" s="350"/>
      <c r="H54" s="395"/>
      <c r="I54" s="395"/>
    </row>
    <row r="55" spans="2:9">
      <c r="B55" s="329" t="s">
        <v>303</v>
      </c>
      <c r="C55" s="307">
        <v>0.129</v>
      </c>
      <c r="D55" s="329">
        <v>7.1</v>
      </c>
      <c r="E55" s="307">
        <v>0.14399999999999999</v>
      </c>
      <c r="F55" s="349"/>
      <c r="G55" s="350"/>
      <c r="H55" s="395"/>
      <c r="I55" s="395"/>
    </row>
    <row r="56" spans="2:9">
      <c r="B56" s="329" t="s">
        <v>300</v>
      </c>
      <c r="C56" s="307">
        <v>0.11799999999999999</v>
      </c>
      <c r="D56" s="329">
        <v>8.4</v>
      </c>
      <c r="E56" s="307">
        <v>0.14399999999999999</v>
      </c>
      <c r="F56" s="349"/>
      <c r="G56" s="350"/>
      <c r="H56" s="395"/>
      <c r="I56" s="395"/>
    </row>
    <row r="57" spans="2:9">
      <c r="B57" s="329" t="s">
        <v>310</v>
      </c>
      <c r="C57" s="307">
        <v>0.10199999999999999</v>
      </c>
      <c r="D57" s="329">
        <v>7.8</v>
      </c>
      <c r="E57" s="307">
        <v>0.14399999999999999</v>
      </c>
      <c r="F57" s="349"/>
      <c r="G57" s="350"/>
      <c r="H57" s="395"/>
      <c r="I57" s="395"/>
    </row>
    <row r="58" spans="2:9">
      <c r="B58" s="329" t="s">
        <v>312</v>
      </c>
      <c r="C58" s="307">
        <v>9.2999999999999999E-2</v>
      </c>
      <c r="D58" s="329">
        <v>5.3</v>
      </c>
      <c r="E58" s="307">
        <v>0.14399999999999999</v>
      </c>
      <c r="F58" s="349"/>
      <c r="G58" s="350"/>
      <c r="H58" s="395"/>
      <c r="I58" s="395"/>
    </row>
    <row r="59" spans="2:9">
      <c r="B59" s="329" t="s">
        <v>292</v>
      </c>
      <c r="C59" s="307">
        <v>8.6999999999999994E-2</v>
      </c>
      <c r="D59" s="329">
        <v>16.600000000000001</v>
      </c>
      <c r="E59" s="307">
        <v>0.14399999999999999</v>
      </c>
      <c r="F59" s="349"/>
      <c r="G59" s="350"/>
      <c r="H59" s="395"/>
      <c r="I59" s="395"/>
    </row>
    <row r="60" spans="2:9">
      <c r="B60" s="329" t="s">
        <v>301</v>
      </c>
      <c r="C60" s="307">
        <v>8.5000000000000006E-2</v>
      </c>
      <c r="D60" s="329">
        <v>5.7</v>
      </c>
      <c r="E60" s="307">
        <v>0.14399999999999999</v>
      </c>
      <c r="F60" s="349"/>
      <c r="G60" s="350"/>
      <c r="H60" s="395"/>
      <c r="I60" s="395"/>
    </row>
    <row r="61" spans="2:9">
      <c r="B61" s="329" t="s">
        <v>323</v>
      </c>
      <c r="C61" s="307">
        <v>8.5000000000000006E-2</v>
      </c>
      <c r="D61" s="329">
        <v>2.6</v>
      </c>
      <c r="E61" s="307">
        <v>0.14399999999999999</v>
      </c>
      <c r="F61" s="349"/>
      <c r="G61" s="350"/>
      <c r="H61" s="395"/>
      <c r="I61" s="395"/>
    </row>
    <row r="62" spans="2:9">
      <c r="B62" s="329" t="s">
        <v>304</v>
      </c>
      <c r="C62" s="307">
        <v>7.3999999999999996E-2</v>
      </c>
      <c r="D62" s="329">
        <v>2.1</v>
      </c>
      <c r="E62" s="307">
        <v>0.14399999999999999</v>
      </c>
      <c r="F62" s="349"/>
      <c r="G62" s="350"/>
      <c r="H62" s="395"/>
      <c r="I62" s="395"/>
    </row>
    <row r="63" spans="2:9">
      <c r="B63" s="329" t="s">
        <v>315</v>
      </c>
      <c r="C63" s="307">
        <v>6.5000000000000002E-2</v>
      </c>
      <c r="D63" s="329">
        <v>4.7</v>
      </c>
      <c r="E63" s="307">
        <v>0.14399999999999999</v>
      </c>
      <c r="F63" s="349"/>
      <c r="G63" s="350"/>
      <c r="H63" s="395"/>
      <c r="I63" s="395"/>
    </row>
    <row r="64" spans="2:9">
      <c r="B64" s="329" t="s">
        <v>319</v>
      </c>
      <c r="C64" s="307">
        <v>6.5000000000000002E-2</v>
      </c>
      <c r="D64" s="329">
        <v>4.4000000000000004</v>
      </c>
      <c r="E64" s="307">
        <v>0.14399999999999999</v>
      </c>
      <c r="F64" s="349"/>
      <c r="G64" s="350"/>
      <c r="H64" s="395"/>
      <c r="I64" s="395"/>
    </row>
    <row r="65" spans="1:9">
      <c r="B65" s="329" t="s">
        <v>295</v>
      </c>
      <c r="C65" s="307">
        <v>6.3E-2</v>
      </c>
      <c r="D65" s="329">
        <v>6.9</v>
      </c>
      <c r="E65" s="307">
        <v>0.14399999999999999</v>
      </c>
      <c r="F65" s="349"/>
      <c r="G65" s="350"/>
      <c r="H65" s="395"/>
      <c r="I65" s="395"/>
    </row>
    <row r="66" spans="1:9">
      <c r="B66" s="329" t="s">
        <v>306</v>
      </c>
      <c r="C66" s="307">
        <v>5.6000000000000001E-2</v>
      </c>
      <c r="D66" s="329">
        <v>4.3</v>
      </c>
      <c r="E66" s="307">
        <v>0.14399999999999999</v>
      </c>
      <c r="F66" s="349"/>
      <c r="G66" s="350"/>
      <c r="H66" s="395"/>
      <c r="I66" s="395"/>
    </row>
    <row r="67" spans="1:9">
      <c r="B67" s="329" t="s">
        <v>321</v>
      </c>
      <c r="C67" s="307">
        <v>5.6000000000000001E-2</v>
      </c>
      <c r="D67" s="329">
        <v>2.7</v>
      </c>
      <c r="E67" s="307">
        <v>0.14399999999999999</v>
      </c>
      <c r="F67" s="349"/>
      <c r="G67" s="350"/>
      <c r="H67" s="395"/>
      <c r="I67" s="395"/>
    </row>
    <row r="68" spans="1:9">
      <c r="B68" s="329" t="s">
        <v>313</v>
      </c>
      <c r="C68" s="307">
        <v>5.3999999999999999E-2</v>
      </c>
      <c r="D68" s="329">
        <v>6.1</v>
      </c>
      <c r="E68" s="307">
        <v>0.14399999999999999</v>
      </c>
      <c r="F68" s="349"/>
      <c r="G68" s="350"/>
      <c r="H68" s="395"/>
      <c r="I68" s="395"/>
    </row>
    <row r="69" spans="1:9">
      <c r="A69" s="179"/>
      <c r="B69" s="329" t="s">
        <v>297</v>
      </c>
      <c r="C69" s="307">
        <v>0.05</v>
      </c>
      <c r="D69" s="329">
        <v>1.6</v>
      </c>
      <c r="E69" s="307">
        <v>0.14399999999999999</v>
      </c>
      <c r="F69" s="349"/>
      <c r="G69" s="350"/>
      <c r="H69" s="395"/>
      <c r="I69" s="395"/>
    </row>
    <row r="70" spans="1:9">
      <c r="A70" s="179"/>
      <c r="B70" s="329" t="s">
        <v>317</v>
      </c>
      <c r="C70" s="307">
        <v>0.05</v>
      </c>
      <c r="D70" s="329">
        <v>3.6</v>
      </c>
      <c r="E70" s="307">
        <v>0.14399999999999999</v>
      </c>
      <c r="F70" s="349"/>
      <c r="G70" s="350"/>
      <c r="H70" s="395"/>
      <c r="I70" s="395"/>
    </row>
    <row r="71" spans="1:9">
      <c r="B71" s="329" t="s">
        <v>322</v>
      </c>
      <c r="C71" s="307">
        <v>3.7999999999999999E-2</v>
      </c>
      <c r="D71" s="329">
        <v>4</v>
      </c>
      <c r="E71" s="307">
        <v>0.14399999999999999</v>
      </c>
      <c r="F71" s="349"/>
      <c r="G71" s="350"/>
      <c r="H71" s="395"/>
      <c r="I71" s="395"/>
    </row>
    <row r="72" spans="1:9">
      <c r="B72" s="329" t="s">
        <v>298</v>
      </c>
      <c r="C72" s="307">
        <v>2.3E-2</v>
      </c>
      <c r="D72" s="329">
        <v>3.9</v>
      </c>
      <c r="E72" s="307">
        <v>0.14399999999999999</v>
      </c>
      <c r="F72" s="349"/>
      <c r="G72" s="350"/>
      <c r="H72" s="395"/>
      <c r="I72" s="395"/>
    </row>
    <row r="73" spans="1:9">
      <c r="B73" s="329" t="s">
        <v>309</v>
      </c>
      <c r="C73" s="307">
        <v>1.7000000000000001E-2</v>
      </c>
      <c r="D73" s="329">
        <v>2.5</v>
      </c>
      <c r="E73" s="307">
        <v>0.14399999999999999</v>
      </c>
      <c r="F73" s="349"/>
      <c r="G73" s="350"/>
      <c r="H73" s="395"/>
      <c r="I73" s="395"/>
    </row>
    <row r="74" spans="1:9">
      <c r="B74" s="329" t="s">
        <v>293</v>
      </c>
      <c r="C74" s="307">
        <v>1.4999999999999999E-2</v>
      </c>
      <c r="D74" s="329">
        <v>2.2999999999999998</v>
      </c>
      <c r="E74" s="307">
        <v>0.14399999999999999</v>
      </c>
      <c r="F74" s="349"/>
      <c r="G74" s="350"/>
      <c r="H74" s="395"/>
      <c r="I74" s="395"/>
    </row>
    <row r="75" spans="1:9">
      <c r="B75" s="329" t="s">
        <v>302</v>
      </c>
      <c r="C75" s="307">
        <v>1.4E-2</v>
      </c>
      <c r="D75" s="329">
        <v>2.1</v>
      </c>
      <c r="E75" s="307">
        <v>0.14399999999999999</v>
      </c>
      <c r="F75" s="349"/>
      <c r="G75" s="350"/>
      <c r="H75" s="395"/>
      <c r="I75" s="395"/>
    </row>
    <row r="76" spans="1:9">
      <c r="B76" s="329" t="s">
        <v>307</v>
      </c>
      <c r="C76" s="307">
        <v>7.0000000000000001E-3</v>
      </c>
      <c r="D76" s="329">
        <v>1</v>
      </c>
      <c r="E76" s="307">
        <v>0.14399999999999999</v>
      </c>
      <c r="F76" s="349"/>
      <c r="G76" s="350"/>
      <c r="H76" s="395"/>
      <c r="I76" s="395"/>
    </row>
    <row r="77" spans="1:9">
      <c r="B77" s="329" t="s">
        <v>305</v>
      </c>
      <c r="C77" s="307">
        <v>5.0000000000000001E-3</v>
      </c>
      <c r="D77" s="329">
        <v>0.6</v>
      </c>
      <c r="E77" s="307">
        <v>0.14399999999999999</v>
      </c>
      <c r="F77" s="349"/>
      <c r="G77" s="350"/>
      <c r="H77" s="395"/>
      <c r="I77" s="395"/>
    </row>
    <row r="78" spans="1:9">
      <c r="B78" s="329" t="s">
        <v>291</v>
      </c>
      <c r="C78" s="307">
        <v>0</v>
      </c>
      <c r="D78" s="329">
        <v>3.7</v>
      </c>
      <c r="E78" s="307">
        <v>0.14399999999999999</v>
      </c>
      <c r="F78" s="349"/>
      <c r="G78" s="350"/>
      <c r="H78" s="395"/>
      <c r="I78" s="395"/>
    </row>
    <row r="79" spans="1:9">
      <c r="B79" s="329" t="s">
        <v>325</v>
      </c>
      <c r="C79" s="307">
        <v>0</v>
      </c>
      <c r="D79" s="329">
        <v>4.3</v>
      </c>
      <c r="E79" s="307">
        <v>0.14399999999999999</v>
      </c>
      <c r="F79" s="349"/>
      <c r="G79" s="350"/>
      <c r="H79" s="395"/>
      <c r="I79" s="395"/>
    </row>
    <row r="80" spans="1:9">
      <c r="B80" s="329" t="s">
        <v>326</v>
      </c>
      <c r="C80" s="307">
        <v>0</v>
      </c>
      <c r="D80" s="329">
        <v>8.1</v>
      </c>
      <c r="E80" s="307">
        <v>0.14399999999999999</v>
      </c>
      <c r="F80" s="349"/>
      <c r="G80" s="350"/>
      <c r="H80" s="395"/>
      <c r="I80" s="395"/>
    </row>
    <row r="81" spans="2:9">
      <c r="B81" s="329" t="s">
        <v>316</v>
      </c>
      <c r="C81" s="307" t="s">
        <v>543</v>
      </c>
      <c r="D81" s="329" t="s">
        <v>208</v>
      </c>
      <c r="E81" s="307">
        <v>0.14399999999999999</v>
      </c>
      <c r="F81" s="349"/>
      <c r="G81" s="350"/>
      <c r="H81" s="395"/>
      <c r="I81" s="395"/>
    </row>
    <row r="82" spans="2:9">
      <c r="B82" s="329" t="s">
        <v>320</v>
      </c>
      <c r="C82" s="307" t="s">
        <v>543</v>
      </c>
      <c r="D82" s="329" t="s">
        <v>208</v>
      </c>
      <c r="E82" s="307">
        <v>0.14399999999999999</v>
      </c>
      <c r="F82" s="349"/>
      <c r="H82" s="395"/>
      <c r="I82" s="395"/>
    </row>
    <row r="83" spans="2:9" s="306" customFormat="1">
      <c r="B83" s="329"/>
      <c r="C83" s="329"/>
      <c r="D83" s="329"/>
      <c r="E83" s="307"/>
    </row>
    <row r="84" spans="2:9" s="179" customFormat="1">
      <c r="B84" s="329"/>
      <c r="C84" s="307"/>
      <c r="D84" s="329"/>
    </row>
    <row r="117" spans="1:1">
      <c r="A117" s="179" t="s">
        <v>474</v>
      </c>
    </row>
    <row r="118" spans="1:1">
      <c r="A118" s="179" t="s">
        <v>328</v>
      </c>
    </row>
  </sheetData>
  <sortState ref="H46:I82">
    <sortCondition descending="1" ref="H46:H82"/>
  </sortState>
  <mergeCells count="7">
    <mergeCell ref="A41:I41"/>
    <mergeCell ref="A43:I43"/>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0" zoomScaleNormal="80" workbookViewId="0">
      <selection activeCell="G13" sqref="G13"/>
    </sheetView>
  </sheetViews>
  <sheetFormatPr defaultColWidth="8.81640625" defaultRowHeight="14.5"/>
  <cols>
    <col min="1" max="1" width="10" customWidth="1"/>
    <col min="2" max="2" width="14.26953125" customWidth="1"/>
    <col min="3" max="3" width="9.26953125" bestFit="1" customWidth="1"/>
    <col min="4" max="4" width="9.179687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52" customFormat="1">
      <c r="A1" s="152" t="s">
        <v>82</v>
      </c>
    </row>
    <row r="3" spans="1:11" ht="24">
      <c r="A3" s="179"/>
      <c r="B3" s="179"/>
      <c r="C3" s="67" t="s">
        <v>83</v>
      </c>
      <c r="D3" s="67" t="s">
        <v>84</v>
      </c>
      <c r="E3" s="67" t="s">
        <v>85</v>
      </c>
      <c r="F3" s="67" t="s">
        <v>86</v>
      </c>
      <c r="G3" s="67" t="s">
        <v>87</v>
      </c>
      <c r="H3" s="67" t="s">
        <v>88</v>
      </c>
      <c r="I3" s="67" t="s">
        <v>89</v>
      </c>
      <c r="J3" s="67" t="s">
        <v>90</v>
      </c>
      <c r="K3" s="67" t="s">
        <v>91</v>
      </c>
    </row>
    <row r="4" spans="1:11">
      <c r="A4" s="49"/>
      <c r="B4" s="49" t="s">
        <v>35</v>
      </c>
      <c r="C4" s="182">
        <v>1312</v>
      </c>
      <c r="D4" s="182">
        <v>789</v>
      </c>
      <c r="E4" s="182">
        <v>1511</v>
      </c>
      <c r="F4" s="182">
        <v>1177</v>
      </c>
      <c r="G4" s="182">
        <v>1078</v>
      </c>
      <c r="H4" s="182">
        <v>848</v>
      </c>
      <c r="I4" s="182">
        <v>1049</v>
      </c>
      <c r="J4" s="182">
        <v>7763</v>
      </c>
      <c r="K4" s="182">
        <v>93158</v>
      </c>
    </row>
    <row r="5" spans="1:11">
      <c r="A5" s="49"/>
      <c r="B5" s="49" t="s">
        <v>23</v>
      </c>
      <c r="C5" s="182">
        <v>1671</v>
      </c>
      <c r="D5" s="182">
        <v>870</v>
      </c>
      <c r="E5" s="182">
        <v>1699</v>
      </c>
      <c r="F5" s="182">
        <v>1059</v>
      </c>
      <c r="G5" s="182">
        <v>1125</v>
      </c>
      <c r="H5" s="182">
        <v>1025</v>
      </c>
      <c r="I5" s="182">
        <v>1304</v>
      </c>
      <c r="J5" s="182">
        <v>8754</v>
      </c>
      <c r="K5" s="72">
        <v>105042</v>
      </c>
    </row>
    <row r="6" spans="1:11">
      <c r="A6" s="49"/>
      <c r="B6" s="49" t="s">
        <v>22</v>
      </c>
      <c r="C6" s="182">
        <v>1397</v>
      </c>
      <c r="D6" s="182">
        <v>749</v>
      </c>
      <c r="E6" s="182">
        <v>1527</v>
      </c>
      <c r="F6" s="182">
        <v>1249</v>
      </c>
      <c r="G6" s="182">
        <v>1078</v>
      </c>
      <c r="H6" s="182">
        <v>866</v>
      </c>
      <c r="I6" s="182">
        <v>1093</v>
      </c>
      <c r="J6" s="182">
        <v>7958</v>
      </c>
      <c r="K6" s="72">
        <v>95493</v>
      </c>
    </row>
    <row r="7" spans="1:11">
      <c r="A7" s="49"/>
      <c r="B7" s="50" t="s">
        <v>32</v>
      </c>
      <c r="C7" s="187">
        <v>1132</v>
      </c>
      <c r="D7" s="187">
        <v>789</v>
      </c>
      <c r="E7" s="187">
        <v>1386</v>
      </c>
      <c r="F7" s="187">
        <v>1192</v>
      </c>
      <c r="G7" s="187">
        <v>1078</v>
      </c>
      <c r="H7" s="187">
        <v>775</v>
      </c>
      <c r="I7" s="187">
        <v>941</v>
      </c>
      <c r="J7" s="187">
        <v>7292</v>
      </c>
      <c r="K7" s="207">
        <v>87509</v>
      </c>
    </row>
    <row r="8" spans="1:11">
      <c r="A8" s="49"/>
      <c r="B8" s="49" t="s">
        <v>31</v>
      </c>
      <c r="C8" s="182">
        <v>1127</v>
      </c>
      <c r="D8" s="182">
        <v>939</v>
      </c>
      <c r="E8" s="182">
        <v>1437</v>
      </c>
      <c r="F8" s="182">
        <v>1223</v>
      </c>
      <c r="G8" s="182">
        <v>1078</v>
      </c>
      <c r="H8" s="182">
        <v>833</v>
      </c>
      <c r="I8" s="182">
        <v>1026</v>
      </c>
      <c r="J8" s="182">
        <v>7662</v>
      </c>
      <c r="K8" s="72">
        <v>91949</v>
      </c>
    </row>
    <row r="9" spans="1:11">
      <c r="A9" s="49"/>
      <c r="B9" s="49" t="s">
        <v>38</v>
      </c>
      <c r="C9" s="182">
        <v>1155</v>
      </c>
      <c r="D9" s="182">
        <v>701</v>
      </c>
      <c r="E9" s="182">
        <v>1427</v>
      </c>
      <c r="F9" s="182">
        <v>1222</v>
      </c>
      <c r="G9" s="182">
        <v>1125</v>
      </c>
      <c r="H9" s="182">
        <v>749</v>
      </c>
      <c r="I9" s="182">
        <v>948</v>
      </c>
      <c r="J9" s="182">
        <v>7327</v>
      </c>
      <c r="K9" s="72">
        <v>87920</v>
      </c>
    </row>
    <row r="10" spans="1:11">
      <c r="A10" s="49"/>
      <c r="B10" s="49" t="s">
        <v>33</v>
      </c>
      <c r="C10" s="182">
        <v>1228</v>
      </c>
      <c r="D10" s="182">
        <v>982</v>
      </c>
      <c r="E10" s="182">
        <v>1453</v>
      </c>
      <c r="F10" s="182">
        <v>936</v>
      </c>
      <c r="G10" s="182">
        <v>1125</v>
      </c>
      <c r="H10" s="182">
        <v>891</v>
      </c>
      <c r="I10" s="182">
        <v>1019</v>
      </c>
      <c r="J10" s="182">
        <v>7633</v>
      </c>
      <c r="K10" s="72">
        <v>91592</v>
      </c>
    </row>
    <row r="11" spans="1:11">
      <c r="A11" s="49"/>
      <c r="B11" s="49" t="s">
        <v>26</v>
      </c>
      <c r="C11" s="182">
        <v>1240</v>
      </c>
      <c r="D11" s="182">
        <v>731</v>
      </c>
      <c r="E11" s="182">
        <v>1444</v>
      </c>
      <c r="F11" s="182">
        <v>1321</v>
      </c>
      <c r="G11" s="182">
        <v>1078</v>
      </c>
      <c r="H11" s="182">
        <v>795</v>
      </c>
      <c r="I11" s="182">
        <v>1017</v>
      </c>
      <c r="J11" s="182">
        <v>7627</v>
      </c>
      <c r="K11" s="72">
        <v>91520</v>
      </c>
    </row>
    <row r="12" spans="1:11">
      <c r="A12" s="49"/>
      <c r="B12" s="49" t="s">
        <v>36</v>
      </c>
      <c r="C12" s="182">
        <v>1614</v>
      </c>
      <c r="D12" s="182">
        <v>802</v>
      </c>
      <c r="E12" s="182">
        <v>1635</v>
      </c>
      <c r="F12" s="182">
        <v>653</v>
      </c>
      <c r="G12" s="182">
        <v>1125</v>
      </c>
      <c r="H12" s="182">
        <v>975</v>
      </c>
      <c r="I12" s="182">
        <v>1075</v>
      </c>
      <c r="J12" s="182">
        <v>7878</v>
      </c>
      <c r="K12" s="72">
        <v>94533</v>
      </c>
    </row>
    <row r="13" spans="1:11">
      <c r="A13" s="49"/>
      <c r="B13" s="49" t="s">
        <v>18</v>
      </c>
      <c r="C13" s="182">
        <v>1634</v>
      </c>
      <c r="D13" s="182">
        <v>969</v>
      </c>
      <c r="E13" s="182">
        <v>1678</v>
      </c>
      <c r="F13" s="182">
        <v>1348</v>
      </c>
      <c r="G13" s="182">
        <v>1136</v>
      </c>
      <c r="H13" s="182">
        <v>1050</v>
      </c>
      <c r="I13" s="182">
        <v>1474</v>
      </c>
      <c r="J13" s="182">
        <v>9288</v>
      </c>
      <c r="K13" s="72">
        <v>111459</v>
      </c>
    </row>
    <row r="14" spans="1:11">
      <c r="A14" s="49"/>
      <c r="B14" s="49" t="s">
        <v>29</v>
      </c>
      <c r="C14" s="182">
        <v>1329</v>
      </c>
      <c r="D14" s="182">
        <v>797</v>
      </c>
      <c r="E14" s="182">
        <v>1516</v>
      </c>
      <c r="F14" s="182">
        <v>1155</v>
      </c>
      <c r="G14" s="182">
        <v>1125</v>
      </c>
      <c r="H14" s="182">
        <v>858</v>
      </c>
      <c r="I14" s="182">
        <v>1068</v>
      </c>
      <c r="J14" s="182">
        <v>7848</v>
      </c>
      <c r="K14" s="72">
        <v>94171</v>
      </c>
    </row>
    <row r="15" spans="1:11">
      <c r="A15" s="49"/>
      <c r="B15" s="49" t="s">
        <v>25</v>
      </c>
      <c r="C15" s="182">
        <v>1598</v>
      </c>
      <c r="D15" s="182">
        <v>764</v>
      </c>
      <c r="E15" s="182">
        <v>1659</v>
      </c>
      <c r="F15" s="182">
        <v>1167</v>
      </c>
      <c r="G15" s="182">
        <v>1125</v>
      </c>
      <c r="H15" s="182">
        <v>953</v>
      </c>
      <c r="I15" s="182">
        <v>1229</v>
      </c>
      <c r="J15" s="182">
        <v>8494</v>
      </c>
      <c r="K15" s="72">
        <v>101927</v>
      </c>
    </row>
    <row r="16" spans="1:11">
      <c r="A16" s="49"/>
      <c r="B16" s="49" t="s">
        <v>24</v>
      </c>
      <c r="C16" s="182">
        <v>1414</v>
      </c>
      <c r="D16" s="182">
        <v>822</v>
      </c>
      <c r="E16" s="182">
        <v>1579</v>
      </c>
      <c r="F16" s="182">
        <v>1232</v>
      </c>
      <c r="G16" s="182">
        <v>1078</v>
      </c>
      <c r="H16" s="182">
        <v>902</v>
      </c>
      <c r="I16" s="182">
        <v>1142</v>
      </c>
      <c r="J16" s="182">
        <v>8170</v>
      </c>
      <c r="K16" s="72">
        <v>98043</v>
      </c>
    </row>
    <row r="17" spans="1:11">
      <c r="A17" s="49"/>
      <c r="B17" s="49" t="s">
        <v>19</v>
      </c>
      <c r="C17" s="182">
        <v>1560</v>
      </c>
      <c r="D17" s="182">
        <v>870</v>
      </c>
      <c r="E17" s="182">
        <v>1634</v>
      </c>
      <c r="F17" s="182">
        <v>1226</v>
      </c>
      <c r="G17" s="182">
        <v>1125</v>
      </c>
      <c r="H17" s="182">
        <v>980</v>
      </c>
      <c r="I17" s="182">
        <v>1282</v>
      </c>
      <c r="J17" s="182">
        <v>8677</v>
      </c>
      <c r="K17" s="72">
        <v>104121</v>
      </c>
    </row>
    <row r="18" spans="1:11">
      <c r="A18" s="49"/>
      <c r="B18" s="49" t="s">
        <v>30</v>
      </c>
      <c r="C18" s="182">
        <v>1510</v>
      </c>
      <c r="D18" s="182">
        <v>802</v>
      </c>
      <c r="E18" s="182">
        <v>1633</v>
      </c>
      <c r="F18" s="182">
        <v>1276</v>
      </c>
      <c r="G18" s="182">
        <v>1078</v>
      </c>
      <c r="H18" s="182">
        <v>933</v>
      </c>
      <c r="I18" s="182">
        <v>1216</v>
      </c>
      <c r="J18" s="182">
        <v>8447</v>
      </c>
      <c r="K18" s="72">
        <v>101370</v>
      </c>
    </row>
    <row r="19" spans="1:11">
      <c r="A19" s="34"/>
      <c r="B19" s="18" t="s">
        <v>37</v>
      </c>
      <c r="C19" s="182">
        <v>1468</v>
      </c>
      <c r="D19" s="182">
        <v>807</v>
      </c>
      <c r="E19" s="182">
        <v>1588</v>
      </c>
      <c r="F19" s="182">
        <v>1088</v>
      </c>
      <c r="G19" s="182">
        <v>1125</v>
      </c>
      <c r="H19" s="182">
        <v>918</v>
      </c>
      <c r="I19" s="182">
        <v>1132</v>
      </c>
      <c r="J19" s="182">
        <v>8124</v>
      </c>
      <c r="K19" s="72">
        <v>97494</v>
      </c>
    </row>
    <row r="20" spans="1:11">
      <c r="A20" s="49"/>
      <c r="B20" s="49" t="s">
        <v>34</v>
      </c>
      <c r="C20" s="182">
        <v>1127</v>
      </c>
      <c r="D20" s="182">
        <v>893</v>
      </c>
      <c r="E20" s="182">
        <v>1384</v>
      </c>
      <c r="F20" s="182">
        <v>1315</v>
      </c>
      <c r="G20" s="182">
        <v>1125</v>
      </c>
      <c r="H20" s="182">
        <v>815</v>
      </c>
      <c r="I20" s="182">
        <v>1032</v>
      </c>
      <c r="J20" s="182">
        <v>7691</v>
      </c>
      <c r="K20" s="72">
        <v>92286</v>
      </c>
    </row>
    <row r="21" spans="1:11">
      <c r="A21" s="49"/>
      <c r="B21" s="49" t="s">
        <v>20</v>
      </c>
      <c r="C21" s="182">
        <v>1736</v>
      </c>
      <c r="D21" s="182">
        <v>863</v>
      </c>
      <c r="E21" s="182">
        <v>1734</v>
      </c>
      <c r="F21" s="182">
        <v>1241</v>
      </c>
      <c r="G21" s="182">
        <v>1125</v>
      </c>
      <c r="H21" s="182">
        <v>1048</v>
      </c>
      <c r="I21" s="182">
        <v>1441</v>
      </c>
      <c r="J21" s="182">
        <v>9187</v>
      </c>
      <c r="K21" s="72">
        <v>110247</v>
      </c>
    </row>
    <row r="22" spans="1:11">
      <c r="A22" s="49"/>
      <c r="B22" s="49" t="s">
        <v>21</v>
      </c>
      <c r="C22" s="182">
        <v>1385</v>
      </c>
      <c r="D22" s="182">
        <v>906</v>
      </c>
      <c r="E22" s="182">
        <v>1539</v>
      </c>
      <c r="F22" s="182">
        <v>1320</v>
      </c>
      <c r="G22" s="182">
        <v>1125</v>
      </c>
      <c r="H22" s="182">
        <v>924</v>
      </c>
      <c r="I22" s="182">
        <v>1203</v>
      </c>
      <c r="J22" s="182">
        <v>8401</v>
      </c>
      <c r="K22" s="72">
        <v>100814</v>
      </c>
    </row>
    <row r="23" spans="1:11">
      <c r="A23" s="49"/>
      <c r="B23" s="49" t="s">
        <v>28</v>
      </c>
      <c r="C23" s="182">
        <v>1350</v>
      </c>
      <c r="D23" s="182">
        <v>764</v>
      </c>
      <c r="E23" s="182">
        <v>1519</v>
      </c>
      <c r="F23" s="182">
        <v>1090</v>
      </c>
      <c r="G23" s="182">
        <v>1125</v>
      </c>
      <c r="H23" s="182">
        <v>853</v>
      </c>
      <c r="I23" s="182">
        <v>1044</v>
      </c>
      <c r="J23" s="182">
        <v>7745</v>
      </c>
      <c r="K23" s="72">
        <v>92937</v>
      </c>
    </row>
    <row r="24" spans="1:11">
      <c r="A24" s="49"/>
      <c r="B24" s="49" t="s">
        <v>27</v>
      </c>
      <c r="C24" s="182">
        <v>1228</v>
      </c>
      <c r="D24" s="182">
        <v>896</v>
      </c>
      <c r="E24" s="182">
        <v>1447</v>
      </c>
      <c r="F24" s="182">
        <v>1278</v>
      </c>
      <c r="G24" s="182">
        <v>1125</v>
      </c>
      <c r="H24" s="182">
        <v>857</v>
      </c>
      <c r="I24" s="182">
        <v>1083</v>
      </c>
      <c r="J24" s="182">
        <v>7913</v>
      </c>
      <c r="K24" s="72">
        <v>94960</v>
      </c>
    </row>
    <row r="25" spans="1:11">
      <c r="A25" s="15"/>
      <c r="B25" s="50" t="s">
        <v>32</v>
      </c>
      <c r="C25" s="187">
        <v>1132</v>
      </c>
      <c r="D25" s="187">
        <v>789</v>
      </c>
      <c r="E25" s="187">
        <v>1386</v>
      </c>
      <c r="F25" s="187">
        <v>1192</v>
      </c>
      <c r="G25" s="187">
        <v>1078</v>
      </c>
      <c r="H25" s="187">
        <v>775</v>
      </c>
      <c r="I25" s="187">
        <v>941</v>
      </c>
      <c r="J25" s="187">
        <v>7292</v>
      </c>
      <c r="K25" s="207">
        <v>87509</v>
      </c>
    </row>
    <row r="26" spans="1:11">
      <c r="A26" s="437" t="s">
        <v>92</v>
      </c>
      <c r="B26" s="437"/>
      <c r="C26" s="437"/>
      <c r="D26" s="437"/>
      <c r="E26" s="437"/>
      <c r="F26" s="437"/>
      <c r="G26" s="437"/>
      <c r="H26" s="437"/>
      <c r="I26" s="437"/>
      <c r="J26" s="179"/>
      <c r="K26" s="179"/>
    </row>
    <row r="27" spans="1:11">
      <c r="A27" s="438" t="s">
        <v>475</v>
      </c>
      <c r="B27" s="438"/>
      <c r="C27" s="438"/>
      <c r="D27" s="438"/>
      <c r="E27" s="438"/>
      <c r="F27" s="438"/>
      <c r="G27" s="438"/>
      <c r="H27" s="438"/>
      <c r="I27" s="438"/>
      <c r="J27" s="179"/>
      <c r="K27" s="179"/>
    </row>
    <row r="29" spans="1:11" s="70" customFormat="1">
      <c r="A29" s="152" t="s">
        <v>343</v>
      </c>
    </row>
    <row r="31" spans="1:11">
      <c r="A31" s="179"/>
      <c r="B31" s="179" t="s">
        <v>70</v>
      </c>
      <c r="C31" s="179" t="s">
        <v>93</v>
      </c>
      <c r="D31" s="179" t="s">
        <v>70</v>
      </c>
      <c r="E31" s="179"/>
      <c r="F31" s="179"/>
      <c r="G31" s="179"/>
      <c r="H31" s="179"/>
      <c r="I31" s="179"/>
      <c r="J31" s="179"/>
      <c r="K31" s="179"/>
    </row>
    <row r="32" spans="1:11">
      <c r="A32" s="269" t="s">
        <v>94</v>
      </c>
      <c r="B32" s="50" t="s">
        <v>32</v>
      </c>
      <c r="D32" s="207">
        <v>87509</v>
      </c>
      <c r="E32" s="179"/>
      <c r="F32" s="179"/>
      <c r="G32" s="179"/>
      <c r="H32" s="179"/>
      <c r="I32" s="179"/>
      <c r="J32" s="179"/>
      <c r="K32" s="179"/>
    </row>
    <row r="33" spans="2:3">
      <c r="B33" s="49" t="s">
        <v>38</v>
      </c>
      <c r="C33" s="72">
        <v>87920</v>
      </c>
    </row>
    <row r="34" spans="2:3">
      <c r="B34" s="49" t="s">
        <v>26</v>
      </c>
      <c r="C34" s="72">
        <v>91520</v>
      </c>
    </row>
    <row r="35" spans="2:3">
      <c r="B35" s="49" t="s">
        <v>33</v>
      </c>
      <c r="C35" s="72">
        <v>91592</v>
      </c>
    </row>
    <row r="36" spans="2:3">
      <c r="B36" s="49" t="s">
        <v>31</v>
      </c>
      <c r="C36" s="72">
        <v>91949</v>
      </c>
    </row>
    <row r="37" spans="2:3">
      <c r="B37" s="49" t="s">
        <v>34</v>
      </c>
      <c r="C37" s="72">
        <v>92286</v>
      </c>
    </row>
    <row r="38" spans="2:3">
      <c r="B38" s="49" t="s">
        <v>28</v>
      </c>
      <c r="C38" s="72">
        <v>92937</v>
      </c>
    </row>
    <row r="39" spans="2:3">
      <c r="B39" s="49" t="s">
        <v>35</v>
      </c>
      <c r="C39" s="182">
        <v>93158</v>
      </c>
    </row>
    <row r="40" spans="2:3">
      <c r="B40" s="49" t="s">
        <v>29</v>
      </c>
      <c r="C40" s="72">
        <v>94171</v>
      </c>
    </row>
    <row r="41" spans="2:3">
      <c r="B41" s="49" t="s">
        <v>36</v>
      </c>
      <c r="C41" s="72">
        <v>94533</v>
      </c>
    </row>
    <row r="42" spans="2:3">
      <c r="B42" s="49" t="s">
        <v>27</v>
      </c>
      <c r="C42" s="72">
        <v>94960</v>
      </c>
    </row>
    <row r="43" spans="2:3">
      <c r="B43" s="49" t="s">
        <v>22</v>
      </c>
      <c r="C43" s="72">
        <v>95493</v>
      </c>
    </row>
    <row r="44" spans="2:3">
      <c r="B44" s="18" t="s">
        <v>37</v>
      </c>
      <c r="C44" s="72">
        <v>97494</v>
      </c>
    </row>
    <row r="45" spans="2:3">
      <c r="B45" s="49" t="s">
        <v>24</v>
      </c>
      <c r="C45" s="72">
        <v>98043</v>
      </c>
    </row>
    <row r="46" spans="2:3">
      <c r="B46" s="49" t="s">
        <v>21</v>
      </c>
      <c r="C46" s="72">
        <v>100814</v>
      </c>
    </row>
    <row r="47" spans="2:3">
      <c r="B47" s="49" t="s">
        <v>30</v>
      </c>
      <c r="C47" s="72">
        <v>101370</v>
      </c>
    </row>
    <row r="48" spans="2:3">
      <c r="B48" s="49" t="s">
        <v>25</v>
      </c>
      <c r="C48" s="72">
        <v>101927</v>
      </c>
    </row>
    <row r="49" spans="1:4">
      <c r="A49" s="179"/>
      <c r="B49" s="49" t="s">
        <v>19</v>
      </c>
      <c r="C49" s="72">
        <v>104121</v>
      </c>
      <c r="D49" s="179"/>
    </row>
    <row r="50" spans="1:4">
      <c r="A50" s="179"/>
      <c r="B50" s="49" t="s">
        <v>23</v>
      </c>
      <c r="C50" s="72">
        <v>105042</v>
      </c>
      <c r="D50" s="179"/>
    </row>
    <row r="51" spans="1:4">
      <c r="A51" s="179"/>
      <c r="B51" s="49" t="s">
        <v>20</v>
      </c>
      <c r="C51" s="72">
        <v>110247</v>
      </c>
      <c r="D51" s="179"/>
    </row>
    <row r="52" spans="1:4">
      <c r="A52" s="269" t="s">
        <v>95</v>
      </c>
      <c r="B52" s="49" t="s">
        <v>18</v>
      </c>
      <c r="C52" s="72">
        <v>111459</v>
      </c>
      <c r="D52" s="156"/>
    </row>
    <row r="54" spans="1:4">
      <c r="A54" s="179" t="s">
        <v>96</v>
      </c>
      <c r="B54" s="179"/>
      <c r="C54" s="179"/>
      <c r="D54" s="17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66" zoomScaleNormal="66" workbookViewId="0">
      <selection activeCell="G3" sqref="G3"/>
    </sheetView>
  </sheetViews>
  <sheetFormatPr defaultColWidth="8.81640625" defaultRowHeight="14.5"/>
  <cols>
    <col min="2" max="2" width="13.453125" bestFit="1" customWidth="1"/>
    <col min="3" max="3" width="12.453125" customWidth="1"/>
    <col min="4" max="4" width="11.1796875" bestFit="1" customWidth="1"/>
  </cols>
  <sheetData>
    <row r="1" spans="1:8" s="70" customFormat="1">
      <c r="A1" s="431" t="s">
        <v>476</v>
      </c>
      <c r="B1" s="431"/>
      <c r="C1" s="431"/>
      <c r="D1" s="431"/>
      <c r="E1" s="431"/>
      <c r="F1" s="431"/>
      <c r="G1" s="431"/>
      <c r="H1" s="431"/>
    </row>
    <row r="3" spans="1:8" ht="36">
      <c r="A3" s="179"/>
      <c r="B3" s="49"/>
      <c r="C3" s="67" t="s">
        <v>97</v>
      </c>
      <c r="D3" s="67" t="s">
        <v>46</v>
      </c>
      <c r="E3" s="179" t="s">
        <v>70</v>
      </c>
      <c r="F3" s="329" t="s">
        <v>544</v>
      </c>
      <c r="G3" s="329" t="s">
        <v>545</v>
      </c>
      <c r="H3" s="179"/>
    </row>
    <row r="4" spans="1:8">
      <c r="A4" s="179"/>
      <c r="B4" s="292" t="s">
        <v>38</v>
      </c>
      <c r="C4" s="190">
        <v>54587</v>
      </c>
      <c r="D4" s="190">
        <v>5572</v>
      </c>
      <c r="E4" s="329"/>
      <c r="F4" s="280">
        <v>85751</v>
      </c>
      <c r="G4" s="280">
        <v>65712</v>
      </c>
      <c r="H4" s="179"/>
    </row>
    <row r="5" spans="1:8">
      <c r="A5" s="179"/>
      <c r="B5" s="292" t="s">
        <v>35</v>
      </c>
      <c r="C5" s="190">
        <v>63389</v>
      </c>
      <c r="D5" s="190">
        <v>3294</v>
      </c>
      <c r="F5" s="280">
        <v>85751</v>
      </c>
      <c r="G5" s="280">
        <v>65712</v>
      </c>
      <c r="H5" s="179"/>
    </row>
    <row r="6" spans="1:8">
      <c r="A6" s="179"/>
      <c r="B6" s="292" t="s">
        <v>33</v>
      </c>
      <c r="C6" s="190">
        <v>64626</v>
      </c>
      <c r="D6" s="190">
        <v>2713</v>
      </c>
      <c r="E6" s="329"/>
      <c r="F6" s="280">
        <v>85751</v>
      </c>
      <c r="G6" s="280">
        <v>65712</v>
      </c>
      <c r="H6" s="179"/>
    </row>
    <row r="7" spans="1:8">
      <c r="A7" s="179"/>
      <c r="B7" s="292" t="s">
        <v>34</v>
      </c>
      <c r="C7" s="190">
        <v>68531</v>
      </c>
      <c r="D7" s="190">
        <v>3073</v>
      </c>
      <c r="E7" s="329"/>
      <c r="F7" s="280">
        <v>85751</v>
      </c>
      <c r="G7" s="280">
        <v>65712</v>
      </c>
      <c r="H7" s="179"/>
    </row>
    <row r="8" spans="1:8">
      <c r="A8" s="179"/>
      <c r="B8" s="292" t="s">
        <v>31</v>
      </c>
      <c r="C8" s="190">
        <v>69980</v>
      </c>
      <c r="D8" s="190">
        <v>7037</v>
      </c>
      <c r="E8" s="329"/>
      <c r="F8" s="280">
        <v>85751</v>
      </c>
      <c r="G8" s="280">
        <v>65712</v>
      </c>
      <c r="H8" s="179"/>
    </row>
    <row r="9" spans="1:8">
      <c r="A9" s="179"/>
      <c r="B9" s="34" t="s">
        <v>32</v>
      </c>
      <c r="D9" s="140">
        <v>2694</v>
      </c>
      <c r="E9" s="140">
        <v>73672</v>
      </c>
      <c r="F9" s="280">
        <v>85751</v>
      </c>
      <c r="G9" s="280">
        <v>65712</v>
      </c>
      <c r="H9" s="179"/>
    </row>
    <row r="10" spans="1:8">
      <c r="A10" s="179"/>
      <c r="B10" s="292" t="s">
        <v>30</v>
      </c>
      <c r="C10" s="190">
        <v>76093</v>
      </c>
      <c r="D10" s="190">
        <v>2971</v>
      </c>
      <c r="E10" s="329"/>
      <c r="F10" s="280">
        <v>85751</v>
      </c>
      <c r="G10" s="280">
        <v>65712</v>
      </c>
      <c r="H10" s="179"/>
    </row>
    <row r="11" spans="1:8">
      <c r="A11" s="179"/>
      <c r="B11" s="292" t="s">
        <v>37</v>
      </c>
      <c r="C11" s="190">
        <v>77040</v>
      </c>
      <c r="D11" s="190">
        <v>2556</v>
      </c>
      <c r="E11" s="140"/>
      <c r="F11" s="280">
        <v>85751</v>
      </c>
      <c r="G11" s="280">
        <v>65712</v>
      </c>
      <c r="H11" s="179"/>
    </row>
    <row r="12" spans="1:8">
      <c r="A12" s="179"/>
      <c r="B12" s="292" t="s">
        <v>36</v>
      </c>
      <c r="C12" s="190">
        <v>78808</v>
      </c>
      <c r="D12" s="190">
        <v>3056</v>
      </c>
      <c r="E12" s="329"/>
      <c r="F12" s="280">
        <v>85751</v>
      </c>
      <c r="G12" s="280">
        <v>65712</v>
      </c>
      <c r="H12" s="179"/>
    </row>
    <row r="13" spans="1:8">
      <c r="A13" s="179"/>
      <c r="B13" s="292" t="s">
        <v>29</v>
      </c>
      <c r="C13" s="190">
        <v>79492</v>
      </c>
      <c r="D13" s="190">
        <v>5633</v>
      </c>
      <c r="E13" s="329"/>
      <c r="F13" s="280">
        <v>85751</v>
      </c>
      <c r="G13" s="280">
        <v>65712</v>
      </c>
      <c r="H13" s="179"/>
    </row>
    <row r="14" spans="1:8">
      <c r="A14" s="179"/>
      <c r="B14" s="292" t="s">
        <v>28</v>
      </c>
      <c r="C14" s="190">
        <v>80339</v>
      </c>
      <c r="D14" s="190">
        <v>3814</v>
      </c>
      <c r="E14" s="329"/>
      <c r="F14" s="280">
        <v>85751</v>
      </c>
      <c r="G14" s="280">
        <v>65712</v>
      </c>
      <c r="H14" s="179"/>
    </row>
    <row r="15" spans="1:8">
      <c r="A15" s="179"/>
      <c r="B15" s="292" t="s">
        <v>27</v>
      </c>
      <c r="C15" s="190">
        <v>84479</v>
      </c>
      <c r="D15" s="190">
        <v>4078</v>
      </c>
      <c r="E15" s="329"/>
      <c r="F15" s="280">
        <v>85751</v>
      </c>
      <c r="G15" s="280">
        <v>65712</v>
      </c>
      <c r="H15" s="179"/>
    </row>
    <row r="16" spans="1:8">
      <c r="A16" s="179"/>
      <c r="B16" s="292" t="s">
        <v>22</v>
      </c>
      <c r="C16" s="190">
        <v>88797</v>
      </c>
      <c r="D16" s="190">
        <v>3533</v>
      </c>
      <c r="E16" s="329"/>
      <c r="F16" s="280">
        <v>85751</v>
      </c>
      <c r="G16" s="280">
        <v>65712</v>
      </c>
      <c r="H16" s="179"/>
    </row>
    <row r="17" spans="1:19">
      <c r="A17" s="179"/>
      <c r="B17" s="292" t="s">
        <v>26</v>
      </c>
      <c r="C17" s="190">
        <v>89447</v>
      </c>
      <c r="D17" s="190">
        <v>5967</v>
      </c>
      <c r="E17" s="329"/>
      <c r="F17" s="280">
        <v>85751</v>
      </c>
      <c r="G17" s="280">
        <v>65712</v>
      </c>
      <c r="H17" s="179"/>
      <c r="I17" s="179"/>
      <c r="J17" s="179"/>
      <c r="K17" s="179"/>
      <c r="L17" s="179"/>
      <c r="M17" s="179"/>
      <c r="N17" s="179"/>
      <c r="O17" s="179"/>
      <c r="P17" s="179"/>
      <c r="Q17" s="179"/>
      <c r="R17" s="179"/>
      <c r="S17" s="179"/>
    </row>
    <row r="18" spans="1:19">
      <c r="A18" s="179"/>
      <c r="B18" s="292" t="s">
        <v>25</v>
      </c>
      <c r="C18" s="190">
        <v>93418</v>
      </c>
      <c r="D18" s="190">
        <v>3720</v>
      </c>
      <c r="E18" s="329"/>
      <c r="F18" s="280">
        <v>85751</v>
      </c>
      <c r="G18" s="280">
        <v>65712</v>
      </c>
      <c r="H18" s="179"/>
      <c r="I18" s="179"/>
      <c r="J18" s="179"/>
      <c r="K18" s="179"/>
      <c r="L18" s="179"/>
      <c r="M18" s="179"/>
      <c r="N18" s="179"/>
      <c r="O18" s="179"/>
      <c r="P18" s="179"/>
      <c r="Q18" s="179"/>
      <c r="R18" s="179"/>
      <c r="S18" s="179"/>
    </row>
    <row r="19" spans="1:19">
      <c r="A19" s="179"/>
      <c r="B19" s="292" t="s">
        <v>21</v>
      </c>
      <c r="C19" s="190">
        <v>101130</v>
      </c>
      <c r="D19" s="190">
        <v>4090</v>
      </c>
      <c r="E19" s="329"/>
      <c r="F19" s="280">
        <v>85751</v>
      </c>
      <c r="G19" s="280">
        <v>65712</v>
      </c>
      <c r="H19" s="179"/>
      <c r="I19" s="179"/>
      <c r="J19" s="179"/>
      <c r="K19" s="179"/>
      <c r="L19" s="179"/>
      <c r="M19" s="179"/>
      <c r="N19" s="179"/>
      <c r="O19" s="179"/>
      <c r="P19" s="179"/>
      <c r="Q19" s="179"/>
      <c r="R19" s="179"/>
      <c r="S19" s="179"/>
    </row>
    <row r="20" spans="1:19">
      <c r="A20" s="179"/>
      <c r="B20" s="292" t="s">
        <v>24</v>
      </c>
      <c r="C20" s="190">
        <v>102870</v>
      </c>
      <c r="D20" s="190">
        <v>2944</v>
      </c>
      <c r="E20" s="329"/>
      <c r="F20" s="280">
        <v>85751</v>
      </c>
      <c r="G20" s="280">
        <v>65712</v>
      </c>
      <c r="H20" s="179"/>
      <c r="I20" s="179"/>
      <c r="J20" s="179"/>
      <c r="K20" s="179"/>
      <c r="L20" s="179"/>
      <c r="M20" s="179"/>
      <c r="N20" s="179"/>
      <c r="O20" s="179"/>
      <c r="P20" s="179"/>
      <c r="Q20" s="179"/>
      <c r="R20" s="179"/>
      <c r="S20" s="179"/>
    </row>
    <row r="21" spans="1:19">
      <c r="A21" s="179"/>
      <c r="B21" s="292" t="s">
        <v>23</v>
      </c>
      <c r="C21" s="190">
        <v>108827</v>
      </c>
      <c r="D21" s="190">
        <v>3521</v>
      </c>
      <c r="E21" s="329"/>
      <c r="F21" s="280">
        <v>85751</v>
      </c>
      <c r="G21" s="280">
        <v>65712</v>
      </c>
      <c r="H21" s="179"/>
      <c r="I21" s="179"/>
      <c r="J21" s="179"/>
      <c r="K21" s="179"/>
      <c r="L21" s="179"/>
      <c r="M21" s="179"/>
      <c r="N21" s="179"/>
      <c r="O21" s="179"/>
      <c r="P21" s="179"/>
      <c r="Q21" s="179"/>
      <c r="R21" s="179"/>
      <c r="S21" s="179"/>
    </row>
    <row r="22" spans="1:19">
      <c r="A22" s="179"/>
      <c r="B22" s="292" t="s">
        <v>20</v>
      </c>
      <c r="C22" s="190">
        <v>111587</v>
      </c>
      <c r="D22" s="190">
        <v>6959</v>
      </c>
      <c r="E22" s="329"/>
      <c r="F22" s="280">
        <v>85751</v>
      </c>
      <c r="G22" s="280">
        <v>65712</v>
      </c>
      <c r="H22" s="179"/>
      <c r="I22" s="179"/>
      <c r="J22" s="179"/>
      <c r="K22" s="179"/>
      <c r="L22" s="179"/>
      <c r="M22" s="179"/>
      <c r="N22" s="179"/>
      <c r="O22" s="179"/>
      <c r="P22" s="179"/>
      <c r="Q22" s="179"/>
      <c r="R22" s="179"/>
      <c r="S22" s="179"/>
    </row>
    <row r="23" spans="1:19">
      <c r="A23" s="179"/>
      <c r="B23" s="292" t="s">
        <v>18</v>
      </c>
      <c r="C23" s="190">
        <v>116155</v>
      </c>
      <c r="D23" s="190">
        <v>9654</v>
      </c>
      <c r="E23" s="329"/>
      <c r="F23" s="280">
        <v>85751</v>
      </c>
      <c r="G23" s="280">
        <v>65712</v>
      </c>
      <c r="H23" s="179"/>
      <c r="I23" s="179"/>
      <c r="J23" s="179"/>
      <c r="K23" s="179"/>
      <c r="L23" s="179"/>
      <c r="M23" s="179"/>
      <c r="N23" s="179"/>
      <c r="O23" s="179"/>
      <c r="P23" s="179"/>
      <c r="Q23" s="179"/>
      <c r="R23" s="179"/>
      <c r="S23" s="179"/>
    </row>
    <row r="24" spans="1:19">
      <c r="A24" s="179"/>
      <c r="B24" s="292" t="s">
        <v>19</v>
      </c>
      <c r="C24" s="190">
        <v>116283</v>
      </c>
      <c r="D24" s="190">
        <v>4894</v>
      </c>
      <c r="E24" s="329"/>
      <c r="F24" s="280">
        <v>85751</v>
      </c>
      <c r="G24" s="280">
        <v>65712</v>
      </c>
      <c r="H24" s="179"/>
      <c r="I24" s="179"/>
      <c r="J24" s="179"/>
      <c r="K24" s="179"/>
      <c r="L24" s="179"/>
      <c r="M24" s="179"/>
      <c r="N24" s="179"/>
      <c r="O24" s="179"/>
      <c r="P24" s="179"/>
      <c r="Q24" s="179"/>
      <c r="R24" s="179"/>
      <c r="S24" s="179"/>
    </row>
    <row r="25" spans="1:19">
      <c r="A25" s="179"/>
      <c r="B25" s="73" t="s">
        <v>57</v>
      </c>
      <c r="C25" s="74">
        <v>65712</v>
      </c>
      <c r="D25" s="75">
        <v>118</v>
      </c>
      <c r="E25" s="7"/>
      <c r="F25" s="280">
        <v>85751</v>
      </c>
      <c r="G25" s="280">
        <v>65712</v>
      </c>
      <c r="H25" s="179"/>
      <c r="I25" s="179"/>
      <c r="J25" s="179"/>
      <c r="K25" s="179"/>
      <c r="L25" s="179"/>
      <c r="M25" s="179"/>
      <c r="N25" s="179"/>
      <c r="O25" s="179"/>
      <c r="P25" s="179"/>
      <c r="Q25" s="179"/>
      <c r="R25" s="179"/>
      <c r="S25" s="179"/>
    </row>
    <row r="26" spans="1:19">
      <c r="A26" s="179"/>
      <c r="B26" s="73" t="s">
        <v>53</v>
      </c>
      <c r="C26" s="186">
        <v>85751</v>
      </c>
      <c r="D26" s="186">
        <v>760</v>
      </c>
      <c r="E26" s="329"/>
      <c r="F26" s="280">
        <v>85751</v>
      </c>
      <c r="G26" s="280">
        <v>65712</v>
      </c>
      <c r="H26" s="179"/>
      <c r="I26" s="179"/>
      <c r="J26" s="179"/>
      <c r="K26" s="179"/>
      <c r="L26" s="179"/>
      <c r="M26" s="179"/>
      <c r="N26" s="179"/>
      <c r="O26" s="179"/>
      <c r="P26" s="179"/>
      <c r="Q26" s="179"/>
      <c r="R26" s="179"/>
      <c r="S26" s="179"/>
    </row>
    <row r="27" spans="1:19">
      <c r="A27" s="179"/>
      <c r="B27" s="292"/>
      <c r="C27" s="329"/>
      <c r="D27" s="329"/>
      <c r="E27" s="329"/>
      <c r="F27" s="329"/>
      <c r="G27" s="329"/>
      <c r="H27" s="179"/>
      <c r="I27" s="179"/>
      <c r="J27" s="179"/>
      <c r="K27" s="179"/>
      <c r="L27" s="179"/>
      <c r="M27" s="179"/>
      <c r="N27" s="179"/>
      <c r="O27" s="179"/>
      <c r="P27" s="179"/>
      <c r="Q27" s="179"/>
      <c r="R27" s="179"/>
      <c r="S27" s="179"/>
    </row>
    <row r="28" spans="1:19">
      <c r="A28" s="433" t="s">
        <v>534</v>
      </c>
      <c r="B28" s="433"/>
      <c r="C28" s="433"/>
      <c r="D28" s="433"/>
      <c r="E28" s="433"/>
      <c r="F28" s="433"/>
      <c r="G28" s="433"/>
      <c r="H28" s="433"/>
      <c r="I28" s="179"/>
      <c r="J28" s="179"/>
      <c r="K28" s="179"/>
      <c r="L28" s="179"/>
      <c r="M28" s="179"/>
      <c r="N28" s="179"/>
      <c r="O28" s="179"/>
      <c r="P28" s="179"/>
      <c r="Q28" s="179"/>
      <c r="R28" s="179"/>
      <c r="S28" s="179"/>
    </row>
    <row r="29" spans="1:19">
      <c r="A29" s="432" t="s">
        <v>65</v>
      </c>
      <c r="B29" s="432"/>
      <c r="C29" s="432"/>
      <c r="D29" s="432"/>
      <c r="E29" s="432"/>
      <c r="F29" s="432"/>
      <c r="G29" s="432"/>
      <c r="H29" s="432"/>
      <c r="I29" s="179"/>
      <c r="J29" s="179"/>
      <c r="K29" s="179"/>
      <c r="L29" s="179"/>
      <c r="M29" s="179"/>
      <c r="N29" s="179"/>
      <c r="O29" s="179"/>
      <c r="P29" s="179"/>
      <c r="Q29" s="179"/>
      <c r="R29" s="179"/>
      <c r="S29" s="179"/>
    </row>
    <row r="31" spans="1:19" s="70" customFormat="1">
      <c r="A31" s="431" t="s">
        <v>344</v>
      </c>
      <c r="B31" s="431"/>
      <c r="C31" s="431"/>
      <c r="D31" s="431"/>
      <c r="E31" s="431"/>
      <c r="F31" s="431"/>
      <c r="G31" s="431"/>
      <c r="H31" s="431"/>
    </row>
    <row r="32" spans="1:19">
      <c r="A32" s="179"/>
      <c r="B32" s="179"/>
      <c r="C32" s="179"/>
      <c r="D32" s="179"/>
      <c r="E32" s="179"/>
      <c r="F32" s="179"/>
      <c r="G32" s="179"/>
      <c r="H32" s="179"/>
      <c r="I32" s="4"/>
      <c r="J32" s="4"/>
      <c r="K32" s="5"/>
      <c r="L32" s="5"/>
      <c r="M32" s="5"/>
      <c r="N32" s="5"/>
      <c r="O32" s="4"/>
      <c r="P32" s="4"/>
      <c r="Q32" s="4"/>
      <c r="R32" s="4"/>
      <c r="S32" s="4"/>
    </row>
    <row r="33" spans="1:19" ht="36">
      <c r="A33" s="179"/>
      <c r="B33" s="179"/>
      <c r="C33" s="68" t="s">
        <v>97</v>
      </c>
      <c r="D33" s="68" t="s">
        <v>46</v>
      </c>
      <c r="E33" s="11"/>
      <c r="F33" s="12"/>
      <c r="G33" s="179"/>
      <c r="H33" s="179"/>
      <c r="I33" s="4"/>
      <c r="J33" s="4"/>
      <c r="K33" s="5"/>
      <c r="L33" s="5"/>
      <c r="M33" s="5"/>
      <c r="N33" s="5"/>
      <c r="O33" s="4"/>
      <c r="P33" s="4"/>
      <c r="Q33" s="4"/>
      <c r="R33" s="4"/>
      <c r="S33" s="4"/>
    </row>
    <row r="34" spans="1:19">
      <c r="A34" s="179"/>
      <c r="B34" s="18">
        <v>2015</v>
      </c>
      <c r="C34" s="190">
        <v>65025</v>
      </c>
      <c r="D34" s="190">
        <v>3754</v>
      </c>
      <c r="E34" s="3"/>
      <c r="F34" s="3"/>
      <c r="G34" s="179"/>
      <c r="H34" s="179"/>
      <c r="I34" s="179"/>
      <c r="J34" s="179"/>
      <c r="K34" s="10"/>
      <c r="L34" s="10"/>
      <c r="M34" s="10"/>
      <c r="N34" s="10"/>
      <c r="O34" s="179"/>
      <c r="P34" s="179"/>
      <c r="Q34" s="179"/>
      <c r="R34" s="179"/>
      <c r="S34" s="179"/>
    </row>
    <row r="35" spans="1:19">
      <c r="A35" s="179"/>
      <c r="B35" s="19">
        <v>2016</v>
      </c>
      <c r="C35" s="190">
        <v>66362</v>
      </c>
      <c r="D35" s="190">
        <v>2427</v>
      </c>
      <c r="E35" s="3"/>
      <c r="F35" s="3"/>
      <c r="G35" s="179"/>
      <c r="H35" s="179"/>
      <c r="I35" s="179"/>
      <c r="J35" s="179"/>
      <c r="K35" s="10"/>
      <c r="L35" s="10"/>
      <c r="M35" s="10"/>
      <c r="N35" s="10"/>
      <c r="O35" s="179"/>
      <c r="P35" s="179"/>
      <c r="Q35" s="179"/>
      <c r="R35" s="179"/>
      <c r="S35" s="179"/>
    </row>
    <row r="36" spans="1:19">
      <c r="A36" s="179"/>
      <c r="B36" s="19">
        <v>2017</v>
      </c>
      <c r="C36" s="190">
        <v>66196</v>
      </c>
      <c r="D36" s="190">
        <v>2791</v>
      </c>
      <c r="E36" s="3"/>
      <c r="F36" s="3"/>
      <c r="G36" s="179"/>
      <c r="H36" s="179"/>
      <c r="I36" s="179"/>
      <c r="J36" s="179"/>
      <c r="K36" s="10"/>
      <c r="L36" s="10"/>
      <c r="M36" s="10"/>
      <c r="N36" s="10"/>
      <c r="O36" s="179"/>
      <c r="P36" s="179"/>
      <c r="Q36" s="179"/>
      <c r="R36" s="179"/>
      <c r="S36" s="179"/>
    </row>
    <row r="37" spans="1:19">
      <c r="A37" s="179"/>
      <c r="B37" s="19">
        <v>2018</v>
      </c>
      <c r="C37" s="190">
        <v>67523</v>
      </c>
      <c r="D37" s="190">
        <v>2954</v>
      </c>
      <c r="E37" s="3"/>
      <c r="F37" s="3"/>
      <c r="G37" s="179"/>
      <c r="H37" s="179"/>
      <c r="I37" s="179"/>
      <c r="J37" s="179"/>
      <c r="K37" s="10"/>
      <c r="L37" s="10"/>
      <c r="M37" s="10"/>
      <c r="N37" s="10"/>
      <c r="O37" s="179"/>
      <c r="P37" s="179"/>
      <c r="Q37" s="179"/>
      <c r="R37" s="179"/>
      <c r="S37" s="179"/>
    </row>
    <row r="38" spans="1:19">
      <c r="A38" s="179"/>
      <c r="B38" s="19">
        <v>2019</v>
      </c>
      <c r="C38" s="182">
        <v>73672</v>
      </c>
      <c r="D38" s="182">
        <v>2694</v>
      </c>
      <c r="E38" s="3"/>
      <c r="F38" s="3"/>
      <c r="G38" s="179"/>
      <c r="H38" s="179"/>
      <c r="I38" s="179"/>
      <c r="J38" s="179"/>
      <c r="K38" s="10"/>
      <c r="L38" s="10"/>
      <c r="M38" s="10"/>
      <c r="N38" s="10"/>
      <c r="O38" s="179"/>
      <c r="P38" s="179"/>
      <c r="Q38" s="179"/>
      <c r="R38" s="179"/>
      <c r="S38" s="179"/>
    </row>
    <row r="39" spans="1:19">
      <c r="A39" s="4"/>
      <c r="B39" s="4"/>
      <c r="C39" s="4"/>
      <c r="D39" s="4"/>
      <c r="E39" s="4"/>
      <c r="F39" s="4"/>
      <c r="G39" s="4"/>
      <c r="H39" s="4"/>
      <c r="I39" s="179"/>
      <c r="J39" s="179"/>
      <c r="K39" s="179"/>
      <c r="L39" s="179"/>
      <c r="M39" s="179"/>
      <c r="N39" s="179"/>
      <c r="O39" s="179"/>
      <c r="P39" s="179"/>
      <c r="Q39" s="179"/>
      <c r="R39" s="179"/>
      <c r="S39" s="179"/>
    </row>
    <row r="40" spans="1:19">
      <c r="A40" s="433" t="s">
        <v>533</v>
      </c>
      <c r="B40" s="433"/>
      <c r="C40" s="433"/>
      <c r="D40" s="433"/>
      <c r="E40" s="433"/>
      <c r="F40" s="433"/>
      <c r="G40" s="433"/>
      <c r="H40" s="433"/>
      <c r="I40" s="179"/>
      <c r="J40" s="179"/>
      <c r="K40" s="179"/>
      <c r="L40" s="179"/>
      <c r="M40" s="179"/>
      <c r="N40" s="179"/>
      <c r="O40" s="179"/>
      <c r="P40" s="179"/>
      <c r="Q40" s="179"/>
      <c r="R40" s="179"/>
      <c r="S40" s="179"/>
    </row>
    <row r="41" spans="1:19">
      <c r="A41" s="432" t="s">
        <v>65</v>
      </c>
      <c r="B41" s="432"/>
      <c r="C41" s="432"/>
      <c r="D41" s="432"/>
      <c r="E41" s="432"/>
      <c r="F41" s="432"/>
      <c r="G41" s="432"/>
      <c r="H41" s="432"/>
      <c r="I41" s="179"/>
      <c r="J41" s="179"/>
      <c r="K41" s="179"/>
      <c r="L41" s="179"/>
      <c r="M41" s="179"/>
      <c r="N41" s="179"/>
      <c r="O41" s="179"/>
      <c r="P41" s="179"/>
      <c r="Q41" s="179"/>
      <c r="R41" s="179"/>
      <c r="S41" s="179"/>
    </row>
    <row r="42" spans="1:19">
      <c r="A42" s="4"/>
      <c r="B42" s="4"/>
      <c r="C42" s="4"/>
      <c r="D42" s="4"/>
      <c r="E42" s="4"/>
      <c r="F42" s="4"/>
      <c r="G42" s="4"/>
      <c r="H42" s="4"/>
      <c r="I42" s="179"/>
      <c r="J42" s="17"/>
      <c r="K42" s="17"/>
      <c r="L42" s="17"/>
      <c r="M42" s="17"/>
      <c r="N42" s="17"/>
      <c r="O42" s="17"/>
      <c r="P42" s="179"/>
      <c r="Q42" s="179"/>
      <c r="R42" s="179"/>
      <c r="S42" s="179"/>
    </row>
    <row r="43" spans="1:19" s="70" customFormat="1">
      <c r="A43" s="431" t="s">
        <v>477</v>
      </c>
      <c r="B43" s="431"/>
      <c r="C43" s="431"/>
      <c r="D43" s="431"/>
      <c r="E43" s="431"/>
      <c r="F43" s="431"/>
      <c r="G43" s="431"/>
      <c r="H43" s="431"/>
    </row>
    <row r="44" spans="1:19">
      <c r="A44" s="179"/>
      <c r="B44" s="179"/>
      <c r="C44" s="179"/>
      <c r="D44" s="179"/>
      <c r="E44" s="179"/>
      <c r="F44" s="179"/>
      <c r="G44" s="179"/>
      <c r="H44" s="179"/>
      <c r="I44" s="4"/>
      <c r="J44" s="4"/>
      <c r="K44" s="5"/>
      <c r="L44" s="5"/>
      <c r="M44" s="5"/>
      <c r="N44" s="5"/>
      <c r="O44" s="4"/>
      <c r="P44" s="4"/>
      <c r="Q44" s="4"/>
      <c r="R44" s="4"/>
      <c r="S44" s="4"/>
    </row>
    <row r="45" spans="1:19" ht="43.5">
      <c r="A45" s="179"/>
      <c r="B45" s="179"/>
      <c r="C45" s="68" t="s">
        <v>97</v>
      </c>
      <c r="D45" s="68" t="s">
        <v>46</v>
      </c>
      <c r="E45" s="11" t="s">
        <v>624</v>
      </c>
      <c r="F45" s="12"/>
      <c r="G45" s="179"/>
      <c r="H45" s="179"/>
      <c r="I45" s="4"/>
      <c r="J45" s="4"/>
      <c r="K45" s="5"/>
      <c r="L45" s="5"/>
      <c r="M45" s="5"/>
      <c r="N45" s="5"/>
      <c r="O45" s="4"/>
      <c r="P45" s="4"/>
      <c r="Q45" s="4"/>
      <c r="R45" s="4"/>
      <c r="S45" s="4"/>
    </row>
    <row r="46" spans="1:19">
      <c r="B46" t="s">
        <v>296</v>
      </c>
      <c r="C46" s="211">
        <v>27015</v>
      </c>
      <c r="D46" s="211">
        <v>2193</v>
      </c>
      <c r="E46" s="182">
        <v>70451</v>
      </c>
    </row>
    <row r="47" spans="1:19">
      <c r="B47" t="s">
        <v>311</v>
      </c>
      <c r="C47" s="211">
        <v>45789</v>
      </c>
      <c r="D47" s="211">
        <v>4649</v>
      </c>
      <c r="E47" s="182">
        <v>70451</v>
      </c>
    </row>
    <row r="48" spans="1:19">
      <c r="B48" t="s">
        <v>324</v>
      </c>
      <c r="C48" s="211">
        <v>48786</v>
      </c>
      <c r="D48" s="211">
        <v>9831</v>
      </c>
      <c r="E48" s="182">
        <v>70451</v>
      </c>
    </row>
    <row r="49" spans="2:5">
      <c r="B49" t="s">
        <v>308</v>
      </c>
      <c r="C49" s="211">
        <v>50556</v>
      </c>
      <c r="D49" s="211">
        <v>9306</v>
      </c>
      <c r="E49" s="182">
        <v>70451</v>
      </c>
    </row>
    <row r="50" spans="2:5">
      <c r="B50" t="s">
        <v>292</v>
      </c>
      <c r="C50" s="211">
        <v>50726</v>
      </c>
      <c r="D50" s="211">
        <v>6610</v>
      </c>
      <c r="E50" s="182">
        <v>70451</v>
      </c>
    </row>
    <row r="51" spans="2:5">
      <c r="B51" t="s">
        <v>298</v>
      </c>
      <c r="C51" s="211">
        <v>53281</v>
      </c>
      <c r="D51" s="211">
        <v>16918</v>
      </c>
      <c r="E51" s="182">
        <v>70451</v>
      </c>
    </row>
    <row r="52" spans="2:5">
      <c r="B52" t="s">
        <v>299</v>
      </c>
      <c r="C52" s="211">
        <v>55556</v>
      </c>
      <c r="D52" s="211">
        <v>8846</v>
      </c>
      <c r="E52" s="182">
        <v>70451</v>
      </c>
    </row>
    <row r="53" spans="2:5">
      <c r="B53" t="s">
        <v>315</v>
      </c>
      <c r="C53" s="211">
        <v>56058</v>
      </c>
      <c r="D53" s="211">
        <v>4359</v>
      </c>
      <c r="E53" s="182">
        <v>70451</v>
      </c>
    </row>
    <row r="54" spans="2:5">
      <c r="B54" t="s">
        <v>303</v>
      </c>
      <c r="C54" s="211">
        <v>59394</v>
      </c>
      <c r="D54" s="211">
        <v>8549</v>
      </c>
      <c r="E54" s="182">
        <v>70451</v>
      </c>
    </row>
    <row r="55" spans="2:5">
      <c r="B55" t="s">
        <v>294</v>
      </c>
      <c r="C55" s="211">
        <v>59646</v>
      </c>
      <c r="D55" s="211">
        <v>4695</v>
      </c>
      <c r="E55" s="182">
        <v>70451</v>
      </c>
    </row>
    <row r="56" spans="2:5">
      <c r="B56" t="s">
        <v>312</v>
      </c>
      <c r="C56" s="211">
        <v>60000</v>
      </c>
      <c r="D56" s="211">
        <v>8101</v>
      </c>
      <c r="E56" s="182">
        <v>70451</v>
      </c>
    </row>
    <row r="57" spans="2:5">
      <c r="B57" t="s">
        <v>310</v>
      </c>
      <c r="C57" s="211">
        <v>65273</v>
      </c>
      <c r="D57" s="211">
        <v>8457</v>
      </c>
      <c r="E57" s="182">
        <v>70451</v>
      </c>
    </row>
    <row r="58" spans="2:5">
      <c r="B58" t="s">
        <v>300</v>
      </c>
      <c r="C58" s="211">
        <v>66797</v>
      </c>
      <c r="D58" s="211">
        <v>7242</v>
      </c>
      <c r="E58" s="182">
        <v>70451</v>
      </c>
    </row>
    <row r="59" spans="2:5">
      <c r="B59" t="s">
        <v>317</v>
      </c>
      <c r="C59" s="211">
        <v>67120</v>
      </c>
      <c r="D59" s="211">
        <v>5816</v>
      </c>
      <c r="E59" s="182">
        <v>70451</v>
      </c>
    </row>
    <row r="60" spans="2:5">
      <c r="B60" t="s">
        <v>314</v>
      </c>
      <c r="C60" s="211">
        <v>67300</v>
      </c>
      <c r="D60" s="211">
        <v>4006</v>
      </c>
      <c r="E60" s="182">
        <v>70451</v>
      </c>
    </row>
    <row r="61" spans="2:5">
      <c r="B61" t="s">
        <v>295</v>
      </c>
      <c r="C61" s="211">
        <v>67654</v>
      </c>
      <c r="D61" s="211">
        <v>21095</v>
      </c>
      <c r="E61" s="182">
        <v>70451</v>
      </c>
    </row>
    <row r="62" spans="2:5">
      <c r="B62" t="s">
        <v>318</v>
      </c>
      <c r="C62" s="211">
        <v>72778</v>
      </c>
      <c r="D62" s="211">
        <v>4853</v>
      </c>
      <c r="E62" s="182">
        <v>70451</v>
      </c>
    </row>
    <row r="63" spans="2:5">
      <c r="B63" t="s">
        <v>313</v>
      </c>
      <c r="C63" s="211">
        <v>72879</v>
      </c>
      <c r="D63" s="211">
        <v>7771</v>
      </c>
      <c r="E63" s="182">
        <v>70451</v>
      </c>
    </row>
    <row r="64" spans="2:5">
      <c r="B64" t="s">
        <v>301</v>
      </c>
      <c r="C64" s="211">
        <v>73594</v>
      </c>
      <c r="D64" s="211">
        <v>8233</v>
      </c>
      <c r="E64" s="182">
        <v>70451</v>
      </c>
    </row>
    <row r="65" spans="2:5">
      <c r="B65" t="s">
        <v>327</v>
      </c>
      <c r="C65" s="211">
        <v>73750</v>
      </c>
      <c r="D65" s="211">
        <v>15890</v>
      </c>
      <c r="E65" s="182">
        <v>70451</v>
      </c>
    </row>
    <row r="66" spans="2:5">
      <c r="B66" t="s">
        <v>323</v>
      </c>
      <c r="C66" s="211">
        <v>78445</v>
      </c>
      <c r="D66" s="211">
        <v>4259</v>
      </c>
      <c r="E66" s="182">
        <v>70451</v>
      </c>
    </row>
    <row r="67" spans="2:5">
      <c r="B67" t="s">
        <v>293</v>
      </c>
      <c r="C67" s="211">
        <v>78773</v>
      </c>
      <c r="D67" s="211">
        <v>9460</v>
      </c>
      <c r="E67" s="182">
        <v>70451</v>
      </c>
    </row>
    <row r="68" spans="2:5">
      <c r="B68" t="s">
        <v>319</v>
      </c>
      <c r="C68" s="211">
        <v>79677</v>
      </c>
      <c r="D68" s="211">
        <v>8065</v>
      </c>
      <c r="E68" s="182">
        <v>70451</v>
      </c>
    </row>
    <row r="69" spans="2:5">
      <c r="B69" t="s">
        <v>304</v>
      </c>
      <c r="C69" s="211">
        <v>80053</v>
      </c>
      <c r="D69" s="211">
        <v>4443</v>
      </c>
      <c r="E69" s="182">
        <v>70451</v>
      </c>
    </row>
    <row r="70" spans="2:5">
      <c r="B70" t="s">
        <v>326</v>
      </c>
      <c r="C70" s="211">
        <v>81295</v>
      </c>
      <c r="D70" s="211">
        <v>11364</v>
      </c>
      <c r="E70" s="182">
        <v>70451</v>
      </c>
    </row>
    <row r="71" spans="2:5">
      <c r="B71" t="s">
        <v>302</v>
      </c>
      <c r="C71" s="211">
        <v>85438</v>
      </c>
      <c r="D71" s="211">
        <v>8691</v>
      </c>
      <c r="E71" s="182">
        <v>70451</v>
      </c>
    </row>
    <row r="72" spans="2:5">
      <c r="B72" t="s">
        <v>291</v>
      </c>
      <c r="C72" s="211">
        <v>86806</v>
      </c>
      <c r="D72" s="211">
        <v>6431</v>
      </c>
      <c r="E72" s="182">
        <v>70451</v>
      </c>
    </row>
    <row r="73" spans="2:5">
      <c r="B73" t="s">
        <v>309</v>
      </c>
      <c r="C73" s="211">
        <v>89375</v>
      </c>
      <c r="D73" s="211">
        <v>5964</v>
      </c>
      <c r="E73" s="182">
        <v>70451</v>
      </c>
    </row>
    <row r="74" spans="2:5">
      <c r="B74" t="s">
        <v>307</v>
      </c>
      <c r="C74" s="211">
        <v>92578</v>
      </c>
      <c r="D74" s="211">
        <v>6460</v>
      </c>
      <c r="E74" s="182">
        <v>70451</v>
      </c>
    </row>
    <row r="75" spans="2:5">
      <c r="B75" t="s">
        <v>325</v>
      </c>
      <c r="C75" s="211">
        <v>97003</v>
      </c>
      <c r="D75" s="211">
        <v>6620</v>
      </c>
      <c r="E75" s="182">
        <v>70451</v>
      </c>
    </row>
    <row r="76" spans="2:5">
      <c r="B76" t="s">
        <v>321</v>
      </c>
      <c r="C76" s="211">
        <v>98906</v>
      </c>
      <c r="D76" s="211">
        <v>3779</v>
      </c>
      <c r="E76" s="182">
        <v>70451</v>
      </c>
    </row>
    <row r="77" spans="2:5">
      <c r="B77" t="s">
        <v>306</v>
      </c>
      <c r="C77" s="211">
        <v>102523</v>
      </c>
      <c r="D77" s="211">
        <v>9326</v>
      </c>
      <c r="E77" s="182">
        <v>70451</v>
      </c>
    </row>
    <row r="78" spans="2:5">
      <c r="B78" t="s">
        <v>297</v>
      </c>
      <c r="C78" s="211">
        <v>105022</v>
      </c>
      <c r="D78" s="211">
        <v>6385</v>
      </c>
      <c r="E78" s="182">
        <v>70451</v>
      </c>
    </row>
    <row r="79" spans="2:5">
      <c r="B79" t="s">
        <v>322</v>
      </c>
      <c r="C79" s="211">
        <v>105119</v>
      </c>
      <c r="D79" s="211">
        <v>10179</v>
      </c>
      <c r="E79" s="182">
        <v>70451</v>
      </c>
    </row>
    <row r="80" spans="2:5">
      <c r="B80" t="s">
        <v>305</v>
      </c>
      <c r="C80" s="211">
        <v>150958</v>
      </c>
      <c r="D80" s="211">
        <v>8834</v>
      </c>
      <c r="E80" s="182">
        <v>70451</v>
      </c>
    </row>
    <row r="81" spans="2:5">
      <c r="B81" t="s">
        <v>316</v>
      </c>
      <c r="C81" s="211" t="s">
        <v>543</v>
      </c>
      <c r="D81" s="211" t="s">
        <v>208</v>
      </c>
      <c r="E81" s="182">
        <v>70451</v>
      </c>
    </row>
    <row r="82" spans="2:5">
      <c r="B82" t="s">
        <v>320</v>
      </c>
      <c r="C82" s="211" t="s">
        <v>543</v>
      </c>
      <c r="D82" s="211" t="s">
        <v>208</v>
      </c>
      <c r="E82" s="182">
        <v>70451</v>
      </c>
    </row>
    <row r="83" spans="2:5" s="179" customFormat="1">
      <c r="C83" s="229"/>
      <c r="D83" s="229"/>
    </row>
    <row r="117" spans="1:1">
      <c r="A117" s="179" t="s">
        <v>532</v>
      </c>
    </row>
    <row r="118" spans="1:1">
      <c r="A118" s="179" t="s">
        <v>59</v>
      </c>
    </row>
  </sheetData>
  <sortState ref="B46:D82">
    <sortCondition ref="C46:C82"/>
  </sortState>
  <mergeCells count="7">
    <mergeCell ref="A43:H43"/>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6" zoomScaleNormal="86" workbookViewId="0">
      <selection activeCell="E33" sqref="E33"/>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0" customFormat="1">
      <c r="A1" s="431" t="s">
        <v>390</v>
      </c>
      <c r="B1" s="431"/>
      <c r="C1" s="431"/>
      <c r="D1" s="431"/>
      <c r="E1" s="431"/>
      <c r="F1" s="431"/>
      <c r="G1" s="431"/>
      <c r="H1" s="431"/>
      <c r="J1" s="221"/>
      <c r="K1" s="221"/>
      <c r="L1" s="221"/>
      <c r="M1" s="221"/>
      <c r="N1" s="221"/>
      <c r="O1" s="221"/>
    </row>
    <row r="2" spans="1:15">
      <c r="A2" s="201"/>
      <c r="B2" s="201"/>
      <c r="D2" s="201"/>
      <c r="E2" s="201"/>
      <c r="F2" s="201"/>
      <c r="G2" s="201"/>
      <c r="H2" s="201"/>
      <c r="I2" s="179"/>
      <c r="J2" s="179"/>
      <c r="K2" s="179"/>
      <c r="L2" s="179"/>
      <c r="M2" s="179"/>
      <c r="N2" s="179"/>
      <c r="O2" s="179"/>
    </row>
    <row r="3" spans="1:15" ht="24.5">
      <c r="A3" s="179"/>
      <c r="B3" s="49"/>
      <c r="C3" s="201" t="s">
        <v>283</v>
      </c>
      <c r="D3" s="141" t="s">
        <v>46</v>
      </c>
      <c r="E3" s="179" t="s">
        <v>70</v>
      </c>
      <c r="F3" s="270" t="s">
        <v>371</v>
      </c>
      <c r="G3" s="179"/>
      <c r="H3" s="179"/>
      <c r="I3" s="179"/>
      <c r="J3" s="179"/>
      <c r="K3" s="179"/>
      <c r="L3" s="179"/>
      <c r="M3" s="179"/>
      <c r="N3" s="179"/>
      <c r="O3" s="179"/>
    </row>
    <row r="4" spans="1:15">
      <c r="A4" s="179"/>
      <c r="B4" s="393" t="s">
        <v>18</v>
      </c>
      <c r="C4" s="394">
        <v>0.13553594490000001</v>
      </c>
      <c r="D4" s="351" t="s">
        <v>102</v>
      </c>
      <c r="F4" s="299">
        <v>0.19</v>
      </c>
      <c r="G4" s="179"/>
      <c r="H4" s="179"/>
      <c r="I4" s="179"/>
      <c r="J4" s="179"/>
      <c r="K4" s="179"/>
      <c r="L4" s="179"/>
      <c r="M4" s="179"/>
      <c r="N4" s="179"/>
      <c r="O4" s="179"/>
    </row>
    <row r="5" spans="1:15">
      <c r="A5" s="179"/>
      <c r="B5" s="393" t="s">
        <v>19</v>
      </c>
      <c r="C5" s="394">
        <v>0.1385342551</v>
      </c>
      <c r="D5" s="351" t="s">
        <v>104</v>
      </c>
      <c r="F5" s="299">
        <v>0.19</v>
      </c>
      <c r="G5" s="179"/>
      <c r="H5" s="179"/>
      <c r="I5" s="179"/>
      <c r="J5" s="179"/>
      <c r="K5" s="179"/>
      <c r="L5" s="179"/>
      <c r="M5" s="179"/>
      <c r="N5" s="179"/>
      <c r="O5" s="179"/>
    </row>
    <row r="6" spans="1:15">
      <c r="A6" s="179"/>
      <c r="B6" s="393" t="s">
        <v>27</v>
      </c>
      <c r="C6" s="394">
        <v>0.13930187460000001</v>
      </c>
      <c r="D6" s="351" t="s">
        <v>104</v>
      </c>
      <c r="F6" s="299">
        <v>0.19</v>
      </c>
      <c r="G6" s="179"/>
      <c r="H6" s="179"/>
      <c r="I6" s="179"/>
      <c r="J6" s="179"/>
      <c r="K6" s="179"/>
      <c r="L6" s="179"/>
      <c r="M6" s="179"/>
      <c r="N6" s="179"/>
      <c r="O6" s="179"/>
    </row>
    <row r="7" spans="1:15">
      <c r="A7" s="179"/>
      <c r="B7" s="393" t="s">
        <v>26</v>
      </c>
      <c r="C7" s="394">
        <v>0.14153445578999999</v>
      </c>
      <c r="D7" s="351" t="s">
        <v>104</v>
      </c>
      <c r="F7" s="299">
        <v>0.19</v>
      </c>
      <c r="G7" s="179"/>
      <c r="H7" s="179"/>
      <c r="I7" s="179"/>
      <c r="J7" s="179"/>
      <c r="K7" s="179"/>
      <c r="L7" s="179"/>
      <c r="M7" s="179"/>
      <c r="N7" s="179"/>
      <c r="O7" s="179"/>
    </row>
    <row r="8" spans="1:15">
      <c r="A8" s="179"/>
      <c r="B8" s="393" t="s">
        <v>21</v>
      </c>
      <c r="C8" s="394">
        <v>0.14162754304</v>
      </c>
      <c r="D8" s="351" t="s">
        <v>104</v>
      </c>
      <c r="F8" s="299">
        <v>0.19</v>
      </c>
      <c r="G8" s="179"/>
      <c r="H8" s="179"/>
      <c r="I8" s="179"/>
      <c r="J8" s="179"/>
      <c r="K8" s="179"/>
      <c r="L8" s="179"/>
      <c r="M8" s="179"/>
      <c r="N8" s="179"/>
      <c r="O8" s="179"/>
    </row>
    <row r="9" spans="1:15">
      <c r="A9" s="179"/>
      <c r="B9" s="393" t="s">
        <v>22</v>
      </c>
      <c r="C9" s="394">
        <v>0.14280635076000001</v>
      </c>
      <c r="D9" s="351" t="s">
        <v>98</v>
      </c>
      <c r="F9" s="299">
        <v>0.19</v>
      </c>
      <c r="G9" s="179"/>
      <c r="H9" s="179"/>
      <c r="I9" s="179"/>
      <c r="J9" s="179"/>
      <c r="K9" s="179"/>
      <c r="L9" s="179"/>
      <c r="M9" s="179"/>
      <c r="N9" s="179"/>
      <c r="O9" s="179"/>
    </row>
    <row r="10" spans="1:15">
      <c r="A10" s="179"/>
      <c r="B10" s="393" t="s">
        <v>20</v>
      </c>
      <c r="C10" s="394">
        <v>0.14720072195</v>
      </c>
      <c r="D10" s="351" t="s">
        <v>101</v>
      </c>
      <c r="F10" s="299">
        <v>0.19</v>
      </c>
      <c r="G10" s="179"/>
      <c r="H10" s="179"/>
      <c r="I10" s="179"/>
      <c r="J10" s="179"/>
      <c r="K10" s="179"/>
      <c r="L10" s="179"/>
      <c r="M10" s="179"/>
      <c r="N10" s="179"/>
      <c r="O10" s="179"/>
    </row>
    <row r="11" spans="1:15">
      <c r="A11" s="179"/>
      <c r="B11" s="393" t="s">
        <v>34</v>
      </c>
      <c r="C11" s="394">
        <v>0.16485344938000002</v>
      </c>
      <c r="D11" s="351" t="s">
        <v>105</v>
      </c>
      <c r="F11" s="299">
        <v>0.19</v>
      </c>
      <c r="G11" s="179"/>
      <c r="H11" s="179"/>
      <c r="I11" s="179"/>
      <c r="J11" s="179"/>
      <c r="K11" s="179"/>
      <c r="L11" s="179"/>
      <c r="M11" s="179"/>
      <c r="N11" s="179"/>
      <c r="O11" s="179"/>
    </row>
    <row r="12" spans="1:15">
      <c r="A12" s="179"/>
      <c r="B12" s="393" t="s">
        <v>25</v>
      </c>
      <c r="C12" s="394">
        <v>0.17056929659</v>
      </c>
      <c r="D12" s="351" t="s">
        <v>103</v>
      </c>
      <c r="F12" s="299">
        <v>0.19</v>
      </c>
      <c r="G12" s="179"/>
      <c r="H12" s="179"/>
      <c r="I12" s="179"/>
      <c r="J12" s="179"/>
      <c r="K12" s="179"/>
      <c r="L12" s="179"/>
      <c r="M12" s="179"/>
      <c r="N12" s="179"/>
      <c r="O12" s="179"/>
    </row>
    <row r="13" spans="1:15">
      <c r="A13" s="179"/>
      <c r="B13" s="393" t="s">
        <v>29</v>
      </c>
      <c r="C13" s="394">
        <v>0.17180856518999998</v>
      </c>
      <c r="D13" s="351" t="s">
        <v>103</v>
      </c>
      <c r="F13" s="299">
        <v>0.19</v>
      </c>
      <c r="G13" s="179"/>
      <c r="H13" s="179"/>
      <c r="I13" s="179"/>
      <c r="J13" s="179"/>
      <c r="K13" s="179"/>
      <c r="L13" s="179"/>
      <c r="M13" s="179"/>
      <c r="N13" s="179"/>
      <c r="O13" s="179"/>
    </row>
    <row r="14" spans="1:15">
      <c r="A14" s="179"/>
      <c r="B14" s="393" t="s">
        <v>24</v>
      </c>
      <c r="C14" s="394">
        <v>0.1806347724</v>
      </c>
      <c r="D14" s="351" t="s">
        <v>546</v>
      </c>
      <c r="F14" s="299">
        <v>0.19</v>
      </c>
      <c r="G14" s="179"/>
      <c r="H14" s="179"/>
      <c r="I14" s="179"/>
      <c r="J14" s="179"/>
      <c r="K14" s="179"/>
      <c r="L14" s="179"/>
      <c r="M14" s="179"/>
      <c r="N14" s="179"/>
      <c r="O14" s="179"/>
    </row>
    <row r="15" spans="1:15">
      <c r="A15" s="179"/>
      <c r="B15" s="393" t="s">
        <v>30</v>
      </c>
      <c r="C15" s="394">
        <v>0.18181075301999999</v>
      </c>
      <c r="D15" s="351" t="s">
        <v>546</v>
      </c>
      <c r="F15" s="299">
        <v>0.19</v>
      </c>
      <c r="G15" s="179"/>
      <c r="H15" s="179"/>
      <c r="I15" s="179"/>
      <c r="J15" s="179"/>
      <c r="K15" s="179"/>
      <c r="L15" s="179"/>
      <c r="M15" s="179"/>
      <c r="N15" s="179"/>
      <c r="O15" s="179"/>
    </row>
    <row r="16" spans="1:15" s="282" customFormat="1">
      <c r="B16" s="390" t="s">
        <v>32</v>
      </c>
      <c r="D16" s="352" t="s">
        <v>546</v>
      </c>
      <c r="E16" s="388">
        <v>0.18308577693</v>
      </c>
      <c r="F16" s="347">
        <v>0.19</v>
      </c>
    </row>
    <row r="17" spans="1:19">
      <c r="A17" s="179"/>
      <c r="B17" s="393" t="s">
        <v>31</v>
      </c>
      <c r="C17" s="394">
        <v>0.19370698132</v>
      </c>
      <c r="D17" s="351" t="s">
        <v>99</v>
      </c>
      <c r="F17" s="299">
        <v>0.19</v>
      </c>
      <c r="G17" s="179"/>
      <c r="H17" s="179"/>
      <c r="I17" s="179"/>
      <c r="J17" s="179"/>
      <c r="K17" s="179"/>
      <c r="L17" s="179"/>
      <c r="M17" s="179"/>
      <c r="N17" s="179"/>
      <c r="O17" s="179"/>
      <c r="P17" s="179"/>
      <c r="Q17" s="179"/>
      <c r="R17" s="179"/>
      <c r="S17" s="179"/>
    </row>
    <row r="18" spans="1:19">
      <c r="A18" s="179"/>
      <c r="B18" s="393" t="s">
        <v>23</v>
      </c>
      <c r="C18" s="394">
        <v>0.19535095163000002</v>
      </c>
      <c r="D18" s="351" t="s">
        <v>329</v>
      </c>
      <c r="F18" s="299">
        <v>0.19</v>
      </c>
      <c r="G18" s="179"/>
      <c r="H18" s="179"/>
      <c r="I18" s="179"/>
      <c r="J18" s="179"/>
      <c r="K18" s="179"/>
      <c r="L18" s="179"/>
      <c r="M18" s="179"/>
      <c r="N18" s="179"/>
      <c r="O18" s="179"/>
      <c r="P18" s="179"/>
      <c r="Q18" s="179"/>
      <c r="R18" s="179"/>
      <c r="S18" s="179"/>
    </row>
    <row r="19" spans="1:19">
      <c r="A19" s="179"/>
      <c r="B19" s="393" t="s">
        <v>28</v>
      </c>
      <c r="C19" s="394">
        <v>0.20591247243000002</v>
      </c>
      <c r="D19" s="351" t="s">
        <v>330</v>
      </c>
      <c r="F19" s="299">
        <v>0.19</v>
      </c>
      <c r="G19" s="179"/>
      <c r="H19" s="179"/>
      <c r="I19" s="179"/>
      <c r="J19" s="179"/>
      <c r="K19" s="179"/>
      <c r="L19" s="179"/>
      <c r="M19" s="179"/>
      <c r="N19" s="179"/>
      <c r="O19" s="179"/>
      <c r="P19" s="179"/>
      <c r="Q19" s="179"/>
      <c r="R19" s="179"/>
      <c r="S19" s="179"/>
    </row>
    <row r="20" spans="1:19">
      <c r="A20" s="179"/>
      <c r="B20" s="393" t="s">
        <v>38</v>
      </c>
      <c r="C20" s="394">
        <v>0.20844871146999999</v>
      </c>
      <c r="D20" s="351" t="s">
        <v>100</v>
      </c>
      <c r="F20" s="299">
        <v>0.19</v>
      </c>
      <c r="G20" s="179"/>
      <c r="H20" s="179"/>
      <c r="I20" s="179"/>
      <c r="J20" s="179"/>
      <c r="K20" s="179"/>
      <c r="L20" s="179"/>
      <c r="M20" s="179"/>
      <c r="N20" s="179"/>
      <c r="O20" s="179"/>
      <c r="P20" s="179"/>
      <c r="Q20" s="179"/>
      <c r="R20" s="179"/>
      <c r="S20" s="179"/>
    </row>
    <row r="21" spans="1:19">
      <c r="A21" s="179"/>
      <c r="B21" s="393" t="s">
        <v>35</v>
      </c>
      <c r="C21" s="394">
        <v>0.21206187985</v>
      </c>
      <c r="D21" s="351" t="s">
        <v>332</v>
      </c>
      <c r="F21" s="299">
        <v>0.19</v>
      </c>
      <c r="G21" s="179"/>
      <c r="H21" s="179"/>
      <c r="I21" s="179"/>
      <c r="J21" s="179"/>
      <c r="K21" s="179"/>
      <c r="L21" s="179"/>
      <c r="M21" s="179"/>
      <c r="N21" s="179"/>
      <c r="O21" s="179"/>
      <c r="P21" s="179"/>
      <c r="Q21" s="179"/>
      <c r="R21" s="179"/>
      <c r="S21" s="179"/>
    </row>
    <row r="22" spans="1:19">
      <c r="A22" s="179"/>
      <c r="B22" s="393" t="s">
        <v>36</v>
      </c>
      <c r="C22" s="394">
        <v>0.22015802784000002</v>
      </c>
      <c r="D22" s="351" t="s">
        <v>331</v>
      </c>
      <c r="F22" s="299">
        <v>0.19</v>
      </c>
      <c r="G22" s="179"/>
      <c r="H22" s="179"/>
      <c r="I22" s="179"/>
      <c r="J22" s="179"/>
      <c r="K22" s="179"/>
      <c r="L22" s="179"/>
      <c r="M22" s="179"/>
      <c r="N22" s="179"/>
      <c r="O22" s="179"/>
      <c r="P22" s="179"/>
      <c r="Q22" s="179"/>
      <c r="R22" s="179"/>
      <c r="S22" s="179"/>
    </row>
    <row r="23" spans="1:19">
      <c r="A23" s="179"/>
      <c r="B23" s="393" t="s">
        <v>33</v>
      </c>
      <c r="C23" s="394">
        <v>0.25126403166</v>
      </c>
      <c r="D23" s="351" t="s">
        <v>547</v>
      </c>
      <c r="F23" s="299">
        <v>0.19</v>
      </c>
      <c r="G23" s="179"/>
      <c r="H23" s="179"/>
      <c r="I23" s="179"/>
      <c r="J23" s="179"/>
      <c r="K23" s="179"/>
      <c r="L23" s="179"/>
      <c r="M23" s="179"/>
      <c r="N23" s="179"/>
      <c r="O23" s="179"/>
      <c r="P23" s="179"/>
      <c r="Q23" s="179"/>
      <c r="R23" s="179"/>
      <c r="S23" s="179"/>
    </row>
    <row r="24" spans="1:19">
      <c r="A24" s="179"/>
      <c r="B24" s="393" t="s">
        <v>37</v>
      </c>
      <c r="C24" s="394">
        <v>0.25300676363000002</v>
      </c>
      <c r="D24" s="351" t="s">
        <v>547</v>
      </c>
      <c r="F24" s="299">
        <v>0.19</v>
      </c>
      <c r="G24" s="179"/>
      <c r="H24" s="179"/>
      <c r="I24" s="179"/>
      <c r="J24" s="179"/>
      <c r="K24" s="179"/>
      <c r="L24" s="179"/>
      <c r="M24" s="179"/>
      <c r="N24" s="179"/>
      <c r="O24" s="179"/>
      <c r="P24" s="179"/>
      <c r="Q24" s="179"/>
      <c r="R24" s="179"/>
      <c r="S24" s="179"/>
    </row>
    <row r="25" spans="1:19">
      <c r="A25" s="179"/>
      <c r="B25" s="391" t="s">
        <v>53</v>
      </c>
      <c r="C25" s="392">
        <v>0.19</v>
      </c>
      <c r="D25" s="79"/>
      <c r="G25" s="179"/>
      <c r="H25" s="179"/>
      <c r="I25" s="179"/>
      <c r="J25" s="179"/>
      <c r="K25" s="179"/>
      <c r="L25" s="179"/>
      <c r="M25" s="179"/>
      <c r="N25" s="179"/>
      <c r="O25" s="179"/>
      <c r="P25" s="179"/>
      <c r="Q25" s="179"/>
      <c r="R25" s="179"/>
      <c r="S25" s="179"/>
    </row>
    <row r="26" spans="1:19">
      <c r="A26" s="179"/>
      <c r="D26" s="79"/>
      <c r="G26" s="179"/>
      <c r="H26" s="179"/>
      <c r="I26" s="179"/>
      <c r="J26" s="179"/>
      <c r="K26" s="179"/>
      <c r="L26" s="179"/>
      <c r="M26" s="179"/>
      <c r="N26" s="179"/>
      <c r="O26" s="179"/>
      <c r="P26" s="179"/>
      <c r="Q26" s="179"/>
      <c r="R26" s="179"/>
      <c r="S26" s="179"/>
    </row>
    <row r="27" spans="1:19">
      <c r="A27" s="201"/>
      <c r="B27" s="201"/>
      <c r="C27" s="201"/>
      <c r="D27" s="201"/>
      <c r="E27" s="201"/>
      <c r="F27" s="201"/>
      <c r="G27" s="201"/>
      <c r="H27" s="201"/>
      <c r="I27" s="179"/>
      <c r="J27" s="179"/>
      <c r="K27" s="179"/>
      <c r="L27" s="179"/>
      <c r="M27" s="179"/>
      <c r="N27" s="179"/>
      <c r="O27" s="179"/>
      <c r="P27" s="179"/>
      <c r="Q27" s="179"/>
      <c r="R27" s="179"/>
      <c r="S27" s="179"/>
    </row>
    <row r="28" spans="1:19" ht="14.25" customHeight="1">
      <c r="A28" s="432" t="s">
        <v>478</v>
      </c>
      <c r="B28" s="432"/>
      <c r="C28" s="432"/>
      <c r="D28" s="432"/>
      <c r="E28" s="432"/>
      <c r="F28" s="432"/>
      <c r="G28" s="432"/>
      <c r="H28" s="432"/>
      <c r="I28" s="179"/>
      <c r="J28" s="179"/>
      <c r="K28" s="179"/>
      <c r="L28" s="179"/>
      <c r="M28" s="179"/>
      <c r="N28" s="179"/>
      <c r="O28" s="179"/>
      <c r="P28" s="179"/>
      <c r="Q28" s="179"/>
      <c r="R28" s="179"/>
      <c r="S28" s="179"/>
    </row>
    <row r="29" spans="1:19" s="4" customFormat="1" ht="25.4" customHeight="1">
      <c r="A29" s="439" t="s">
        <v>528</v>
      </c>
      <c r="B29" s="439"/>
      <c r="C29" s="439"/>
      <c r="D29" s="439"/>
      <c r="E29" s="439"/>
      <c r="F29" s="439"/>
      <c r="G29" s="439"/>
      <c r="H29" s="439"/>
    </row>
    <row r="30" spans="1:19">
      <c r="A30" s="201"/>
      <c r="B30" s="201"/>
      <c r="C30" s="201"/>
      <c r="D30" s="201"/>
      <c r="E30" s="201"/>
      <c r="F30" s="201"/>
      <c r="G30" s="201"/>
      <c r="H30" s="201"/>
      <c r="I30" s="179"/>
      <c r="J30" s="179"/>
      <c r="K30" s="179"/>
      <c r="L30" s="179"/>
      <c r="M30" s="179"/>
      <c r="N30" s="179"/>
      <c r="O30" s="179"/>
      <c r="P30" s="179"/>
      <c r="Q30" s="179"/>
      <c r="R30" s="179"/>
      <c r="S30" s="179"/>
    </row>
    <row r="31" spans="1:19" s="70" customFormat="1">
      <c r="A31" s="431" t="s">
        <v>408</v>
      </c>
      <c r="B31" s="431"/>
      <c r="C31" s="431"/>
      <c r="D31" s="431"/>
      <c r="E31" s="431"/>
      <c r="F31" s="431"/>
      <c r="G31" s="431"/>
      <c r="H31" s="431"/>
    </row>
    <row r="32" spans="1:19">
      <c r="A32" s="179"/>
      <c r="B32" s="179"/>
      <c r="C32" s="179"/>
      <c r="D32" s="179"/>
      <c r="E32" s="179"/>
      <c r="F32" s="179"/>
      <c r="G32" s="179"/>
      <c r="H32" s="179"/>
      <c r="I32" s="4"/>
      <c r="J32" s="4"/>
      <c r="K32" s="5"/>
      <c r="L32" s="5"/>
      <c r="M32" s="5"/>
      <c r="N32" s="5"/>
      <c r="O32" s="4"/>
      <c r="P32" s="4"/>
      <c r="Q32" s="4"/>
      <c r="R32" s="4"/>
      <c r="S32" s="4"/>
    </row>
    <row r="33" spans="1:19" ht="36">
      <c r="A33" s="179"/>
      <c r="B33" s="179"/>
      <c r="C33" s="66" t="s">
        <v>107</v>
      </c>
      <c r="D33" s="68" t="s">
        <v>46</v>
      </c>
      <c r="E33" s="11"/>
      <c r="F33" s="12"/>
      <c r="G33" s="179"/>
      <c r="H33" s="179"/>
      <c r="I33" s="4"/>
      <c r="J33" s="4"/>
      <c r="K33" s="5"/>
      <c r="L33" s="5"/>
      <c r="M33" s="5"/>
      <c r="N33" s="5"/>
      <c r="O33" s="4"/>
      <c r="P33" s="4"/>
      <c r="Q33" s="4"/>
      <c r="R33" s="4"/>
      <c r="S33" s="4"/>
    </row>
    <row r="34" spans="1:19">
      <c r="A34" s="179"/>
      <c r="B34" s="130">
        <v>2015</v>
      </c>
      <c r="C34" s="142">
        <v>0.21</v>
      </c>
      <c r="D34" s="143" t="s">
        <v>330</v>
      </c>
      <c r="E34" s="3"/>
      <c r="F34" s="3"/>
      <c r="G34" s="179"/>
      <c r="H34" s="179"/>
      <c r="I34" s="179"/>
      <c r="J34" s="179"/>
      <c r="K34" s="10"/>
      <c r="L34" s="10"/>
      <c r="M34" s="10"/>
      <c r="N34" s="10"/>
      <c r="O34" s="179"/>
      <c r="P34" s="179"/>
      <c r="Q34" s="179"/>
      <c r="R34" s="179"/>
      <c r="S34" s="179"/>
    </row>
    <row r="35" spans="1:19">
      <c r="A35" s="179"/>
      <c r="B35" s="130">
        <v>2016</v>
      </c>
      <c r="C35" s="142">
        <v>0.21</v>
      </c>
      <c r="D35" s="143" t="s">
        <v>106</v>
      </c>
      <c r="G35" s="179"/>
      <c r="H35" s="179"/>
      <c r="I35" s="179"/>
      <c r="J35" s="179"/>
      <c r="K35" s="10"/>
      <c r="L35" s="10"/>
      <c r="M35" s="10"/>
      <c r="N35" s="10"/>
      <c r="O35" s="179"/>
      <c r="P35" s="179"/>
      <c r="Q35" s="179"/>
      <c r="R35" s="179"/>
      <c r="S35" s="179"/>
    </row>
    <row r="36" spans="1:19">
      <c r="A36" s="179"/>
      <c r="B36" s="130">
        <v>2017</v>
      </c>
      <c r="C36" s="142">
        <v>0.22</v>
      </c>
      <c r="D36" s="144" t="s">
        <v>106</v>
      </c>
      <c r="G36" s="179"/>
      <c r="H36" s="179"/>
      <c r="I36" s="179"/>
      <c r="J36" s="179"/>
      <c r="K36" s="10"/>
      <c r="L36" s="10"/>
      <c r="M36" s="10"/>
      <c r="N36" s="10"/>
      <c r="O36" s="179"/>
      <c r="P36" s="179"/>
      <c r="Q36" s="179"/>
      <c r="R36" s="179"/>
      <c r="S36" s="179"/>
    </row>
    <row r="37" spans="1:19">
      <c r="A37" s="179"/>
      <c r="B37" s="130">
        <v>2018</v>
      </c>
      <c r="C37" s="142">
        <v>0.22</v>
      </c>
      <c r="D37" s="144" t="s">
        <v>331</v>
      </c>
      <c r="G37" s="179"/>
      <c r="H37" s="179"/>
      <c r="I37" s="179"/>
      <c r="J37" s="179"/>
      <c r="K37" s="10"/>
      <c r="L37" s="10"/>
      <c r="M37" s="10"/>
      <c r="N37" s="10"/>
      <c r="O37" s="179"/>
      <c r="P37" s="179"/>
      <c r="Q37" s="179"/>
      <c r="R37" s="179"/>
      <c r="S37" s="179"/>
    </row>
    <row r="38" spans="1:19">
      <c r="A38" s="179"/>
      <c r="B38" s="130">
        <v>2019</v>
      </c>
      <c r="C38" s="142">
        <v>0.21</v>
      </c>
      <c r="D38" s="144" t="s">
        <v>332</v>
      </c>
      <c r="G38" s="179"/>
      <c r="H38" s="179"/>
      <c r="I38" s="179"/>
      <c r="J38" s="179"/>
      <c r="K38" s="10"/>
      <c r="L38" s="10"/>
      <c r="M38" s="10"/>
      <c r="N38" s="10"/>
      <c r="O38" s="179"/>
      <c r="P38" s="179"/>
      <c r="Q38" s="179"/>
      <c r="R38" s="179"/>
      <c r="S38" s="179"/>
    </row>
    <row r="39" spans="1:19">
      <c r="A39" s="4"/>
      <c r="B39" s="130">
        <v>2020</v>
      </c>
      <c r="C39" s="142">
        <v>0.2</v>
      </c>
      <c r="D39" s="144" t="s">
        <v>330</v>
      </c>
      <c r="G39" s="4"/>
      <c r="H39" s="4"/>
      <c r="I39" s="179"/>
      <c r="J39" s="179"/>
      <c r="K39" s="179"/>
      <c r="L39" s="179"/>
      <c r="M39" s="179"/>
      <c r="N39" s="179"/>
      <c r="O39" s="179"/>
      <c r="P39" s="179"/>
      <c r="Q39" s="179"/>
      <c r="R39" s="179"/>
      <c r="S39" s="179"/>
    </row>
    <row r="40" spans="1:19" s="4" customFormat="1">
      <c r="B40" s="164"/>
      <c r="C40" s="142"/>
      <c r="D40" s="144"/>
    </row>
    <row r="41" spans="1:19" s="4" customFormat="1" ht="14.25" customHeight="1">
      <c r="A41" s="432" t="s">
        <v>479</v>
      </c>
      <c r="B41" s="432"/>
      <c r="C41" s="432"/>
      <c r="D41" s="432"/>
      <c r="E41" s="432"/>
      <c r="F41" s="432"/>
      <c r="G41" s="432"/>
      <c r="H41" s="432"/>
    </row>
    <row r="42" spans="1:19" s="4" customFormat="1" ht="66.75" customHeight="1">
      <c r="A42" s="439" t="s">
        <v>480</v>
      </c>
      <c r="B42" s="439"/>
      <c r="C42" s="439"/>
      <c r="D42" s="439"/>
      <c r="E42" s="439"/>
      <c r="F42" s="439"/>
      <c r="G42" s="439"/>
      <c r="H42" s="439"/>
    </row>
    <row r="43" spans="1:19">
      <c r="A43" s="201"/>
      <c r="B43" s="201"/>
      <c r="C43" s="201"/>
      <c r="D43" s="201"/>
      <c r="E43" s="201"/>
      <c r="F43" s="201"/>
      <c r="G43" s="201"/>
      <c r="H43" s="201"/>
      <c r="I43" s="179"/>
      <c r="J43" s="179"/>
      <c r="K43" s="179"/>
      <c r="L43" s="179"/>
      <c r="M43" s="179"/>
      <c r="N43" s="179"/>
      <c r="O43" s="179"/>
      <c r="P43" s="179"/>
      <c r="Q43" s="179"/>
      <c r="R43" s="179"/>
      <c r="S43" s="17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H43" sqref="H43"/>
    </sheetView>
  </sheetViews>
  <sheetFormatPr defaultColWidth="8.81640625" defaultRowHeight="14.5"/>
  <cols>
    <col min="2" max="2" width="14.1796875" customWidth="1"/>
    <col min="3" max="3" width="11.26953125" customWidth="1"/>
    <col min="4" max="7" width="12" bestFit="1" customWidth="1"/>
  </cols>
  <sheetData>
    <row r="1" spans="1:8" s="152" customFormat="1">
      <c r="A1" s="217" t="s">
        <v>527</v>
      </c>
      <c r="B1" s="218"/>
      <c r="C1" s="218"/>
      <c r="D1" s="218"/>
      <c r="E1" s="218"/>
      <c r="F1" s="218"/>
      <c r="G1" s="218"/>
      <c r="H1" s="218"/>
    </row>
    <row r="2" spans="1:8" s="179" customFormat="1">
      <c r="A2" s="203"/>
      <c r="B2" s="203"/>
      <c r="C2" s="203"/>
      <c r="D2" s="203"/>
      <c r="E2" s="203"/>
      <c r="F2" s="203"/>
      <c r="G2" s="203"/>
      <c r="H2" s="203"/>
    </row>
    <row r="3" spans="1:8" s="179" customFormat="1">
      <c r="C3" s="71">
        <v>2018</v>
      </c>
      <c r="D3" s="71" t="s">
        <v>70</v>
      </c>
      <c r="E3" s="272" t="s">
        <v>636</v>
      </c>
      <c r="F3" s="271" t="s">
        <v>637</v>
      </c>
      <c r="G3" s="71"/>
      <c r="H3" s="20"/>
    </row>
    <row r="4" spans="1:8" s="179" customFormat="1">
      <c r="B4" s="330" t="s">
        <v>20</v>
      </c>
      <c r="C4" s="158">
        <v>5.1999999999999998E-2</v>
      </c>
      <c r="D4" s="79"/>
      <c r="E4" s="307">
        <v>0.115</v>
      </c>
      <c r="F4" s="158">
        <v>8.6999999999999994E-2</v>
      </c>
      <c r="G4" s="27"/>
      <c r="H4" s="27"/>
    </row>
    <row r="5" spans="1:8" s="179" customFormat="1">
      <c r="B5" s="330" t="s">
        <v>18</v>
      </c>
      <c r="C5" s="158">
        <v>5.2999999999999999E-2</v>
      </c>
      <c r="D5" s="330"/>
      <c r="E5" s="307">
        <v>0.115</v>
      </c>
      <c r="F5" s="158">
        <v>8.6999999999999994E-2</v>
      </c>
      <c r="G5" s="27"/>
      <c r="H5" s="27"/>
    </row>
    <row r="6" spans="1:8" s="179" customFormat="1">
      <c r="B6" s="330" t="s">
        <v>19</v>
      </c>
      <c r="C6" s="158">
        <v>5.2999999999999999E-2</v>
      </c>
      <c r="D6" s="330"/>
      <c r="E6" s="307">
        <v>0.115</v>
      </c>
      <c r="F6" s="158">
        <v>8.6999999999999994E-2</v>
      </c>
      <c r="G6" s="77"/>
      <c r="H6" s="27"/>
    </row>
    <row r="7" spans="1:8" s="179" customFormat="1">
      <c r="B7" s="330" t="s">
        <v>21</v>
      </c>
      <c r="C7" s="158">
        <v>6.4000000000000001E-2</v>
      </c>
      <c r="D7" s="330"/>
      <c r="E7" s="307">
        <v>0.115</v>
      </c>
      <c r="F7" s="158">
        <v>8.6999999999999994E-2</v>
      </c>
      <c r="G7" s="27"/>
      <c r="H7" s="27"/>
    </row>
    <row r="8" spans="1:8" s="179" customFormat="1">
      <c r="B8" s="330" t="s">
        <v>23</v>
      </c>
      <c r="C8" s="158">
        <v>6.5000000000000002E-2</v>
      </c>
      <c r="D8" s="330"/>
      <c r="E8" s="307">
        <v>0.115</v>
      </c>
      <c r="F8" s="158">
        <v>8.6999999999999994E-2</v>
      </c>
      <c r="G8" s="27"/>
      <c r="H8" s="27"/>
    </row>
    <row r="9" spans="1:8" s="179" customFormat="1">
      <c r="B9" s="330" t="s">
        <v>24</v>
      </c>
      <c r="C9" s="158">
        <v>7.0999999999999994E-2</v>
      </c>
      <c r="D9" s="330"/>
      <c r="E9" s="307">
        <v>0.115</v>
      </c>
      <c r="F9" s="158">
        <v>8.6999999999999994E-2</v>
      </c>
      <c r="G9" s="27"/>
      <c r="H9" s="27"/>
    </row>
    <row r="10" spans="1:8" s="179" customFormat="1">
      <c r="B10" s="330" t="s">
        <v>25</v>
      </c>
      <c r="C10" s="158">
        <v>7.2999999999999995E-2</v>
      </c>
      <c r="D10" s="330"/>
      <c r="E10" s="307">
        <v>0.115</v>
      </c>
      <c r="F10" s="158">
        <v>8.6999999999999994E-2</v>
      </c>
      <c r="G10" s="27"/>
      <c r="H10" s="27"/>
    </row>
    <row r="11" spans="1:8" s="179" customFormat="1">
      <c r="B11" s="330" t="s">
        <v>22</v>
      </c>
      <c r="C11" s="158">
        <v>7.4999999999999997E-2</v>
      </c>
      <c r="D11" s="286"/>
      <c r="E11" s="307">
        <v>0.115</v>
      </c>
      <c r="F11" s="158">
        <v>8.6999999999999994E-2</v>
      </c>
      <c r="G11" s="27"/>
      <c r="H11" s="27"/>
    </row>
    <row r="12" spans="1:8" s="179" customFormat="1">
      <c r="B12" s="330" t="s">
        <v>26</v>
      </c>
      <c r="C12" s="158">
        <v>7.8E-2</v>
      </c>
      <c r="D12" s="330"/>
      <c r="E12" s="307">
        <v>0.115</v>
      </c>
      <c r="F12" s="158">
        <v>8.6999999999999994E-2</v>
      </c>
      <c r="G12" s="77"/>
      <c r="H12" s="27"/>
    </row>
    <row r="13" spans="1:8" s="179" customFormat="1">
      <c r="B13" s="330" t="s">
        <v>28</v>
      </c>
      <c r="C13" s="158">
        <v>8.2000000000000003E-2</v>
      </c>
      <c r="D13" s="330"/>
      <c r="E13" s="307">
        <v>0.115</v>
      </c>
      <c r="F13" s="158">
        <v>8.6999999999999994E-2</v>
      </c>
      <c r="G13" s="27"/>
      <c r="H13" s="27"/>
    </row>
    <row r="14" spans="1:8" s="179" customFormat="1">
      <c r="B14" s="330" t="s">
        <v>27</v>
      </c>
      <c r="C14" s="158">
        <v>8.2000000000000003E-2</v>
      </c>
      <c r="D14" s="330"/>
      <c r="E14" s="307">
        <v>0.115</v>
      </c>
      <c r="F14" s="158">
        <v>8.6999999999999994E-2</v>
      </c>
      <c r="G14" s="27"/>
      <c r="H14" s="27"/>
    </row>
    <row r="15" spans="1:8" s="179" customFormat="1">
      <c r="B15" s="330" t="s">
        <v>29</v>
      </c>
      <c r="C15" s="158">
        <v>8.8999999999999996E-2</v>
      </c>
      <c r="D15" s="330"/>
      <c r="E15" s="307">
        <v>0.115</v>
      </c>
      <c r="F15" s="158">
        <v>8.6999999999999994E-2</v>
      </c>
      <c r="G15" s="76"/>
      <c r="H15" s="27"/>
    </row>
    <row r="16" spans="1:8" s="179" customFormat="1">
      <c r="B16" s="330" t="s">
        <v>30</v>
      </c>
      <c r="C16" s="158">
        <v>8.8999999999999996E-2</v>
      </c>
      <c r="D16" s="79"/>
      <c r="E16" s="307">
        <v>0.115</v>
      </c>
      <c r="F16" s="158">
        <v>8.6999999999999994E-2</v>
      </c>
      <c r="G16" s="27"/>
      <c r="H16" s="27"/>
    </row>
    <row r="17" spans="1:8" s="179" customFormat="1">
      <c r="B17" s="286" t="s">
        <v>32</v>
      </c>
      <c r="C17" s="282"/>
      <c r="D17" s="243">
        <v>0.10299999999999999</v>
      </c>
      <c r="E17" s="307">
        <v>0.115</v>
      </c>
      <c r="F17" s="158">
        <v>8.6999999999999994E-2</v>
      </c>
      <c r="G17" s="27"/>
      <c r="H17" s="27"/>
    </row>
    <row r="18" spans="1:8" s="179" customFormat="1">
      <c r="B18" s="330" t="s">
        <v>37</v>
      </c>
      <c r="C18" s="158">
        <v>0.104</v>
      </c>
      <c r="D18" s="330"/>
      <c r="E18" s="307">
        <v>0.115</v>
      </c>
      <c r="F18" s="158">
        <v>8.6999999999999994E-2</v>
      </c>
      <c r="G18" s="27"/>
      <c r="H18" s="27"/>
    </row>
    <row r="19" spans="1:8" s="179" customFormat="1">
      <c r="B19" s="330" t="s">
        <v>36</v>
      </c>
      <c r="C19" s="158">
        <v>0.109</v>
      </c>
      <c r="D19" s="330"/>
      <c r="E19" s="307">
        <v>0.115</v>
      </c>
      <c r="F19" s="158">
        <v>8.6999999999999994E-2</v>
      </c>
      <c r="G19" s="27"/>
      <c r="H19" s="27"/>
    </row>
    <row r="20" spans="1:8" s="179" customFormat="1">
      <c r="B20" s="330" t="s">
        <v>34</v>
      </c>
      <c r="C20" s="158">
        <v>0.113</v>
      </c>
      <c r="D20" s="330"/>
      <c r="E20" s="307">
        <v>0.115</v>
      </c>
      <c r="F20" s="158">
        <v>8.6999999999999994E-2</v>
      </c>
      <c r="G20" s="27"/>
      <c r="H20" s="27"/>
    </row>
    <row r="21" spans="1:8" s="179" customFormat="1">
      <c r="B21" s="330" t="s">
        <v>35</v>
      </c>
      <c r="C21" s="158">
        <v>0.114</v>
      </c>
      <c r="D21"/>
      <c r="E21" s="307">
        <v>0.115</v>
      </c>
      <c r="F21" s="158">
        <v>8.6999999999999994E-2</v>
      </c>
      <c r="G21" s="27"/>
      <c r="H21" s="27"/>
    </row>
    <row r="22" spans="1:8" s="179" customFormat="1">
      <c r="B22" s="330" t="s">
        <v>31</v>
      </c>
      <c r="C22" s="158">
        <v>0.11700000000000001</v>
      </c>
      <c r="D22" s="330"/>
      <c r="E22" s="307">
        <v>0.115</v>
      </c>
      <c r="F22" s="158">
        <v>8.6999999999999994E-2</v>
      </c>
      <c r="G22" s="27"/>
      <c r="H22" s="27"/>
    </row>
    <row r="23" spans="1:8" s="179" customFormat="1">
      <c r="B23" s="330" t="s">
        <v>38</v>
      </c>
      <c r="C23" s="158">
        <v>0.126</v>
      </c>
      <c r="D23" s="330"/>
      <c r="E23" s="307">
        <v>0.115</v>
      </c>
      <c r="F23" s="158">
        <v>8.6999999999999994E-2</v>
      </c>
      <c r="G23" s="27"/>
      <c r="H23" s="27"/>
    </row>
    <row r="24" spans="1:8" s="179" customFormat="1">
      <c r="B24" s="330" t="s">
        <v>33</v>
      </c>
      <c r="C24" s="158">
        <v>0.127</v>
      </c>
      <c r="D24" s="330"/>
      <c r="E24" s="307">
        <v>0.115</v>
      </c>
      <c r="F24" s="158">
        <v>8.6999999999999994E-2</v>
      </c>
      <c r="G24" s="27"/>
      <c r="H24" s="27"/>
    </row>
    <row r="25" spans="1:8" s="179" customFormat="1">
      <c r="B25" s="79" t="s">
        <v>57</v>
      </c>
      <c r="C25" s="158">
        <v>0.115</v>
      </c>
      <c r="D25" s="330"/>
      <c r="E25"/>
      <c r="F25"/>
      <c r="G25" s="27"/>
      <c r="H25" s="27"/>
    </row>
    <row r="26" spans="1:8" s="179" customFormat="1">
      <c r="B26" s="79" t="s">
        <v>53</v>
      </c>
      <c r="C26" s="158">
        <v>8.6999999999999994E-2</v>
      </c>
      <c r="D26" s="330"/>
      <c r="E26"/>
      <c r="F26"/>
      <c r="G26" s="27"/>
      <c r="H26" s="27"/>
    </row>
    <row r="27" spans="1:8" s="179" customFormat="1">
      <c r="D27" s="8"/>
      <c r="E27" s="8"/>
      <c r="F27" s="8"/>
    </row>
    <row r="28" spans="1:8" s="179" customFormat="1" ht="15" customHeight="1">
      <c r="A28" s="432" t="s">
        <v>481</v>
      </c>
      <c r="B28" s="432"/>
      <c r="C28" s="432"/>
      <c r="D28" s="432"/>
      <c r="E28" s="432"/>
      <c r="F28" s="432"/>
      <c r="G28" s="432"/>
      <c r="H28" s="432"/>
    </row>
    <row r="29" spans="1:8" s="179" customFormat="1" ht="15" customHeight="1">
      <c r="A29" s="441" t="s">
        <v>482</v>
      </c>
      <c r="B29" s="441"/>
      <c r="C29" s="441"/>
      <c r="D29" s="441"/>
      <c r="E29" s="441"/>
      <c r="F29" s="441"/>
      <c r="G29" s="441"/>
      <c r="H29" s="441"/>
    </row>
    <row r="30" spans="1:8" s="179" customFormat="1">
      <c r="A30" s="441"/>
      <c r="B30" s="441"/>
      <c r="C30" s="441"/>
      <c r="D30" s="441"/>
      <c r="E30" s="441"/>
      <c r="F30" s="441"/>
      <c r="G30" s="441"/>
      <c r="H30" s="441"/>
    </row>
    <row r="31" spans="1:8" s="179" customFormat="1">
      <c r="A31" s="441"/>
      <c r="B31" s="441"/>
      <c r="C31" s="441"/>
      <c r="D31" s="441"/>
      <c r="E31" s="441"/>
      <c r="F31" s="441"/>
      <c r="G31" s="441"/>
      <c r="H31" s="441"/>
    </row>
    <row r="32" spans="1:8" s="179" customFormat="1">
      <c r="A32" s="203"/>
      <c r="B32" s="203"/>
      <c r="C32" s="203"/>
      <c r="D32" s="203"/>
      <c r="E32" s="203"/>
      <c r="F32" s="203"/>
      <c r="G32" s="203"/>
      <c r="H32" s="203"/>
    </row>
    <row r="33" spans="1:9" s="179" customFormat="1">
      <c r="A33" s="203"/>
      <c r="B33" s="203"/>
      <c r="C33" s="203"/>
      <c r="D33" s="203"/>
      <c r="E33" s="203"/>
      <c r="F33" s="203"/>
      <c r="G33" s="203"/>
      <c r="H33" s="203"/>
    </row>
    <row r="34" spans="1:9" s="179" customFormat="1">
      <c r="A34" s="203"/>
      <c r="B34" s="203"/>
      <c r="C34" s="203"/>
      <c r="D34" s="203"/>
      <c r="E34" s="203"/>
      <c r="F34" s="203"/>
      <c r="G34" s="203"/>
      <c r="H34" s="203"/>
    </row>
    <row r="35" spans="1:9" s="179" customFormat="1" ht="15" customHeight="1">
      <c r="A35" s="203"/>
      <c r="B35" s="203"/>
      <c r="C35" s="203"/>
      <c r="D35" s="203"/>
      <c r="E35" s="203"/>
      <c r="F35" s="203"/>
      <c r="G35" s="203"/>
      <c r="H35" s="203"/>
    </row>
    <row r="36" spans="1:9" ht="15" customHeight="1">
      <c r="A36" s="179"/>
      <c r="B36" s="179"/>
      <c r="C36" s="179"/>
      <c r="D36" s="179"/>
      <c r="E36" s="179"/>
      <c r="F36" s="179"/>
      <c r="G36" s="179"/>
      <c r="H36" s="179"/>
      <c r="I36" s="179"/>
    </row>
    <row r="37" spans="1:9" s="70" customFormat="1">
      <c r="A37" s="431" t="s">
        <v>452</v>
      </c>
      <c r="B37" s="431"/>
      <c r="C37" s="431"/>
      <c r="D37" s="431"/>
      <c r="E37" s="431"/>
      <c r="F37" s="431"/>
      <c r="G37" s="431"/>
      <c r="H37" s="431"/>
    </row>
    <row r="38" spans="1:9">
      <c r="A38" s="19"/>
      <c r="B38" s="19"/>
      <c r="C38" s="19"/>
      <c r="D38" s="19"/>
      <c r="E38" s="19"/>
      <c r="F38" s="19"/>
      <c r="G38" s="19"/>
      <c r="H38" s="19"/>
      <c r="I38" s="19"/>
    </row>
    <row r="39" spans="1:9">
      <c r="A39" s="19"/>
      <c r="B39" s="125" t="s">
        <v>108</v>
      </c>
      <c r="C39" s="126">
        <v>2014</v>
      </c>
      <c r="D39" s="126">
        <v>2015</v>
      </c>
      <c r="E39" s="126">
        <v>2016</v>
      </c>
      <c r="F39" s="126">
        <v>2017</v>
      </c>
      <c r="G39" s="126">
        <v>2018</v>
      </c>
      <c r="H39" s="125"/>
      <c r="I39" s="19"/>
    </row>
    <row r="40" spans="1:9">
      <c r="A40" s="19"/>
      <c r="B40" s="79" t="s">
        <v>53</v>
      </c>
      <c r="C40" s="353">
        <v>180154</v>
      </c>
      <c r="D40" s="408">
        <v>178852</v>
      </c>
      <c r="E40" s="408">
        <v>171530</v>
      </c>
      <c r="F40" s="408">
        <v>163305</v>
      </c>
      <c r="G40" s="408">
        <v>155822</v>
      </c>
      <c r="H40" s="122"/>
      <c r="I40" s="19"/>
    </row>
    <row r="41" spans="1:9">
      <c r="A41" s="19"/>
      <c r="B41" s="330" t="s">
        <v>35</v>
      </c>
      <c r="C41" s="331">
        <v>5848</v>
      </c>
      <c r="D41" s="409">
        <v>5905</v>
      </c>
      <c r="E41" s="409">
        <v>5958</v>
      </c>
      <c r="F41" s="409">
        <v>5863</v>
      </c>
      <c r="G41" s="409">
        <v>5681</v>
      </c>
      <c r="H41" s="122"/>
      <c r="I41" s="19"/>
    </row>
    <row r="42" spans="1:9">
      <c r="A42" s="19"/>
      <c r="B42" s="330" t="s">
        <v>23</v>
      </c>
      <c r="C42" s="331">
        <v>7764</v>
      </c>
      <c r="D42" s="409">
        <v>7767</v>
      </c>
      <c r="E42" s="409">
        <v>7336</v>
      </c>
      <c r="F42" s="409">
        <v>6840</v>
      </c>
      <c r="G42" s="409">
        <v>6543</v>
      </c>
      <c r="H42" s="122"/>
      <c r="I42" s="19"/>
    </row>
    <row r="43" spans="1:9">
      <c r="A43" s="19"/>
      <c r="B43" s="330" t="s">
        <v>22</v>
      </c>
      <c r="C43" s="331">
        <v>5320</v>
      </c>
      <c r="D43" s="409">
        <v>5046</v>
      </c>
      <c r="E43" s="409">
        <v>4703</v>
      </c>
      <c r="F43" s="409">
        <v>4450</v>
      </c>
      <c r="G43" s="409">
        <v>4402</v>
      </c>
      <c r="H43" s="122"/>
      <c r="I43" s="19"/>
    </row>
    <row r="44" spans="1:9">
      <c r="A44" s="19"/>
      <c r="B44" s="286" t="s">
        <v>32</v>
      </c>
      <c r="C44" s="354">
        <v>12459</v>
      </c>
      <c r="D44" s="410">
        <v>12413</v>
      </c>
      <c r="E44" s="410">
        <v>11612</v>
      </c>
      <c r="F44" s="410">
        <v>11104</v>
      </c>
      <c r="G44" s="410">
        <v>10074</v>
      </c>
      <c r="H44" s="122"/>
      <c r="I44" s="19"/>
    </row>
    <row r="45" spans="1:9">
      <c r="A45" s="19"/>
      <c r="B45" s="330" t="s">
        <v>31</v>
      </c>
      <c r="C45" s="331">
        <v>1856</v>
      </c>
      <c r="D45" s="409">
        <v>1685</v>
      </c>
      <c r="E45" s="409">
        <v>1513</v>
      </c>
      <c r="F45" s="409">
        <v>1445</v>
      </c>
      <c r="G45" s="409">
        <v>1344</v>
      </c>
      <c r="H45" s="122"/>
      <c r="I45" s="19"/>
    </row>
    <row r="46" spans="1:9">
      <c r="A46" s="19"/>
      <c r="B46" s="330" t="s">
        <v>38</v>
      </c>
      <c r="C46" s="331">
        <v>6270</v>
      </c>
      <c r="D46" s="409">
        <v>5978</v>
      </c>
      <c r="E46" s="409">
        <v>5270</v>
      </c>
      <c r="F46" s="409">
        <v>5287</v>
      </c>
      <c r="G46" s="409">
        <v>5062</v>
      </c>
      <c r="H46" s="122"/>
      <c r="I46" s="19"/>
    </row>
    <row r="47" spans="1:9">
      <c r="A47" s="19"/>
      <c r="B47" s="330" t="s">
        <v>33</v>
      </c>
      <c r="C47" s="331">
        <v>22564</v>
      </c>
      <c r="D47" s="409">
        <v>22248</v>
      </c>
      <c r="E47" s="409">
        <v>21825</v>
      </c>
      <c r="F47" s="409">
        <v>20792</v>
      </c>
      <c r="G47" s="409">
        <v>20844</v>
      </c>
      <c r="H47" s="122"/>
      <c r="I47" s="19"/>
    </row>
    <row r="48" spans="1:9">
      <c r="A48" s="19"/>
      <c r="B48" s="330" t="s">
        <v>26</v>
      </c>
      <c r="C48" s="331">
        <v>3901</v>
      </c>
      <c r="D48" s="409">
        <v>3739</v>
      </c>
      <c r="E48" s="409">
        <v>3445</v>
      </c>
      <c r="F48" s="409">
        <v>3274</v>
      </c>
      <c r="G48" s="409">
        <v>3171</v>
      </c>
      <c r="H48" s="122"/>
      <c r="I48" s="19"/>
    </row>
    <row r="49" spans="1:9">
      <c r="A49" s="19"/>
      <c r="B49" s="330" t="s">
        <v>36</v>
      </c>
      <c r="C49" s="331">
        <v>22448</v>
      </c>
      <c r="D49" s="409">
        <v>22193</v>
      </c>
      <c r="E49" s="409">
        <v>21619</v>
      </c>
      <c r="F49" s="409">
        <v>20129</v>
      </c>
      <c r="G49" s="409">
        <v>18612</v>
      </c>
      <c r="H49" s="122"/>
      <c r="I49" s="19"/>
    </row>
    <row r="50" spans="1:9">
      <c r="A50" s="19"/>
      <c r="B50" s="330" t="s">
        <v>18</v>
      </c>
      <c r="C50" s="330">
        <v>514</v>
      </c>
      <c r="D50" s="409">
        <v>526</v>
      </c>
      <c r="E50" s="409">
        <v>495</v>
      </c>
      <c r="F50" s="409">
        <v>439</v>
      </c>
      <c r="G50" s="409">
        <v>418</v>
      </c>
      <c r="H50" s="121"/>
      <c r="I50" s="19"/>
    </row>
    <row r="51" spans="1:9">
      <c r="A51" s="19"/>
      <c r="B51" s="330" t="s">
        <v>29</v>
      </c>
      <c r="C51" s="331">
        <v>8080</v>
      </c>
      <c r="D51" s="409">
        <v>8655</v>
      </c>
      <c r="E51" s="409">
        <v>8349</v>
      </c>
      <c r="F51" s="409">
        <v>7990</v>
      </c>
      <c r="G51" s="409">
        <v>7453</v>
      </c>
      <c r="H51" s="122"/>
      <c r="I51" s="19"/>
    </row>
    <row r="52" spans="1:9">
      <c r="A52" s="19"/>
      <c r="B52" s="330" t="s">
        <v>25</v>
      </c>
      <c r="C52" s="331">
        <v>14243</v>
      </c>
      <c r="D52" s="409">
        <v>14276</v>
      </c>
      <c r="E52" s="409">
        <v>13652</v>
      </c>
      <c r="F52" s="409">
        <v>13361</v>
      </c>
      <c r="G52" s="409">
        <v>13156</v>
      </c>
      <c r="H52" s="122"/>
      <c r="I52" s="19"/>
    </row>
    <row r="53" spans="1:9">
      <c r="A53" s="19"/>
      <c r="B53" s="330" t="s">
        <v>24</v>
      </c>
      <c r="C53" s="331">
        <v>8281</v>
      </c>
      <c r="D53" s="409">
        <v>8140</v>
      </c>
      <c r="E53" s="409">
        <v>7585</v>
      </c>
      <c r="F53" s="409">
        <v>6900</v>
      </c>
      <c r="G53" s="409">
        <v>6309</v>
      </c>
      <c r="H53" s="122"/>
      <c r="I53" s="19"/>
    </row>
    <row r="54" spans="1:9">
      <c r="A54" s="19"/>
      <c r="B54" s="330" t="s">
        <v>19</v>
      </c>
      <c r="C54" s="331">
        <v>2949</v>
      </c>
      <c r="D54" s="409">
        <v>3007</v>
      </c>
      <c r="E54" s="409">
        <v>2837</v>
      </c>
      <c r="F54" s="409">
        <v>2654</v>
      </c>
      <c r="G54" s="409">
        <v>2413</v>
      </c>
      <c r="H54" s="122"/>
      <c r="I54" s="19"/>
    </row>
    <row r="55" spans="1:9">
      <c r="A55" s="19"/>
      <c r="B55" s="330" t="s">
        <v>30</v>
      </c>
      <c r="C55" s="331">
        <v>20460</v>
      </c>
      <c r="D55" s="409">
        <v>20241</v>
      </c>
      <c r="E55" s="409">
        <v>19062</v>
      </c>
      <c r="F55" s="409">
        <v>18528</v>
      </c>
      <c r="G55" s="409">
        <v>17219</v>
      </c>
      <c r="H55" s="122"/>
      <c r="I55" s="19"/>
    </row>
    <row r="56" spans="1:9">
      <c r="A56" s="19"/>
      <c r="B56" s="330" t="s">
        <v>37</v>
      </c>
      <c r="C56" s="331">
        <v>17845</v>
      </c>
      <c r="D56" s="409">
        <v>17652</v>
      </c>
      <c r="E56" s="409">
        <v>17614</v>
      </c>
      <c r="F56" s="409">
        <v>16712</v>
      </c>
      <c r="G56" s="409">
        <v>16024</v>
      </c>
      <c r="H56" s="122"/>
      <c r="I56" s="19"/>
    </row>
    <row r="57" spans="1:9">
      <c r="A57" s="19"/>
      <c r="B57" s="330" t="s">
        <v>34</v>
      </c>
      <c r="C57" s="331">
        <v>1251</v>
      </c>
      <c r="D57" s="409">
        <v>1233</v>
      </c>
      <c r="E57" s="409">
        <v>1005</v>
      </c>
      <c r="F57" s="409">
        <v>1001</v>
      </c>
      <c r="G57" s="409">
        <v>919</v>
      </c>
      <c r="H57" s="122"/>
      <c r="I57" s="19"/>
    </row>
    <row r="58" spans="1:9">
      <c r="A58" s="19"/>
      <c r="B58" s="330" t="s">
        <v>20</v>
      </c>
      <c r="C58" s="331">
        <v>3618</v>
      </c>
      <c r="D58" s="409">
        <v>3471</v>
      </c>
      <c r="E58" s="409">
        <v>3307</v>
      </c>
      <c r="F58" s="409">
        <v>3023</v>
      </c>
      <c r="G58" s="409">
        <v>2796</v>
      </c>
      <c r="H58" s="122"/>
      <c r="I58" s="19"/>
    </row>
    <row r="59" spans="1:9">
      <c r="A59" s="19"/>
      <c r="B59" s="330" t="s">
        <v>21</v>
      </c>
      <c r="C59" s="330">
        <v>930</v>
      </c>
      <c r="D59" s="409">
        <v>864</v>
      </c>
      <c r="E59" s="409">
        <v>866</v>
      </c>
      <c r="F59" s="409">
        <v>789</v>
      </c>
      <c r="G59" s="409">
        <v>734</v>
      </c>
      <c r="H59" s="121"/>
      <c r="I59" s="19"/>
    </row>
    <row r="60" spans="1:9">
      <c r="A60" s="19"/>
      <c r="B60" s="330" t="s">
        <v>28</v>
      </c>
      <c r="C60" s="331">
        <v>12177</v>
      </c>
      <c r="D60" s="409">
        <v>12568</v>
      </c>
      <c r="E60" s="409">
        <v>12299</v>
      </c>
      <c r="F60" s="409">
        <v>11582</v>
      </c>
      <c r="G60" s="409">
        <v>11441</v>
      </c>
      <c r="H60" s="122"/>
      <c r="I60" s="19"/>
    </row>
    <row r="61" spans="1:9">
      <c r="A61" s="19"/>
      <c r="B61" s="330" t="s">
        <v>27</v>
      </c>
      <c r="C61" s="331">
        <v>1376</v>
      </c>
      <c r="D61" s="409">
        <v>1245</v>
      </c>
      <c r="E61" s="409">
        <v>1178</v>
      </c>
      <c r="F61" s="409">
        <v>1142</v>
      </c>
      <c r="G61" s="409">
        <v>1207</v>
      </c>
      <c r="H61" s="122"/>
      <c r="I61" s="19"/>
    </row>
    <row r="62" spans="1:9">
      <c r="A62" s="19"/>
      <c r="B62" s="286" t="s">
        <v>32</v>
      </c>
      <c r="C62" s="354">
        <v>12459</v>
      </c>
      <c r="D62" s="410">
        <v>12413</v>
      </c>
      <c r="E62" s="410">
        <v>11612</v>
      </c>
      <c r="F62" s="410">
        <v>11104</v>
      </c>
      <c r="G62" s="410">
        <v>10074</v>
      </c>
      <c r="H62" s="122"/>
      <c r="I62" s="19"/>
    </row>
    <row r="63" spans="1:9" ht="14.25" customHeight="1">
      <c r="A63" s="440" t="s">
        <v>109</v>
      </c>
      <c r="B63" s="440"/>
      <c r="C63" s="440"/>
      <c r="D63" s="440"/>
      <c r="E63" s="440"/>
      <c r="F63" s="440"/>
      <c r="G63" s="440"/>
      <c r="H63" s="440"/>
      <c r="I63" s="19"/>
    </row>
    <row r="64" spans="1:9">
      <c r="A64" s="432" t="s">
        <v>397</v>
      </c>
      <c r="B64" s="432"/>
      <c r="C64" s="432"/>
      <c r="D64" s="432"/>
      <c r="E64" s="432"/>
      <c r="F64" s="432"/>
      <c r="G64" s="432"/>
      <c r="H64" s="432"/>
      <c r="I64" s="179"/>
    </row>
    <row r="66" spans="1:9" s="70" customFormat="1">
      <c r="A66" s="431" t="s">
        <v>411</v>
      </c>
      <c r="B66" s="431"/>
      <c r="C66" s="431"/>
      <c r="D66" s="431"/>
      <c r="E66" s="431"/>
      <c r="F66" s="431"/>
      <c r="G66" s="431"/>
      <c r="H66" s="431"/>
    </row>
    <row r="68" spans="1:9" ht="20.5" customHeight="1">
      <c r="A68" s="179"/>
      <c r="B68" s="1"/>
      <c r="C68" s="124" t="s">
        <v>110</v>
      </c>
      <c r="D68" s="123" t="s">
        <v>111</v>
      </c>
      <c r="E68" s="123" t="s">
        <v>112</v>
      </c>
      <c r="F68" s="128" t="s">
        <v>483</v>
      </c>
      <c r="G68" s="128" t="s">
        <v>484</v>
      </c>
      <c r="H68" s="179"/>
      <c r="I68" s="179"/>
    </row>
    <row r="69" spans="1:9">
      <c r="A69" s="179"/>
      <c r="B69" s="79" t="s">
        <v>53</v>
      </c>
      <c r="C69" s="79">
        <v>402944</v>
      </c>
      <c r="D69" s="79">
        <v>401697</v>
      </c>
      <c r="E69" s="79">
        <v>399308</v>
      </c>
      <c r="F69" s="79">
        <v>392143</v>
      </c>
      <c r="G69" s="79">
        <v>395774</v>
      </c>
      <c r="H69" s="179"/>
      <c r="I69" s="179"/>
    </row>
    <row r="70" spans="1:9">
      <c r="A70" s="179"/>
      <c r="B70" s="330" t="s">
        <v>35</v>
      </c>
      <c r="C70" s="331">
        <v>20071</v>
      </c>
      <c r="D70" s="331">
        <v>19032</v>
      </c>
      <c r="E70" s="331">
        <v>19119</v>
      </c>
      <c r="F70" s="331">
        <v>18697</v>
      </c>
      <c r="G70" s="331">
        <v>18260</v>
      </c>
      <c r="H70" s="179"/>
      <c r="I70" s="179"/>
    </row>
    <row r="71" spans="1:9">
      <c r="A71" s="179"/>
      <c r="B71" s="330" t="s">
        <v>23</v>
      </c>
      <c r="C71" s="331">
        <v>20155</v>
      </c>
      <c r="D71" s="331">
        <v>20008</v>
      </c>
      <c r="E71" s="331">
        <v>19439</v>
      </c>
      <c r="F71" s="331">
        <v>19081</v>
      </c>
      <c r="G71" s="331">
        <v>19113</v>
      </c>
      <c r="H71" s="179"/>
      <c r="I71" s="179"/>
    </row>
    <row r="72" spans="1:9">
      <c r="A72" s="179"/>
      <c r="B72" s="330" t="s">
        <v>22</v>
      </c>
      <c r="C72" s="331">
        <v>14371</v>
      </c>
      <c r="D72" s="331">
        <v>13959</v>
      </c>
      <c r="E72" s="331">
        <v>13720</v>
      </c>
      <c r="F72" s="331">
        <v>13378</v>
      </c>
      <c r="G72" s="331">
        <v>13837</v>
      </c>
      <c r="H72" s="179"/>
      <c r="I72" s="179"/>
    </row>
    <row r="73" spans="1:9">
      <c r="A73" s="179"/>
      <c r="B73" s="286" t="s">
        <v>32</v>
      </c>
      <c r="C73" s="354">
        <v>32131</v>
      </c>
      <c r="D73" s="354">
        <v>31785</v>
      </c>
      <c r="E73" s="354">
        <v>31343</v>
      </c>
      <c r="F73" s="354">
        <v>31235</v>
      </c>
      <c r="G73" s="354">
        <v>31134</v>
      </c>
      <c r="H73" s="179"/>
      <c r="I73" s="179"/>
    </row>
    <row r="74" spans="1:9">
      <c r="A74" s="179"/>
      <c r="B74" s="330" t="s">
        <v>31</v>
      </c>
      <c r="C74" s="331">
        <v>3579</v>
      </c>
      <c r="D74" s="331">
        <v>3627</v>
      </c>
      <c r="E74" s="331">
        <v>3555</v>
      </c>
      <c r="F74" s="331">
        <v>3500</v>
      </c>
      <c r="G74" s="331">
        <v>3461</v>
      </c>
      <c r="H74" s="179"/>
      <c r="I74" s="179"/>
    </row>
    <row r="75" spans="1:9">
      <c r="A75" s="179"/>
      <c r="B75" s="330" t="s">
        <v>38</v>
      </c>
      <c r="C75" s="331">
        <v>16263</v>
      </c>
      <c r="D75" s="331">
        <v>16370</v>
      </c>
      <c r="E75" s="331">
        <v>16449</v>
      </c>
      <c r="F75" s="331">
        <v>16442</v>
      </c>
      <c r="G75" s="331">
        <v>16346</v>
      </c>
      <c r="H75" s="179"/>
      <c r="I75" s="179"/>
    </row>
    <row r="76" spans="1:9">
      <c r="A76" s="179"/>
      <c r="B76" s="330" t="s">
        <v>33</v>
      </c>
      <c r="C76" s="331">
        <v>52039</v>
      </c>
      <c r="D76" s="331">
        <v>54502</v>
      </c>
      <c r="E76" s="331">
        <v>55440</v>
      </c>
      <c r="F76" s="331">
        <v>54869</v>
      </c>
      <c r="G76" s="331">
        <v>55059</v>
      </c>
      <c r="H76" s="179"/>
      <c r="I76" s="179"/>
    </row>
    <row r="77" spans="1:9">
      <c r="A77" s="179"/>
      <c r="B77" s="330" t="s">
        <v>26</v>
      </c>
      <c r="C77" s="331">
        <v>10076</v>
      </c>
      <c r="D77" s="331">
        <v>9891</v>
      </c>
      <c r="E77" s="331">
        <v>9161</v>
      </c>
      <c r="F77" s="331">
        <v>8992</v>
      </c>
      <c r="G77" s="331">
        <v>9169</v>
      </c>
      <c r="H77" s="179"/>
      <c r="I77" s="179"/>
    </row>
    <row r="78" spans="1:9">
      <c r="A78" s="179"/>
      <c r="B78" s="330" t="s">
        <v>36</v>
      </c>
      <c r="C78" s="331">
        <v>41691</v>
      </c>
      <c r="D78" s="331">
        <v>41181</v>
      </c>
      <c r="E78" s="331">
        <v>40101</v>
      </c>
      <c r="F78" s="331">
        <v>39094</v>
      </c>
      <c r="G78" s="331">
        <v>38432</v>
      </c>
      <c r="H78" s="179"/>
      <c r="I78" s="179"/>
    </row>
    <row r="79" spans="1:9">
      <c r="A79" s="179"/>
      <c r="B79" s="330" t="s">
        <v>18</v>
      </c>
      <c r="C79" s="331">
        <v>1266</v>
      </c>
      <c r="D79" s="331">
        <v>1210</v>
      </c>
      <c r="E79" s="331">
        <v>1250</v>
      </c>
      <c r="F79" s="331">
        <v>1195</v>
      </c>
      <c r="G79" s="331">
        <v>1267</v>
      </c>
      <c r="H79" s="179"/>
      <c r="I79" s="179"/>
    </row>
    <row r="80" spans="1:9">
      <c r="A80" s="179"/>
      <c r="B80" s="330" t="s">
        <v>29</v>
      </c>
      <c r="C80" s="331">
        <v>17841</v>
      </c>
      <c r="D80" s="331">
        <v>17529</v>
      </c>
      <c r="E80" s="331">
        <v>17416</v>
      </c>
      <c r="F80" s="331">
        <v>16871</v>
      </c>
      <c r="G80" s="331">
        <v>17778</v>
      </c>
      <c r="H80" s="179"/>
      <c r="I80" s="179"/>
    </row>
    <row r="81" spans="1:8">
      <c r="A81" s="179"/>
      <c r="B81" s="330" t="s">
        <v>25</v>
      </c>
      <c r="C81" s="331">
        <v>34838</v>
      </c>
      <c r="D81" s="331">
        <v>34413</v>
      </c>
      <c r="E81" s="331">
        <v>35341</v>
      </c>
      <c r="F81" s="331">
        <v>34502</v>
      </c>
      <c r="G81" s="331">
        <v>35414</v>
      </c>
      <c r="H81" s="179"/>
    </row>
    <row r="82" spans="1:8">
      <c r="A82" s="179"/>
      <c r="B82" s="330" t="s">
        <v>24</v>
      </c>
      <c r="C82" s="331">
        <v>18782</v>
      </c>
      <c r="D82" s="331">
        <v>18477</v>
      </c>
      <c r="E82" s="331">
        <v>18150</v>
      </c>
      <c r="F82" s="331">
        <v>18125</v>
      </c>
      <c r="G82" s="331">
        <v>18057</v>
      </c>
      <c r="H82" s="179"/>
    </row>
    <row r="83" spans="1:8">
      <c r="A83" s="179"/>
      <c r="B83" s="330" t="s">
        <v>19</v>
      </c>
      <c r="C83" s="331">
        <v>7059</v>
      </c>
      <c r="D83" s="331">
        <v>6963</v>
      </c>
      <c r="E83" s="331">
        <v>6994</v>
      </c>
      <c r="F83" s="331">
        <v>6923</v>
      </c>
      <c r="G83" s="331">
        <v>7261</v>
      </c>
      <c r="H83" s="179"/>
    </row>
    <row r="84" spans="1:8">
      <c r="A84" s="179"/>
      <c r="B84" s="330" t="s">
        <v>30</v>
      </c>
      <c r="C84" s="331">
        <v>17142</v>
      </c>
      <c r="D84" s="331">
        <v>16785</v>
      </c>
      <c r="E84" s="331">
        <v>16307</v>
      </c>
      <c r="F84" s="331">
        <v>16022</v>
      </c>
      <c r="G84" s="331">
        <v>16755</v>
      </c>
      <c r="H84" s="179"/>
    </row>
    <row r="85" spans="1:8">
      <c r="A85" s="179"/>
      <c r="B85" s="330" t="s">
        <v>37</v>
      </c>
      <c r="C85" s="331">
        <v>43503</v>
      </c>
      <c r="D85" s="331">
        <v>43395</v>
      </c>
      <c r="E85" s="331">
        <v>43065</v>
      </c>
      <c r="F85" s="331">
        <v>42953</v>
      </c>
      <c r="G85" s="331">
        <v>43304</v>
      </c>
      <c r="H85" s="179"/>
    </row>
    <row r="86" spans="1:8">
      <c r="A86" s="179"/>
      <c r="B86" s="330" t="s">
        <v>34</v>
      </c>
      <c r="C86" s="331">
        <v>4049</v>
      </c>
      <c r="D86" s="331">
        <v>3885</v>
      </c>
      <c r="E86" s="331">
        <v>3861</v>
      </c>
      <c r="F86" s="331">
        <v>3786</v>
      </c>
      <c r="G86" s="331">
        <v>3933</v>
      </c>
      <c r="H86" s="179"/>
    </row>
    <row r="87" spans="1:8">
      <c r="A87" s="179"/>
      <c r="B87" s="330" t="s">
        <v>20</v>
      </c>
      <c r="C87" s="331">
        <v>8197</v>
      </c>
      <c r="D87" s="331">
        <v>8213</v>
      </c>
      <c r="E87" s="331">
        <v>7914</v>
      </c>
      <c r="F87" s="331">
        <v>7910</v>
      </c>
      <c r="G87" s="331">
        <v>7897</v>
      </c>
      <c r="H87" s="179"/>
    </row>
    <row r="88" spans="1:8">
      <c r="A88" s="179"/>
      <c r="B88" s="330" t="s">
        <v>21</v>
      </c>
      <c r="C88" s="331">
        <v>2350</v>
      </c>
      <c r="D88" s="331">
        <v>2239</v>
      </c>
      <c r="E88" s="331">
        <v>2126</v>
      </c>
      <c r="F88" s="331">
        <v>2109</v>
      </c>
      <c r="G88" s="331">
        <v>2185</v>
      </c>
      <c r="H88" s="179"/>
    </row>
    <row r="89" spans="1:8">
      <c r="A89" s="179"/>
      <c r="B89" s="330" t="s">
        <v>28</v>
      </c>
      <c r="C89" s="331">
        <v>34156</v>
      </c>
      <c r="D89" s="331">
        <v>34921</v>
      </c>
      <c r="E89" s="331">
        <v>35290</v>
      </c>
      <c r="F89" s="331">
        <v>33275</v>
      </c>
      <c r="G89" s="331">
        <v>33773</v>
      </c>
      <c r="H89" s="179"/>
    </row>
    <row r="90" spans="1:8">
      <c r="A90" s="179"/>
      <c r="B90" s="330" t="s">
        <v>27</v>
      </c>
      <c r="C90" s="331">
        <v>3385</v>
      </c>
      <c r="D90" s="331">
        <v>3312</v>
      </c>
      <c r="E90" s="331">
        <v>3267</v>
      </c>
      <c r="F90" s="331">
        <v>3184</v>
      </c>
      <c r="G90" s="331">
        <v>3339</v>
      </c>
      <c r="H90" s="179"/>
    </row>
    <row r="91" spans="1:8">
      <c r="A91" s="179"/>
      <c r="B91" s="286" t="s">
        <v>32</v>
      </c>
      <c r="C91" s="354">
        <v>32131</v>
      </c>
      <c r="D91" s="354">
        <v>31785</v>
      </c>
      <c r="E91" s="354">
        <v>31343</v>
      </c>
      <c r="F91" s="354">
        <v>31235</v>
      </c>
      <c r="G91" s="354">
        <v>31134</v>
      </c>
      <c r="H91" s="179"/>
    </row>
    <row r="92" spans="1:8" ht="14.25" customHeight="1">
      <c r="A92" s="432" t="s">
        <v>113</v>
      </c>
      <c r="B92" s="432"/>
      <c r="C92" s="432"/>
      <c r="D92" s="432"/>
      <c r="E92" s="432"/>
      <c r="F92" s="432"/>
      <c r="G92" s="432"/>
      <c r="H92" s="432"/>
    </row>
    <row r="93" spans="1:8" ht="39.65" customHeight="1">
      <c r="A93" s="432" t="s">
        <v>398</v>
      </c>
      <c r="B93" s="432"/>
      <c r="C93" s="432"/>
      <c r="D93" s="432"/>
      <c r="E93" s="432"/>
      <c r="F93" s="432"/>
      <c r="G93" s="432"/>
      <c r="H93" s="432"/>
    </row>
    <row r="94" spans="1:8">
      <c r="A94" s="4"/>
      <c r="B94" s="4"/>
      <c r="C94" s="4"/>
      <c r="D94" s="4"/>
      <c r="E94" s="4"/>
      <c r="F94" s="4"/>
      <c r="G94" s="4"/>
      <c r="H94" s="4"/>
    </row>
    <row r="95" spans="1:8" s="70" customFormat="1">
      <c r="A95" s="431" t="s">
        <v>412</v>
      </c>
      <c r="B95" s="431"/>
      <c r="C95" s="431"/>
      <c r="D95" s="431"/>
      <c r="E95" s="431"/>
      <c r="F95" s="431"/>
      <c r="G95" s="431"/>
      <c r="H95" s="431"/>
    </row>
    <row r="97" spans="1:8">
      <c r="A97" s="179"/>
      <c r="B97" s="127"/>
      <c r="C97" s="128">
        <v>2016</v>
      </c>
      <c r="D97" s="128">
        <v>2017</v>
      </c>
      <c r="E97" s="128">
        <v>2018</v>
      </c>
      <c r="F97" s="128">
        <v>2019</v>
      </c>
      <c r="G97" s="128">
        <v>2020</v>
      </c>
      <c r="H97" s="19"/>
    </row>
    <row r="98" spans="1:8">
      <c r="A98" s="179"/>
      <c r="B98" s="79" t="s">
        <v>53</v>
      </c>
      <c r="C98" s="355">
        <v>406259</v>
      </c>
      <c r="D98" s="355">
        <v>373920</v>
      </c>
      <c r="E98" s="269">
        <v>353883</v>
      </c>
      <c r="F98" s="269">
        <v>317566</v>
      </c>
      <c r="G98" s="355">
        <v>326357</v>
      </c>
      <c r="H98" s="122"/>
    </row>
    <row r="99" spans="1:8">
      <c r="A99" s="179"/>
      <c r="B99" s="330" t="s">
        <v>35</v>
      </c>
      <c r="C99" s="229">
        <v>19273</v>
      </c>
      <c r="D99" s="229">
        <v>17975</v>
      </c>
      <c r="E99" s="229">
        <v>16963</v>
      </c>
      <c r="F99" s="229">
        <v>14779</v>
      </c>
      <c r="G99" s="229">
        <v>14557</v>
      </c>
      <c r="H99" s="122"/>
    </row>
    <row r="100" spans="1:8">
      <c r="A100" s="179"/>
      <c r="B100" s="330" t="s">
        <v>23</v>
      </c>
      <c r="C100" s="229">
        <v>14829</v>
      </c>
      <c r="D100" s="229">
        <v>13347</v>
      </c>
      <c r="E100" s="229">
        <v>11796</v>
      </c>
      <c r="F100" s="229">
        <v>10163</v>
      </c>
      <c r="G100" s="229">
        <v>10488</v>
      </c>
      <c r="H100" s="122"/>
    </row>
    <row r="101" spans="1:8">
      <c r="A101" s="179"/>
      <c r="B101" s="330" t="s">
        <v>22</v>
      </c>
      <c r="C101" s="229">
        <v>11324</v>
      </c>
      <c r="D101" s="229">
        <v>9921</v>
      </c>
      <c r="E101" s="229">
        <v>9276</v>
      </c>
      <c r="F101" s="229">
        <v>8177</v>
      </c>
      <c r="G101" s="229">
        <v>8524</v>
      </c>
      <c r="H101" s="122"/>
    </row>
    <row r="102" spans="1:8">
      <c r="A102" s="179"/>
      <c r="B102" s="286" t="s">
        <v>32</v>
      </c>
      <c r="C102" s="319">
        <v>31826</v>
      </c>
      <c r="D102" s="319">
        <v>30484</v>
      </c>
      <c r="E102" s="319">
        <v>29612</v>
      </c>
      <c r="F102" s="319">
        <v>27068</v>
      </c>
      <c r="G102" s="319">
        <v>29299</v>
      </c>
      <c r="H102" s="122"/>
    </row>
    <row r="103" spans="1:8">
      <c r="A103" s="179"/>
      <c r="B103" s="330" t="s">
        <v>31</v>
      </c>
      <c r="C103" s="229">
        <v>3845</v>
      </c>
      <c r="D103" s="229">
        <v>3482</v>
      </c>
      <c r="E103" s="229">
        <v>3281</v>
      </c>
      <c r="F103" s="229">
        <v>2977</v>
      </c>
      <c r="G103" s="229">
        <v>3112</v>
      </c>
      <c r="H103" s="122"/>
    </row>
    <row r="104" spans="1:8">
      <c r="A104" s="179"/>
      <c r="B104" s="330" t="s">
        <v>38</v>
      </c>
      <c r="C104" s="229">
        <v>14767</v>
      </c>
      <c r="D104" s="229">
        <v>13676</v>
      </c>
      <c r="E104" s="229">
        <v>13420</v>
      </c>
      <c r="F104" s="229">
        <v>12029</v>
      </c>
      <c r="G104" s="229">
        <v>12694</v>
      </c>
      <c r="H104" s="122"/>
    </row>
    <row r="105" spans="1:8">
      <c r="A105" s="179"/>
      <c r="B105" s="330" t="s">
        <v>33</v>
      </c>
      <c r="C105" s="229">
        <v>62327</v>
      </c>
      <c r="D105" s="229">
        <v>55898</v>
      </c>
      <c r="E105" s="229">
        <v>54425</v>
      </c>
      <c r="F105" s="229">
        <v>49283</v>
      </c>
      <c r="G105" s="229">
        <v>47559</v>
      </c>
      <c r="H105" s="122"/>
    </row>
    <row r="106" spans="1:8">
      <c r="A106" s="179"/>
      <c r="B106" s="330" t="s">
        <v>26</v>
      </c>
      <c r="C106" s="229">
        <v>8987</v>
      </c>
      <c r="D106" s="229">
        <v>8197</v>
      </c>
      <c r="E106" s="229">
        <v>7898</v>
      </c>
      <c r="F106" s="229">
        <v>7268</v>
      </c>
      <c r="G106" s="229">
        <v>7315</v>
      </c>
      <c r="H106" s="122"/>
    </row>
    <row r="107" spans="1:8">
      <c r="A107" s="179"/>
      <c r="B107" s="330" t="s">
        <v>36</v>
      </c>
      <c r="C107" s="229">
        <v>49140</v>
      </c>
      <c r="D107" s="229">
        <v>43904</v>
      </c>
      <c r="E107" s="229">
        <v>42258</v>
      </c>
      <c r="F107" s="229">
        <v>37456</v>
      </c>
      <c r="G107" s="229">
        <v>41546</v>
      </c>
      <c r="H107" s="122"/>
    </row>
    <row r="108" spans="1:8">
      <c r="A108" s="179"/>
      <c r="B108" s="330" t="s">
        <v>18</v>
      </c>
      <c r="C108" s="229">
        <v>1181</v>
      </c>
      <c r="D108" s="229">
        <v>1017</v>
      </c>
      <c r="E108">
        <v>963</v>
      </c>
      <c r="F108">
        <v>881</v>
      </c>
      <c r="G108">
        <v>954</v>
      </c>
      <c r="H108" s="122"/>
    </row>
    <row r="109" spans="1:8">
      <c r="A109" s="179"/>
      <c r="B109" s="330" t="s">
        <v>29</v>
      </c>
      <c r="C109" s="229">
        <v>15166</v>
      </c>
      <c r="D109" s="229">
        <v>14223</v>
      </c>
      <c r="E109" s="229">
        <v>14107</v>
      </c>
      <c r="F109" s="229">
        <v>12823</v>
      </c>
      <c r="G109" s="229">
        <v>14048</v>
      </c>
      <c r="H109" s="122"/>
    </row>
    <row r="110" spans="1:8">
      <c r="A110" s="179"/>
      <c r="B110" s="330" t="s">
        <v>25</v>
      </c>
      <c r="C110" s="229">
        <v>27848</v>
      </c>
      <c r="D110" s="229">
        <v>25477</v>
      </c>
      <c r="E110" s="229">
        <v>23808</v>
      </c>
      <c r="F110" s="229">
        <v>20524</v>
      </c>
      <c r="G110" s="229">
        <v>21186</v>
      </c>
      <c r="H110" s="122"/>
    </row>
    <row r="111" spans="1:8">
      <c r="A111" s="179"/>
      <c r="B111" s="330" t="s">
        <v>24</v>
      </c>
      <c r="C111" s="229">
        <v>16569</v>
      </c>
      <c r="D111" s="229">
        <v>15042</v>
      </c>
      <c r="E111" s="229">
        <v>13712</v>
      </c>
      <c r="F111" s="229">
        <v>12099</v>
      </c>
      <c r="G111" s="229">
        <v>11950</v>
      </c>
      <c r="H111" s="122"/>
    </row>
    <row r="112" spans="1:8">
      <c r="A112" s="179"/>
      <c r="B112" s="330" t="s">
        <v>19</v>
      </c>
      <c r="C112" s="229">
        <v>5680</v>
      </c>
      <c r="D112" s="229">
        <v>5024</v>
      </c>
      <c r="E112" s="229">
        <v>4771</v>
      </c>
      <c r="F112" s="229">
        <v>4045</v>
      </c>
      <c r="G112" s="229">
        <v>4241</v>
      </c>
      <c r="H112" s="122"/>
    </row>
    <row r="113" spans="1:8">
      <c r="A113" s="179"/>
      <c r="B113" s="330" t="s">
        <v>30</v>
      </c>
      <c r="C113" s="229">
        <v>33325</v>
      </c>
      <c r="D113" s="229">
        <v>31911</v>
      </c>
      <c r="E113" s="229">
        <v>27970</v>
      </c>
      <c r="F113" s="229">
        <v>25460</v>
      </c>
      <c r="G113" s="229">
        <v>25900</v>
      </c>
      <c r="H113" s="122"/>
    </row>
    <row r="114" spans="1:8">
      <c r="A114" s="179"/>
      <c r="B114" s="330" t="s">
        <v>37</v>
      </c>
      <c r="C114" s="229">
        <v>51768</v>
      </c>
      <c r="D114" s="229">
        <v>49346</v>
      </c>
      <c r="E114" s="229">
        <v>46733</v>
      </c>
      <c r="F114" s="229">
        <v>42924</v>
      </c>
      <c r="G114" s="229">
        <v>43178</v>
      </c>
      <c r="H114" s="122"/>
    </row>
    <row r="115" spans="1:8">
      <c r="A115" s="179"/>
      <c r="B115" s="330" t="s">
        <v>34</v>
      </c>
      <c r="C115" s="229">
        <v>3974</v>
      </c>
      <c r="D115" s="229">
        <v>3849</v>
      </c>
      <c r="E115" s="229">
        <v>3730</v>
      </c>
      <c r="F115" s="229">
        <v>3503</v>
      </c>
      <c r="G115" s="229">
        <v>3720</v>
      </c>
      <c r="H115" s="122"/>
    </row>
    <row r="116" spans="1:8">
      <c r="A116" s="179"/>
      <c r="B116" s="330" t="s">
        <v>20</v>
      </c>
      <c r="C116" s="229">
        <v>5860</v>
      </c>
      <c r="D116" s="229">
        <v>5316</v>
      </c>
      <c r="E116" s="229">
        <v>4589</v>
      </c>
      <c r="F116" s="229">
        <v>3828</v>
      </c>
      <c r="G116" s="229">
        <v>4143</v>
      </c>
      <c r="H116" s="122"/>
    </row>
    <row r="117" spans="1:8">
      <c r="A117" s="179"/>
      <c r="B117" s="330" t="s">
        <v>21</v>
      </c>
      <c r="C117" s="229">
        <v>1585</v>
      </c>
      <c r="D117" s="229">
        <v>1521</v>
      </c>
      <c r="E117" s="229">
        <v>1417</v>
      </c>
      <c r="F117" s="229">
        <v>1298</v>
      </c>
      <c r="G117" s="229">
        <v>1500</v>
      </c>
      <c r="H117" s="122"/>
    </row>
    <row r="118" spans="1:8">
      <c r="A118" s="179"/>
      <c r="B118" s="330" t="s">
        <v>28</v>
      </c>
      <c r="C118" s="229">
        <v>23858</v>
      </c>
      <c r="D118" s="229">
        <v>21398</v>
      </c>
      <c r="E118" s="229">
        <v>20188</v>
      </c>
      <c r="F118" s="229">
        <v>18300</v>
      </c>
      <c r="G118" s="229">
        <v>17364</v>
      </c>
      <c r="H118" s="122"/>
    </row>
    <row r="119" spans="1:8">
      <c r="A119" s="179"/>
      <c r="B119" s="330" t="s">
        <v>27</v>
      </c>
      <c r="C119" s="229">
        <v>3127</v>
      </c>
      <c r="D119" s="229">
        <v>2912</v>
      </c>
      <c r="E119" s="229">
        <v>2966</v>
      </c>
      <c r="F119" s="229">
        <v>2681</v>
      </c>
      <c r="G119" s="229">
        <v>3079</v>
      </c>
      <c r="H119" s="122"/>
    </row>
    <row r="120" spans="1:8">
      <c r="B120" s="286" t="s">
        <v>32</v>
      </c>
      <c r="C120" s="319">
        <v>31826</v>
      </c>
      <c r="D120" s="319">
        <v>30484</v>
      </c>
      <c r="E120" s="319">
        <v>29612</v>
      </c>
      <c r="F120" s="319">
        <v>27068</v>
      </c>
      <c r="G120" s="319">
        <v>29299</v>
      </c>
    </row>
    <row r="121" spans="1:8" ht="14.25" customHeight="1">
      <c r="A121" s="432" t="s">
        <v>531</v>
      </c>
      <c r="B121" s="432"/>
      <c r="C121" s="432"/>
      <c r="D121" s="432"/>
      <c r="E121" s="432"/>
      <c r="F121" s="432"/>
      <c r="G121" s="432"/>
      <c r="H121" s="432"/>
    </row>
    <row r="122" spans="1:8">
      <c r="A122" s="432" t="s">
        <v>397</v>
      </c>
      <c r="B122" s="432"/>
      <c r="C122" s="432"/>
      <c r="D122" s="432"/>
      <c r="E122" s="432"/>
      <c r="F122" s="432"/>
      <c r="G122" s="432"/>
      <c r="H122" s="432"/>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J61" sqref="J61"/>
    </sheetView>
  </sheetViews>
  <sheetFormatPr defaultColWidth="8.81640625" defaultRowHeight="14.5"/>
  <cols>
    <col min="2" max="2" width="15.453125" customWidth="1"/>
    <col min="3" max="3" width="13.453125" customWidth="1"/>
    <col min="4" max="4" width="14.453125" customWidth="1"/>
    <col min="5" max="5" width="12.7265625" customWidth="1"/>
    <col min="11" max="11" width="12.26953125" customWidth="1"/>
  </cols>
  <sheetData>
    <row r="1" spans="1:10" s="70" customFormat="1">
      <c r="A1" s="444" t="s">
        <v>114</v>
      </c>
      <c r="B1" s="444"/>
      <c r="C1" s="444"/>
      <c r="D1" s="444"/>
      <c r="E1" s="444"/>
      <c r="F1" s="444"/>
      <c r="G1" s="444"/>
      <c r="H1" s="444"/>
      <c r="I1" s="444"/>
      <c r="J1" s="444"/>
    </row>
    <row r="2" spans="1:10">
      <c r="A2" s="179"/>
      <c r="B2" s="14"/>
      <c r="C2" s="179"/>
      <c r="D2" s="179"/>
      <c r="E2" s="179"/>
      <c r="F2" s="179"/>
      <c r="G2" s="179"/>
      <c r="H2" s="179"/>
      <c r="I2" s="179"/>
      <c r="J2" s="179"/>
    </row>
    <row r="3" spans="1:10">
      <c r="A3" s="179"/>
      <c r="B3" s="180"/>
      <c r="C3" s="189" t="s">
        <v>115</v>
      </c>
      <c r="D3" s="189" t="s">
        <v>116</v>
      </c>
      <c r="E3" s="189" t="s">
        <v>117</v>
      </c>
      <c r="F3" s="188"/>
      <c r="G3" s="188"/>
      <c r="H3" s="188"/>
      <c r="I3" s="179"/>
      <c r="J3" s="179"/>
    </row>
    <row r="4" spans="1:10" ht="58">
      <c r="A4" s="179"/>
      <c r="B4" s="181" t="s">
        <v>38</v>
      </c>
      <c r="C4" s="182">
        <v>700</v>
      </c>
      <c r="D4" s="182">
        <v>700</v>
      </c>
      <c r="E4" s="182">
        <v>700</v>
      </c>
      <c r="F4" s="182"/>
      <c r="G4" s="188"/>
      <c r="H4" s="188" t="s">
        <v>127</v>
      </c>
      <c r="I4" s="188" t="s">
        <v>32</v>
      </c>
      <c r="J4" s="209" t="s">
        <v>122</v>
      </c>
    </row>
    <row r="5" spans="1:10">
      <c r="A5" s="179"/>
      <c r="B5" s="183" t="s">
        <v>34</v>
      </c>
      <c r="C5" s="182">
        <v>760</v>
      </c>
      <c r="D5" s="182">
        <v>740</v>
      </c>
      <c r="E5" s="182">
        <v>700</v>
      </c>
      <c r="F5" s="182"/>
      <c r="G5" s="182" t="s">
        <v>115</v>
      </c>
      <c r="H5" s="182">
        <v>700</v>
      </c>
      <c r="I5" s="182">
        <v>1040</v>
      </c>
      <c r="J5" s="182">
        <v>1420</v>
      </c>
    </row>
    <row r="6" spans="1:10">
      <c r="A6" s="179"/>
      <c r="B6" s="181" t="s">
        <v>36</v>
      </c>
      <c r="C6" s="182">
        <v>825</v>
      </c>
      <c r="D6" s="182">
        <v>757.75</v>
      </c>
      <c r="E6" s="182">
        <v>725</v>
      </c>
      <c r="F6" s="182"/>
      <c r="G6" s="182" t="s">
        <v>116</v>
      </c>
      <c r="H6" s="182">
        <v>700</v>
      </c>
      <c r="I6" s="182">
        <v>909</v>
      </c>
      <c r="J6" s="182">
        <v>1443</v>
      </c>
    </row>
    <row r="7" spans="1:10">
      <c r="A7" s="179"/>
      <c r="B7" s="181" t="s">
        <v>31</v>
      </c>
      <c r="C7" s="182">
        <v>840</v>
      </c>
      <c r="D7" s="182">
        <v>840</v>
      </c>
      <c r="E7" s="182">
        <v>800</v>
      </c>
      <c r="F7" s="182"/>
      <c r="G7" s="182" t="s">
        <v>117</v>
      </c>
      <c r="H7" s="182">
        <v>700</v>
      </c>
      <c r="I7" s="182">
        <v>737</v>
      </c>
      <c r="J7" s="182">
        <v>1025</v>
      </c>
    </row>
    <row r="8" spans="1:10">
      <c r="A8" s="179"/>
      <c r="B8" s="183" t="s">
        <v>33</v>
      </c>
      <c r="C8" s="182">
        <v>840</v>
      </c>
      <c r="D8" s="182">
        <v>757.75</v>
      </c>
      <c r="E8" s="182">
        <v>900</v>
      </c>
      <c r="F8" s="182"/>
      <c r="G8" s="182"/>
      <c r="H8" s="182"/>
      <c r="I8" s="179"/>
      <c r="J8" s="179"/>
    </row>
    <row r="9" spans="1:10">
      <c r="A9" s="179"/>
      <c r="B9" s="183" t="s">
        <v>35</v>
      </c>
      <c r="C9" s="182">
        <v>863.48</v>
      </c>
      <c r="D9" s="182">
        <v>740</v>
      </c>
      <c r="E9" s="182">
        <v>720</v>
      </c>
      <c r="F9" s="182"/>
      <c r="G9" s="182"/>
      <c r="H9" s="182"/>
      <c r="I9" s="179"/>
      <c r="J9" s="179"/>
    </row>
    <row r="10" spans="1:10">
      <c r="A10" s="179"/>
      <c r="B10" s="183" t="s">
        <v>30</v>
      </c>
      <c r="C10" s="182">
        <v>900</v>
      </c>
      <c r="D10" s="182">
        <v>810</v>
      </c>
      <c r="E10" s="182">
        <v>723</v>
      </c>
      <c r="F10" s="182"/>
      <c r="G10" s="182"/>
      <c r="H10" s="182"/>
      <c r="I10" s="179"/>
      <c r="J10" s="179"/>
    </row>
    <row r="11" spans="1:10">
      <c r="A11" s="179"/>
      <c r="B11" s="183" t="s">
        <v>118</v>
      </c>
      <c r="C11" s="182">
        <v>900</v>
      </c>
      <c r="D11" s="182">
        <v>900</v>
      </c>
      <c r="E11" s="182">
        <v>760</v>
      </c>
      <c r="F11" s="187"/>
      <c r="G11" s="187"/>
      <c r="H11" s="187"/>
      <c r="I11" s="179"/>
      <c r="J11" s="179"/>
    </row>
    <row r="12" spans="1:10">
      <c r="A12" s="179"/>
      <c r="B12" s="183" t="s">
        <v>21</v>
      </c>
      <c r="C12" s="182">
        <v>956.25</v>
      </c>
      <c r="D12" s="182">
        <v>910</v>
      </c>
      <c r="E12" s="182">
        <v>800</v>
      </c>
      <c r="F12" s="182"/>
      <c r="G12" s="182"/>
      <c r="H12" s="182"/>
      <c r="I12" s="179"/>
      <c r="J12" s="179"/>
    </row>
    <row r="13" spans="1:10">
      <c r="A13" s="179"/>
      <c r="B13" s="184" t="s">
        <v>20</v>
      </c>
      <c r="C13" s="182">
        <v>1000</v>
      </c>
      <c r="D13" s="182">
        <v>970</v>
      </c>
      <c r="E13" s="182">
        <v>945</v>
      </c>
      <c r="F13" s="182"/>
      <c r="G13" s="182"/>
      <c r="H13" s="182"/>
      <c r="I13" s="179"/>
      <c r="J13" s="179"/>
    </row>
    <row r="14" spans="1:10">
      <c r="A14" s="179"/>
      <c r="B14" s="219" t="s">
        <v>32</v>
      </c>
      <c r="C14" s="187">
        <v>1040</v>
      </c>
      <c r="D14" s="187">
        <v>909</v>
      </c>
      <c r="E14" s="187">
        <v>737</v>
      </c>
      <c r="F14" s="182"/>
      <c r="G14" s="182"/>
      <c r="H14" s="182"/>
      <c r="I14" s="179"/>
      <c r="J14" s="179"/>
    </row>
    <row r="15" spans="1:10">
      <c r="A15" s="179"/>
      <c r="B15" s="183" t="s">
        <v>28</v>
      </c>
      <c r="C15" s="182">
        <v>1050</v>
      </c>
      <c r="D15" s="182">
        <v>950</v>
      </c>
      <c r="E15" s="182">
        <v>820</v>
      </c>
      <c r="F15" s="182"/>
      <c r="G15" s="182"/>
      <c r="H15" s="182"/>
      <c r="I15" s="179"/>
      <c r="J15" s="179"/>
    </row>
    <row r="16" spans="1:10">
      <c r="A16" s="179"/>
      <c r="B16" s="183" t="s">
        <v>26</v>
      </c>
      <c r="C16" s="182">
        <v>1081</v>
      </c>
      <c r="D16" s="182">
        <v>975</v>
      </c>
      <c r="E16" s="182">
        <v>834</v>
      </c>
      <c r="F16" s="182"/>
      <c r="G16" s="182"/>
      <c r="H16" s="182"/>
      <c r="I16" s="179"/>
      <c r="J16" s="179"/>
    </row>
    <row r="17" spans="1:10">
      <c r="A17" s="179"/>
      <c r="B17" s="183" t="s">
        <v>25</v>
      </c>
      <c r="C17" s="182">
        <v>1125</v>
      </c>
      <c r="D17" s="182">
        <v>1020</v>
      </c>
      <c r="E17" s="182">
        <v>900</v>
      </c>
      <c r="F17" s="182"/>
      <c r="G17" s="182"/>
      <c r="H17" s="182"/>
      <c r="I17" s="179"/>
      <c r="J17" s="179"/>
    </row>
    <row r="18" spans="1:10">
      <c r="A18" s="179"/>
      <c r="B18" s="183" t="s">
        <v>27</v>
      </c>
      <c r="C18" s="182">
        <v>1125.8</v>
      </c>
      <c r="D18" s="182">
        <v>996</v>
      </c>
      <c r="E18" s="182">
        <v>775</v>
      </c>
      <c r="F18" s="182"/>
      <c r="G18" s="182"/>
      <c r="H18" s="182"/>
      <c r="I18" s="179"/>
      <c r="J18" s="179"/>
    </row>
    <row r="19" spans="1:10">
      <c r="A19" s="179"/>
      <c r="B19" s="183" t="s">
        <v>22</v>
      </c>
      <c r="C19" s="182">
        <v>1216</v>
      </c>
      <c r="D19" s="182">
        <v>1120</v>
      </c>
      <c r="E19" s="182">
        <v>860</v>
      </c>
      <c r="F19" s="182"/>
      <c r="G19" s="182"/>
      <c r="H19" s="182"/>
      <c r="I19" s="179"/>
      <c r="J19" s="179"/>
    </row>
    <row r="20" spans="1:10">
      <c r="A20" s="179"/>
      <c r="B20" s="183" t="s">
        <v>24</v>
      </c>
      <c r="C20" s="182">
        <v>1250</v>
      </c>
      <c r="D20" s="182">
        <v>1020</v>
      </c>
      <c r="E20" s="182">
        <v>989</v>
      </c>
      <c r="F20" s="182"/>
      <c r="G20" s="182"/>
      <c r="H20" s="182"/>
      <c r="I20" s="179"/>
      <c r="J20" s="179"/>
    </row>
    <row r="21" spans="1:10">
      <c r="A21" s="179"/>
      <c r="B21" s="183" t="s">
        <v>23</v>
      </c>
      <c r="C21" s="182">
        <v>1270</v>
      </c>
      <c r="D21" s="182">
        <v>1100</v>
      </c>
      <c r="E21" s="182">
        <v>945</v>
      </c>
      <c r="F21" s="182"/>
      <c r="G21" s="182"/>
      <c r="H21" s="182"/>
      <c r="I21" s="179"/>
      <c r="J21" s="179"/>
    </row>
    <row r="22" spans="1:10">
      <c r="A22" s="179"/>
      <c r="B22" s="183" t="s">
        <v>19</v>
      </c>
      <c r="C22" s="182">
        <v>1375</v>
      </c>
      <c r="D22" s="182">
        <v>1154</v>
      </c>
      <c r="E22" s="182">
        <v>1025</v>
      </c>
      <c r="F22" s="182"/>
      <c r="G22" s="182"/>
      <c r="H22" s="182"/>
      <c r="I22" s="179"/>
      <c r="J22" s="179"/>
    </row>
    <row r="23" spans="1:10">
      <c r="A23" s="179"/>
      <c r="B23" s="183" t="s">
        <v>29</v>
      </c>
      <c r="C23" s="182">
        <v>1384</v>
      </c>
      <c r="D23" s="182">
        <v>1184</v>
      </c>
      <c r="E23" s="182">
        <v>1000</v>
      </c>
      <c r="F23" s="182"/>
      <c r="G23" s="182"/>
      <c r="H23" s="182"/>
      <c r="I23" s="179"/>
      <c r="J23" s="179"/>
    </row>
    <row r="24" spans="1:10">
      <c r="A24" s="179"/>
      <c r="B24" s="183" t="s">
        <v>119</v>
      </c>
      <c r="C24" s="182">
        <v>1420</v>
      </c>
      <c r="D24" s="182">
        <v>1443</v>
      </c>
      <c r="E24" s="182">
        <v>835</v>
      </c>
      <c r="F24" s="182"/>
      <c r="G24" s="182"/>
      <c r="H24" s="182"/>
      <c r="I24" s="179"/>
      <c r="J24" s="179"/>
    </row>
    <row r="25" spans="1:10">
      <c r="A25" s="179"/>
      <c r="B25" s="185" t="s">
        <v>120</v>
      </c>
      <c r="C25" s="186">
        <f>AVERAGE(C4:C24)</f>
        <v>1043.8823809523808</v>
      </c>
      <c r="D25" s="186">
        <f t="shared" ref="D25:E25" si="0">AVERAGE(D4:D24)</f>
        <v>952.21428571428567</v>
      </c>
      <c r="E25" s="186">
        <f t="shared" si="0"/>
        <v>833</v>
      </c>
      <c r="F25" s="186"/>
      <c r="G25" s="186"/>
      <c r="H25" s="186"/>
      <c r="I25" s="179"/>
      <c r="J25" s="179"/>
    </row>
    <row r="26" spans="1:10">
      <c r="A26" s="179"/>
      <c r="B26" s="185"/>
      <c r="C26" s="186"/>
      <c r="D26" s="186"/>
      <c r="E26" s="186"/>
      <c r="F26" s="186"/>
      <c r="G26" s="186"/>
      <c r="H26" s="186"/>
      <c r="I26" s="179"/>
      <c r="J26" s="179"/>
    </row>
    <row r="27" spans="1:10" ht="26">
      <c r="A27" s="179"/>
      <c r="B27" s="176" t="s">
        <v>121</v>
      </c>
      <c r="C27" s="175">
        <v>700</v>
      </c>
      <c r="D27" s="175">
        <v>700</v>
      </c>
      <c r="E27" s="175">
        <v>700</v>
      </c>
      <c r="F27" s="186"/>
      <c r="G27" s="186"/>
      <c r="H27" s="186"/>
      <c r="I27" s="179"/>
      <c r="J27" s="179"/>
    </row>
    <row r="28" spans="1:10">
      <c r="A28" s="179"/>
      <c r="B28" s="219" t="s">
        <v>32</v>
      </c>
      <c r="C28" s="187">
        <v>1040</v>
      </c>
      <c r="D28" s="187">
        <v>909</v>
      </c>
      <c r="E28" s="187">
        <v>737</v>
      </c>
      <c r="F28" s="186"/>
      <c r="G28" s="186"/>
      <c r="H28" s="186"/>
      <c r="I28" s="179"/>
      <c r="J28" s="179"/>
    </row>
    <row r="29" spans="1:10" ht="26">
      <c r="A29" s="179"/>
      <c r="B29" s="176" t="s">
        <v>122</v>
      </c>
      <c r="C29" s="175">
        <v>1420</v>
      </c>
      <c r="D29" s="175">
        <v>1443</v>
      </c>
      <c r="E29" s="175">
        <v>1025</v>
      </c>
      <c r="F29" s="186"/>
      <c r="G29" s="186"/>
      <c r="H29" s="186"/>
      <c r="I29" s="179"/>
      <c r="J29" s="179"/>
    </row>
    <row r="30" spans="1:10">
      <c r="A30" s="179"/>
      <c r="B30" s="14"/>
      <c r="C30" s="179"/>
      <c r="D30" s="179"/>
      <c r="E30" s="179"/>
      <c r="F30" s="179"/>
      <c r="G30" s="179"/>
      <c r="H30" s="179"/>
      <c r="I30" s="179"/>
      <c r="J30" s="179"/>
    </row>
    <row r="31" spans="1:10">
      <c r="A31" s="16" t="s">
        <v>123</v>
      </c>
      <c r="B31" s="16"/>
      <c r="C31" s="179"/>
      <c r="D31" s="179"/>
      <c r="E31" s="179"/>
      <c r="F31" s="179"/>
      <c r="G31" s="179"/>
      <c r="H31" s="179"/>
      <c r="I31" s="179"/>
      <c r="J31" s="179"/>
    </row>
    <row r="32" spans="1:10" ht="14.25" customHeight="1">
      <c r="A32" s="443" t="s">
        <v>124</v>
      </c>
      <c r="B32" s="443"/>
      <c r="C32" s="443"/>
      <c r="D32" s="443"/>
      <c r="E32" s="443"/>
      <c r="F32" s="443"/>
      <c r="G32" s="443"/>
      <c r="H32" s="443"/>
      <c r="I32" s="443"/>
      <c r="J32" s="443"/>
    </row>
    <row r="33" spans="1:11" ht="22.5" customHeight="1">
      <c r="A33" s="443"/>
      <c r="B33" s="443"/>
      <c r="C33" s="443"/>
      <c r="D33" s="443"/>
      <c r="E33" s="443"/>
      <c r="F33" s="443"/>
      <c r="G33" s="443"/>
      <c r="H33" s="443"/>
      <c r="I33" s="443"/>
      <c r="J33" s="443"/>
      <c r="K33" s="179"/>
    </row>
    <row r="36" spans="1:11" s="70" customFormat="1">
      <c r="A36" s="444" t="s">
        <v>409</v>
      </c>
      <c r="B36" s="444"/>
      <c r="C36" s="444"/>
      <c r="D36" s="444"/>
      <c r="E36" s="444"/>
      <c r="F36" s="444"/>
      <c r="G36" s="444"/>
      <c r="H36" s="444"/>
      <c r="I36" s="444"/>
      <c r="J36" s="444"/>
    </row>
    <row r="39" spans="1:11" ht="72" customHeight="1">
      <c r="A39" s="442" t="s">
        <v>537</v>
      </c>
      <c r="B39" s="442"/>
      <c r="C39" s="442"/>
      <c r="D39" s="442"/>
      <c r="E39" s="442"/>
      <c r="F39" s="442"/>
      <c r="G39" s="442"/>
      <c r="H39" s="442"/>
      <c r="I39" s="442"/>
      <c r="J39" s="179"/>
      <c r="K39" s="179"/>
    </row>
    <row r="40" spans="1:11">
      <c r="A40" s="179" t="s">
        <v>125</v>
      </c>
      <c r="B40" s="179"/>
      <c r="C40" s="179"/>
      <c r="D40" s="179"/>
      <c r="E40" s="179"/>
      <c r="F40" s="179"/>
      <c r="G40" s="179"/>
      <c r="H40" s="179"/>
      <c r="I40" s="179"/>
      <c r="J40" s="179"/>
      <c r="K40" s="179"/>
    </row>
    <row r="41" spans="1:11" ht="36" customHeight="1">
      <c r="A41" s="442" t="s">
        <v>126</v>
      </c>
      <c r="B41" s="442"/>
      <c r="C41" s="442"/>
      <c r="D41" s="442"/>
      <c r="E41" s="442"/>
      <c r="F41" s="442"/>
      <c r="G41" s="442"/>
      <c r="H41" s="442"/>
      <c r="I41" s="442"/>
      <c r="J41" s="442"/>
      <c r="K41" s="442"/>
    </row>
    <row r="42" spans="1:11" ht="36" customHeight="1">
      <c r="A42" s="180"/>
      <c r="B42" t="s">
        <v>372</v>
      </c>
      <c r="C42" s="189" t="s">
        <v>115</v>
      </c>
      <c r="D42" s="189" t="s">
        <v>116</v>
      </c>
      <c r="E42" s="189" t="s">
        <v>117</v>
      </c>
      <c r="F42" s="274" t="s">
        <v>373</v>
      </c>
      <c r="G42" s="192" t="s">
        <v>97</v>
      </c>
      <c r="J42" s="204"/>
      <c r="K42" s="204"/>
    </row>
    <row r="43" spans="1:11" ht="26">
      <c r="A43" s="195" t="s">
        <v>38</v>
      </c>
      <c r="B43" s="329"/>
      <c r="C43" s="190">
        <v>700</v>
      </c>
      <c r="D43" s="190">
        <v>700</v>
      </c>
      <c r="E43" s="190">
        <v>700</v>
      </c>
      <c r="F43" s="329"/>
      <c r="G43" s="191">
        <v>54587</v>
      </c>
      <c r="J43" s="49"/>
      <c r="K43" s="190"/>
    </row>
    <row r="44" spans="1:11">
      <c r="A44" s="183" t="s">
        <v>35</v>
      </c>
      <c r="B44" s="329"/>
      <c r="C44" s="182">
        <v>863.48</v>
      </c>
      <c r="D44" s="182">
        <v>740</v>
      </c>
      <c r="E44" s="182">
        <v>720</v>
      </c>
      <c r="F44" s="329"/>
      <c r="G44" s="191">
        <v>63389</v>
      </c>
      <c r="J44" s="49"/>
      <c r="K44" s="190"/>
    </row>
    <row r="45" spans="1:11">
      <c r="A45" s="183" t="s">
        <v>33</v>
      </c>
      <c r="B45" s="329"/>
      <c r="C45" s="182">
        <v>840</v>
      </c>
      <c r="D45" s="182">
        <v>757.75</v>
      </c>
      <c r="E45" s="182">
        <v>900</v>
      </c>
      <c r="F45" s="329"/>
      <c r="G45" s="191">
        <v>64626</v>
      </c>
      <c r="J45" s="49"/>
      <c r="K45" s="190"/>
    </row>
    <row r="46" spans="1:11">
      <c r="A46" s="183" t="s">
        <v>34</v>
      </c>
      <c r="B46" s="329"/>
      <c r="C46" s="182">
        <v>760</v>
      </c>
      <c r="D46" s="182">
        <v>740</v>
      </c>
      <c r="E46" s="182">
        <v>700</v>
      </c>
      <c r="F46" s="329"/>
      <c r="G46" s="191">
        <v>68531</v>
      </c>
      <c r="H46" s="179"/>
      <c r="I46" s="179"/>
      <c r="J46" s="49"/>
      <c r="K46" s="190"/>
    </row>
    <row r="47" spans="1:11">
      <c r="A47" s="181" t="s">
        <v>31</v>
      </c>
      <c r="B47" s="329"/>
      <c r="C47" s="182">
        <v>840</v>
      </c>
      <c r="D47" s="182">
        <v>840</v>
      </c>
      <c r="E47" s="182">
        <v>800</v>
      </c>
      <c r="F47" s="329"/>
      <c r="G47" s="191">
        <v>69980</v>
      </c>
      <c r="H47" s="179"/>
      <c r="I47" s="179"/>
      <c r="J47" s="49"/>
      <c r="K47" s="190"/>
    </row>
    <row r="48" spans="1:11">
      <c r="A48" s="219" t="s">
        <v>32</v>
      </c>
      <c r="B48" s="273">
        <v>1040</v>
      </c>
      <c r="C48" s="273">
        <v>1040</v>
      </c>
      <c r="D48" s="273">
        <v>909</v>
      </c>
      <c r="E48" s="273">
        <v>737</v>
      </c>
      <c r="F48" s="273">
        <v>737</v>
      </c>
      <c r="G48" s="194">
        <v>73672</v>
      </c>
      <c r="H48" s="179"/>
      <c r="I48" s="179"/>
      <c r="J48" s="49"/>
      <c r="K48" s="190"/>
    </row>
    <row r="49" spans="1:11">
      <c r="A49" s="183" t="s">
        <v>30</v>
      </c>
      <c r="B49" s="329"/>
      <c r="C49" s="182">
        <v>900</v>
      </c>
      <c r="D49" s="182">
        <v>810</v>
      </c>
      <c r="E49" s="182">
        <v>723</v>
      </c>
      <c r="F49" s="329"/>
      <c r="G49" s="191">
        <v>76093</v>
      </c>
      <c r="H49" s="179"/>
      <c r="I49" s="179"/>
      <c r="J49" s="49"/>
      <c r="K49" s="190"/>
    </row>
    <row r="50" spans="1:11">
      <c r="A50" s="183" t="s">
        <v>118</v>
      </c>
      <c r="B50" s="329"/>
      <c r="C50" s="182">
        <v>900</v>
      </c>
      <c r="D50" s="182">
        <v>900</v>
      </c>
      <c r="E50" s="182">
        <v>760</v>
      </c>
      <c r="F50" s="329"/>
      <c r="G50" s="191">
        <v>77040</v>
      </c>
      <c r="H50" s="179"/>
      <c r="I50" s="179"/>
      <c r="J50" s="49"/>
      <c r="K50" s="190"/>
    </row>
    <row r="51" spans="1:11">
      <c r="A51" s="181" t="s">
        <v>36</v>
      </c>
      <c r="B51" s="329"/>
      <c r="C51" s="182">
        <v>825</v>
      </c>
      <c r="D51" s="182">
        <v>757.75</v>
      </c>
      <c r="E51" s="182">
        <v>725</v>
      </c>
      <c r="F51" s="329"/>
      <c r="G51" s="191">
        <v>78808</v>
      </c>
      <c r="H51" s="179"/>
      <c r="I51" s="179"/>
      <c r="J51" s="49"/>
      <c r="K51" s="190"/>
    </row>
    <row r="52" spans="1:11">
      <c r="A52" s="183" t="s">
        <v>29</v>
      </c>
      <c r="B52" s="329"/>
      <c r="C52" s="182">
        <v>1384</v>
      </c>
      <c r="D52" s="182">
        <v>1184</v>
      </c>
      <c r="E52" s="182">
        <v>1000</v>
      </c>
      <c r="F52" s="329"/>
      <c r="G52" s="191">
        <v>79492</v>
      </c>
      <c r="H52" s="179"/>
      <c r="I52" s="179"/>
      <c r="J52" s="49"/>
      <c r="K52" s="190"/>
    </row>
    <row r="53" spans="1:11">
      <c r="A53" s="183" t="s">
        <v>28</v>
      </c>
      <c r="B53" s="329"/>
      <c r="C53" s="182">
        <v>1050</v>
      </c>
      <c r="D53" s="182">
        <v>950</v>
      </c>
      <c r="E53" s="182">
        <v>820</v>
      </c>
      <c r="F53" s="329"/>
      <c r="G53" s="191">
        <v>80339</v>
      </c>
      <c r="H53" s="179"/>
      <c r="I53" s="179"/>
      <c r="J53" s="49"/>
      <c r="K53" s="190"/>
    </row>
    <row r="54" spans="1:11">
      <c r="A54" s="183" t="s">
        <v>27</v>
      </c>
      <c r="B54" s="329"/>
      <c r="C54" s="182">
        <v>1125.8</v>
      </c>
      <c r="D54" s="182">
        <v>996</v>
      </c>
      <c r="E54" s="182">
        <v>775</v>
      </c>
      <c r="F54" s="329"/>
      <c r="G54" s="191">
        <v>84479</v>
      </c>
      <c r="H54" s="179"/>
      <c r="I54" s="179"/>
      <c r="J54" s="49"/>
      <c r="K54" s="190"/>
    </row>
    <row r="55" spans="1:11">
      <c r="A55" s="183" t="s">
        <v>22</v>
      </c>
      <c r="B55" s="329"/>
      <c r="C55" s="182">
        <v>1216</v>
      </c>
      <c r="D55" s="182">
        <v>1120</v>
      </c>
      <c r="E55" s="182">
        <v>860</v>
      </c>
      <c r="F55" s="329"/>
      <c r="G55" s="191">
        <v>88797</v>
      </c>
      <c r="H55" s="179"/>
      <c r="I55" s="179"/>
      <c r="J55" s="49"/>
      <c r="K55" s="190"/>
    </row>
    <row r="56" spans="1:11" ht="26">
      <c r="A56" s="183" t="s">
        <v>26</v>
      </c>
      <c r="B56" s="329"/>
      <c r="C56" s="182">
        <v>1081</v>
      </c>
      <c r="D56" s="182">
        <v>975</v>
      </c>
      <c r="E56" s="182">
        <v>834</v>
      </c>
      <c r="F56" s="329"/>
      <c r="G56" s="191">
        <v>89447</v>
      </c>
      <c r="H56" s="179"/>
      <c r="I56" s="179"/>
      <c r="J56" s="49"/>
      <c r="K56" s="190"/>
    </row>
    <row r="57" spans="1:11">
      <c r="A57" s="183" t="s">
        <v>25</v>
      </c>
      <c r="B57" s="329"/>
      <c r="C57" s="182">
        <v>1125</v>
      </c>
      <c r="D57" s="182">
        <v>1020</v>
      </c>
      <c r="E57" s="182">
        <v>900</v>
      </c>
      <c r="F57" s="329"/>
      <c r="G57" s="191">
        <v>93418</v>
      </c>
      <c r="H57" s="179"/>
      <c r="I57" s="179"/>
      <c r="J57" s="49"/>
      <c r="K57" s="190"/>
    </row>
    <row r="58" spans="1:11">
      <c r="A58" s="183" t="s">
        <v>21</v>
      </c>
      <c r="B58" s="329"/>
      <c r="C58" s="182">
        <v>956.25</v>
      </c>
      <c r="D58" s="182">
        <v>910</v>
      </c>
      <c r="E58" s="182">
        <v>800</v>
      </c>
      <c r="F58" s="329"/>
      <c r="G58" s="191">
        <v>101130</v>
      </c>
      <c r="H58" s="179"/>
      <c r="I58" s="179"/>
      <c r="J58" s="34"/>
      <c r="K58" s="140"/>
    </row>
    <row r="59" spans="1:11" ht="26">
      <c r="A59" s="183" t="s">
        <v>24</v>
      </c>
      <c r="B59" s="329"/>
      <c r="C59" s="182">
        <v>1250</v>
      </c>
      <c r="D59" s="182">
        <v>1020</v>
      </c>
      <c r="E59" s="182">
        <v>989</v>
      </c>
      <c r="F59" s="329"/>
      <c r="G59" s="191">
        <v>102870</v>
      </c>
      <c r="H59" s="179"/>
      <c r="I59" s="179"/>
      <c r="J59" s="49"/>
      <c r="K59" s="190"/>
    </row>
    <row r="60" spans="1:11">
      <c r="A60" s="183" t="s">
        <v>23</v>
      </c>
      <c r="B60" s="329"/>
      <c r="C60" s="182">
        <v>1270</v>
      </c>
      <c r="D60" s="182">
        <v>1100</v>
      </c>
      <c r="E60" s="182">
        <v>945</v>
      </c>
      <c r="F60" s="329"/>
      <c r="G60" s="191">
        <v>108827</v>
      </c>
      <c r="H60" s="179"/>
      <c r="I60" s="179"/>
      <c r="J60" s="49"/>
      <c r="K60" s="190"/>
    </row>
    <row r="61" spans="1:11">
      <c r="A61" s="184" t="s">
        <v>20</v>
      </c>
      <c r="B61" s="329"/>
      <c r="C61" s="182">
        <v>1000</v>
      </c>
      <c r="D61" s="182">
        <v>970</v>
      </c>
      <c r="E61" s="182">
        <v>945</v>
      </c>
      <c r="F61" s="329"/>
      <c r="G61" s="191">
        <v>111587</v>
      </c>
      <c r="H61" s="179"/>
      <c r="I61" s="179"/>
      <c r="J61" s="49"/>
      <c r="K61" s="190"/>
    </row>
    <row r="62" spans="1:11" ht="26">
      <c r="A62" s="183" t="s">
        <v>119</v>
      </c>
      <c r="B62" s="329"/>
      <c r="C62" s="182">
        <v>1420</v>
      </c>
      <c r="D62" s="182">
        <v>1443</v>
      </c>
      <c r="E62" s="182">
        <v>835</v>
      </c>
      <c r="F62" s="329"/>
      <c r="G62" s="191">
        <v>116115</v>
      </c>
      <c r="H62" s="179"/>
      <c r="I62" s="179"/>
      <c r="J62" s="49"/>
      <c r="K62" s="190"/>
    </row>
    <row r="63" spans="1:11">
      <c r="A63" s="183" t="s">
        <v>19</v>
      </c>
      <c r="B63" s="329"/>
      <c r="C63" s="182">
        <v>1375</v>
      </c>
      <c r="D63" s="182">
        <v>1154</v>
      </c>
      <c r="E63" s="182">
        <v>1025</v>
      </c>
      <c r="F63" s="329"/>
      <c r="G63" s="191">
        <v>116283</v>
      </c>
      <c r="H63" s="179"/>
      <c r="I63" s="179"/>
      <c r="J63" s="49"/>
      <c r="K63" s="190"/>
    </row>
    <row r="64" spans="1:11" ht="26">
      <c r="A64" s="185" t="s">
        <v>120</v>
      </c>
      <c r="B64" s="329"/>
      <c r="C64" s="186">
        <v>1044</v>
      </c>
      <c r="D64" s="186">
        <v>952</v>
      </c>
      <c r="E64" s="186">
        <v>833</v>
      </c>
      <c r="F64" s="329"/>
      <c r="G64" s="193">
        <v>85751</v>
      </c>
      <c r="H64" s="179"/>
      <c r="I64" s="179"/>
      <c r="J64" s="73"/>
      <c r="K64" s="74"/>
    </row>
    <row r="65" spans="10:11">
      <c r="J65" s="73"/>
      <c r="K65" s="18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2021-02-14T13:43:31Z</dcterms:modified>
</cp:coreProperties>
</file>